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185" windowWidth="14805" windowHeight="6930" firstSheet="31" activeTab="36"/>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 sheetId="68" r:id="rId10"/>
    <sheet name="F. Currency" sheetId="69" r:id="rId11"/>
    <sheet name="Cap. employed" sheetId="70" r:id="rId12"/>
    <sheet name="Conti. Asset" sheetId="71" r:id="rId13"/>
    <sheet name="TO-TP" sheetId="12" state="hidden" r:id="rId14"/>
    <sheet name="Cont. Liab" sheetId="72" r:id="rId15"/>
    <sheet name="Guarantee" sheetId="73" state="hidden" r:id="rId16"/>
    <sheet name="IFC" sheetId="74" r:id="rId17"/>
    <sheet name="FRAUD" sheetId="75" r:id="rId18"/>
    <sheet name="Compliance Cert." sheetId="76" r:id="rId19"/>
    <sheet name="TDS" sheetId="77" r:id="rId20"/>
    <sheet name="MOU" sheetId="78" state="hidden" r:id="rId21"/>
    <sheet name="OH" sheetId="79" r:id="rId22"/>
    <sheet name="Disclosure 36-40" sheetId="62" state="hidden" r:id="rId23"/>
    <sheet name="Disclosure 41" sheetId="63" state="hidden" r:id="rId24"/>
    <sheet name="Disclosure 42-45" sheetId="64" state="hidden" r:id="rId25"/>
    <sheet name="Disclosure 46" sheetId="65" state="hidden" r:id="rId26"/>
    <sheet name="Disclosure 47-49" sheetId="66" state="hidden" r:id="rId27"/>
    <sheet name="Disclosure 50-52" sheetId="67" state="hidden" r:id="rId28"/>
    <sheet name="Trading AC -CR" sheetId="54" state="hidden" r:id="rId29"/>
    <sheet name="Trading AC -DR" sheetId="55" state="hidden" r:id="rId30"/>
    <sheet name="Operating Lease" sheetId="80" r:id="rId31"/>
    <sheet name="A1 Trade Receivables" sheetId="82" r:id="rId32"/>
    <sheet name="A2 Loans &amp; Advances" sheetId="83" r:id="rId33"/>
    <sheet name="A3 claims Recoverable" sheetId="84" r:id="rId34"/>
    <sheet name="A4 Deposits" sheetId="85" r:id="rId35"/>
    <sheet name="PL 2" sheetId="11" state="hidden" r:id="rId36"/>
    <sheet name="B1 &amp; B2 (other liabilties)" sheetId="89" r:id="rId37"/>
  </sheets>
  <externalReferences>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s>
  <definedNames>
    <definedName name="\">#REF!</definedName>
    <definedName name="\0">#REF!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31" hidden="1">'A1 Trade Receivables'!#REF!</definedName>
    <definedName name="_xlnm._FilterDatabase" localSheetId="32" hidden="1">'A2 Loans &amp; Advances'!#REF!</definedName>
    <definedName name="_xlnm._FilterDatabase" localSheetId="33" hidden="1">'A3 claims Recoverable'!#REF!</definedName>
    <definedName name="_xlnm._FilterDatabase" localSheetId="34" hidden="1">'A4 Deposits'!#REF!</definedName>
    <definedName name="_FilterDatabase_0" localSheetId="31">'A1 Trade Receivables'!#REF!</definedName>
    <definedName name="_FilterDatabase_0" localSheetId="32">'A2 Loans &amp; Advances'!#REF!</definedName>
    <definedName name="_FilterDatabase_0" localSheetId="33">'A3 claims Recoverable'!#REF!</definedName>
    <definedName name="_FilterDatabase_0" localSheetId="34">'A4 Deposits'!#REF!</definedName>
    <definedName name="_FilterDatabase_0_0" localSheetId="31">'A1 Trade Receivables'!#REF!</definedName>
    <definedName name="_FilterDatabase_0_0" localSheetId="32">'A2 Loans &amp; Advances'!#REF!</definedName>
    <definedName name="_FilterDatabase_0_0" localSheetId="33">'A3 claims Recoverable'!#REF!</definedName>
    <definedName name="_FilterDatabase_0_0" localSheetId="34">'A4 Deposits'!#REF!</definedName>
    <definedName name="_FilterDatabase_0_0_0" localSheetId="31">'A1 Trade Receivables'!#REF!</definedName>
    <definedName name="_FilterDatabase_0_0_0" localSheetId="32">'A2 Loans &amp; Advances'!#REF!</definedName>
    <definedName name="_FilterDatabase_0_0_0" localSheetId="33">'A3 claims Recoverable'!#REF!</definedName>
    <definedName name="_FilterDatabase_0_0_0" localSheetId="34">'A4 Deposits'!#REF!</definedName>
    <definedName name="_FilterDatabase_0_0_0_0" localSheetId="31">'A1 Trade Receivables'!#REF!</definedName>
    <definedName name="_FilterDatabase_0_0_0_0" localSheetId="32">'A2 Loans &amp; Advances'!#REF!</definedName>
    <definedName name="_FilterDatabase_0_0_0_0" localSheetId="33">'A3 claims Recoverable'!#REF!</definedName>
    <definedName name="_FilterDatabase_0_0_0_0" localSheetId="34">'A4 Deposits'!#REF!</definedName>
    <definedName name="_FilterDatabase_0_0_0_0_0" localSheetId="31">'A1 Trade Receivables'!#REF!</definedName>
    <definedName name="_FilterDatabase_0_0_0_0_0" localSheetId="32">'A2 Loans &amp; Advances'!#REF!</definedName>
    <definedName name="_FilterDatabase_0_0_0_0_0" localSheetId="33">'A3 claims Recoverable'!#REF!</definedName>
    <definedName name="_FilterDatabase_0_0_0_0_0" localSheetId="34">'A4 Deposits'!#REF!</definedName>
    <definedName name="_FilterDatabase_0_0_0_0_0_0" localSheetId="31">'A1 Trade Receivables'!#REF!</definedName>
    <definedName name="_FilterDatabase_0_0_0_0_0_0" localSheetId="32">'A2 Loans &amp; Advances'!#REF!</definedName>
    <definedName name="_FilterDatabase_0_0_0_0_0_0" localSheetId="33">'A3 claims Recoverable'!#REF!</definedName>
    <definedName name="_FilterDatabase_0_0_0_0_0_0" localSheetId="34">'A4 Deposits'!#REF!</definedName>
    <definedName name="_FilterDatabase_0_0_0_0_0_0_0" localSheetId="31">'A1 Trade Receivables'!#REF!</definedName>
    <definedName name="_FilterDatabase_0_0_0_0_0_0_0" localSheetId="32">'A2 Loans &amp; Advances'!#REF!</definedName>
    <definedName name="_FilterDatabase_0_0_0_0_0_0_0" localSheetId="33">'A3 claims Recoverable'!#REF!</definedName>
    <definedName name="_FilterDatabase_0_0_0_0_0_0_0" localSheetId="34">'A4 Deposits'!#REF!</definedName>
    <definedName name="_FilterDatabase_0_0_0_0_0_0_0_0" localSheetId="31">'A1 Trade Receivables'!#REF!</definedName>
    <definedName name="_FilterDatabase_0_0_0_0_0_0_0_0" localSheetId="32">'A2 Loans &amp; Advances'!#REF!</definedName>
    <definedName name="_FilterDatabase_0_0_0_0_0_0_0_0" localSheetId="33">'A3 claims Recoverable'!#REF!</definedName>
    <definedName name="_FilterDatabase_0_0_0_0_0_0_0_0" localSheetId="34">'A4 Deposits'!#REF!</definedName>
    <definedName name="_FilterDatabase_0_0_0_0_0_0_0_0_0" localSheetId="31">'A1 Trade Receivables'!#REF!</definedName>
    <definedName name="_FilterDatabase_0_0_0_0_0_0_0_0_0" localSheetId="32">'A2 Loans &amp; Advances'!#REF!</definedName>
    <definedName name="_FilterDatabase_0_0_0_0_0_0_0_0_0" localSheetId="33">'A3 claims Recoverable'!#REF!</definedName>
    <definedName name="_FilterDatabase_0_0_0_0_0_0_0_0_0" localSheetId="34">'A4 Deposits'!#REF!</definedName>
    <definedName name="_FilterDatabase_0_0_0_0_0_0_0_0_0_0" localSheetId="31">'A1 Trade Receivables'!#REF!</definedName>
    <definedName name="_FilterDatabase_0_0_0_0_0_0_0_0_0_0" localSheetId="32">'A2 Loans &amp; Advances'!#REF!</definedName>
    <definedName name="_FilterDatabase_0_0_0_0_0_0_0_0_0_0" localSheetId="33">'A3 claims Recoverable'!#REF!</definedName>
    <definedName name="_FilterDatabase_0_0_0_0_0_0_0_0_0_0" localSheetId="34">'A4 Deposits'!#REF!</definedName>
    <definedName name="_FilterDatabase_0_0_0_0_0_0_0_0_0_0_0" localSheetId="31">'A1 Trade Receivables'!#REF!</definedName>
    <definedName name="_FilterDatabase_0_0_0_0_0_0_0_0_0_0_0" localSheetId="32">'A2 Loans &amp; Advances'!#REF!</definedName>
    <definedName name="_FilterDatabase_0_0_0_0_0_0_0_0_0_0_0" localSheetId="33">'A3 claims Recoverable'!#REF!</definedName>
    <definedName name="_FilterDatabase_0_0_0_0_0_0_0_0_0_0_0" localSheetId="34">'A4 Deposits'!#REF!</definedName>
    <definedName name="_FilterDatabase_0_0_0_0_0_0_0_0_0_0_0_0" localSheetId="31">'A1 Trade Receivables'!#REF!</definedName>
    <definedName name="_FilterDatabase_0_0_0_0_0_0_0_0_0_0_0_0" localSheetId="32">'A2 Loans &amp; Advances'!#REF!</definedName>
    <definedName name="_FilterDatabase_0_0_0_0_0_0_0_0_0_0_0_0" localSheetId="33">'A3 claims Recoverable'!#REF!</definedName>
    <definedName name="_FilterDatabase_0_0_0_0_0_0_0_0_0_0_0_0" localSheetId="34">'A4 Deposits'!#REF!</definedName>
    <definedName name="_FilterDatabase_0_0_0_0_0_0_0_0_0_0_0_0_0" localSheetId="31">'A1 Trade Receivables'!#REF!</definedName>
    <definedName name="_FilterDatabase_0_0_0_0_0_0_0_0_0_0_0_0_0" localSheetId="32">'A2 Loans &amp; Advances'!#REF!</definedName>
    <definedName name="_FilterDatabase_0_0_0_0_0_0_0_0_0_0_0_0_0" localSheetId="33">'A3 claims Recoverable'!#REF!</definedName>
    <definedName name="_FilterDatabase_0_0_0_0_0_0_0_0_0_0_0_0_0" localSheetId="34">'A4 Deposits'!#REF!</definedName>
    <definedName name="_FilterDatabase_0_0_0_0_0_0_0_0_0_0_0_0_0_0" localSheetId="31">'A1 Trade Receivables'!#REF!</definedName>
    <definedName name="_FilterDatabase_0_0_0_0_0_0_0_0_0_0_0_0_0_0" localSheetId="32">'A2 Loans &amp; Advances'!#REF!</definedName>
    <definedName name="_FilterDatabase_0_0_0_0_0_0_0_0_0_0_0_0_0_0" localSheetId="33">'A3 claims Recoverable'!#REF!</definedName>
    <definedName name="_FilterDatabase_0_0_0_0_0_0_0_0_0_0_0_0_0_0" localSheetId="34">'A4 Deposits'!#REF!</definedName>
    <definedName name="_FilterDatabase_0_0_0_0_0_0_0_0_0_0_0_0_0_0_0" localSheetId="31">'A1 Trade Receivables'!#REF!</definedName>
    <definedName name="_FilterDatabase_0_0_0_0_0_0_0_0_0_0_0_0_0_0_0" localSheetId="32">'A2 Loans &amp; Advances'!#REF!</definedName>
    <definedName name="_FilterDatabase_0_0_0_0_0_0_0_0_0_0_0_0_0_0_0" localSheetId="33">'A3 claims Recoverable'!#REF!</definedName>
    <definedName name="_FilterDatabase_0_0_0_0_0_0_0_0_0_0_0_0_0_0_0" localSheetId="34">'A4 Deposits'!#REF!</definedName>
    <definedName name="_FilterDatabase_0_0_0_0_0_0_0_0_0_0_0_0_0_0_0_0" localSheetId="31">'A1 Trade Receivables'!#REF!</definedName>
    <definedName name="_FilterDatabase_0_0_0_0_0_0_0_0_0_0_0_0_0_0_0_0" localSheetId="32">'A2 Loans &amp; Advances'!#REF!</definedName>
    <definedName name="_FilterDatabase_0_0_0_0_0_0_0_0_0_0_0_0_0_0_0_0" localSheetId="33">'A3 claims Recoverable'!#REF!</definedName>
    <definedName name="_FilterDatabase_0_0_0_0_0_0_0_0_0_0_0_0_0_0_0_0" localSheetId="34">'A4 Deposits'!#REF!</definedName>
    <definedName name="_FilterDatabase_0_0_0_0_0_0_0_0_0_0_0_0_0_0_0_0_0" localSheetId="31">'A1 Trade Receivables'!#REF!</definedName>
    <definedName name="_FilterDatabase_0_0_0_0_0_0_0_0_0_0_0_0_0_0_0_0_0" localSheetId="32">'A2 Loans &amp; Advances'!#REF!</definedName>
    <definedName name="_FilterDatabase_0_0_0_0_0_0_0_0_0_0_0_0_0_0_0_0_0" localSheetId="33">'A3 claims Recoverable'!#REF!</definedName>
    <definedName name="_FilterDatabase_0_0_0_0_0_0_0_0_0_0_0_0_0_0_0_0_0" localSheetId="34">'A4 Deposits'!#REF!</definedName>
    <definedName name="_FilterDatabase_0_0_0_0_0_0_0_0_0_0_0_0_0_0_0_0_0_0" localSheetId="31">'A1 Trade Receivables'!#REF!</definedName>
    <definedName name="_FilterDatabase_0_0_0_0_0_0_0_0_0_0_0_0_0_0_0_0_0_0" localSheetId="32">'A2 Loans &amp; Advances'!#REF!</definedName>
    <definedName name="_FilterDatabase_0_0_0_0_0_0_0_0_0_0_0_0_0_0_0_0_0_0" localSheetId="33">'A3 claims Recoverable'!#REF!</definedName>
    <definedName name="_FilterDatabase_0_0_0_0_0_0_0_0_0_0_0_0_0_0_0_0_0_0" localSheetId="34">'A4 Deposits'!#REF!</definedName>
    <definedName name="_FilterDatabase_0_0_0_0_0_0_0_0_0_0_0_0_0_0_0_0_0_0_0" localSheetId="31">'A1 Trade Receivables'!#REF!</definedName>
    <definedName name="_FilterDatabase_0_0_0_0_0_0_0_0_0_0_0_0_0_0_0_0_0_0_0" localSheetId="32">'A2 Loans &amp; Advances'!#REF!</definedName>
    <definedName name="_FilterDatabase_0_0_0_0_0_0_0_0_0_0_0_0_0_0_0_0_0_0_0" localSheetId="33">'A3 claims Recoverable'!#REF!</definedName>
    <definedName name="_FilterDatabase_0_0_0_0_0_0_0_0_0_0_0_0_0_0_0_0_0_0_0" localSheetId="34">'A4 Deposits'!#REF!</definedName>
    <definedName name="_FilterDatabase_0_0_0_0_0_0_0_0_0_0_0_0_0_0_0_0_0_0_0_0" localSheetId="31">'A1 Trade Receivables'!#REF!</definedName>
    <definedName name="_FilterDatabase_0_0_0_0_0_0_0_0_0_0_0_0_0_0_0_0_0_0_0_0" localSheetId="32">'A2 Loans &amp; Advances'!#REF!</definedName>
    <definedName name="_FilterDatabase_0_0_0_0_0_0_0_0_0_0_0_0_0_0_0_0_0_0_0_0" localSheetId="33">'A3 claims Recoverable'!#REF!</definedName>
    <definedName name="_FilterDatabase_0_0_0_0_0_0_0_0_0_0_0_0_0_0_0_0_0_0_0_0" localSheetId="34">'A4 Deposits'!#REF!</definedName>
    <definedName name="_FilterDatabase_0_0_0_0_0_0_0_0_0_0_0_0_0_0_0_0_0_0_0_0_0" localSheetId="31">'A1 Trade Receivables'!#REF!</definedName>
    <definedName name="_FilterDatabase_0_0_0_0_0_0_0_0_0_0_0_0_0_0_0_0_0_0_0_0_0" localSheetId="32">'A2 Loans &amp; Advances'!#REF!</definedName>
    <definedName name="_FilterDatabase_0_0_0_0_0_0_0_0_0_0_0_0_0_0_0_0_0_0_0_0_0" localSheetId="33">'A3 claims Recoverable'!#REF!</definedName>
    <definedName name="_FilterDatabase_0_0_0_0_0_0_0_0_0_0_0_0_0_0_0_0_0_0_0_0_0" localSheetId="34">'A4 Deposits'!#REF!</definedName>
    <definedName name="_FilterDatabase_0_0_0_0_0_0_0_0_0_0_0_0_0_0_0_0_0_0_0_0_0_0" localSheetId="31">'A1 Trade Receivables'!#REF!</definedName>
    <definedName name="_FilterDatabase_0_0_0_0_0_0_0_0_0_0_0_0_0_0_0_0_0_0_0_0_0_0" localSheetId="32">'A2 Loans &amp; Advances'!#REF!</definedName>
    <definedName name="_FilterDatabase_0_0_0_0_0_0_0_0_0_0_0_0_0_0_0_0_0_0_0_0_0_0" localSheetId="33">'A3 claims Recoverable'!#REF!</definedName>
    <definedName name="_FilterDatabase_0_0_0_0_0_0_0_0_0_0_0_0_0_0_0_0_0_0_0_0_0_0" localSheetId="34">'A4 Deposits'!#REF!</definedName>
    <definedName name="_FilterDatabase_0_0_0_0_0_0_0_0_0_0_0_0_0_0_0_0_0_0_0_0_0_0_0" localSheetId="31">'A1 Trade Receivables'!#REF!</definedName>
    <definedName name="_FilterDatabase_0_0_0_0_0_0_0_0_0_0_0_0_0_0_0_0_0_0_0_0_0_0_0" localSheetId="32">'A2 Loans &amp; Advances'!#REF!</definedName>
    <definedName name="_FilterDatabase_0_0_0_0_0_0_0_0_0_0_0_0_0_0_0_0_0_0_0_0_0_0_0" localSheetId="33">'A3 claims Recoverable'!#REF!</definedName>
    <definedName name="_FilterDatabase_0_0_0_0_0_0_0_0_0_0_0_0_0_0_0_0_0_0_0_0_0_0_0" localSheetId="34">'A4 Deposits'!#REF!</definedName>
    <definedName name="_FilterDatabase_0_0_0_0_0_0_0_0_0_0_0_0_0_0_0_0_0_0_0_0_0_0_0_0" localSheetId="31">'A1 Trade Receivables'!#REF!</definedName>
    <definedName name="_FilterDatabase_0_0_0_0_0_0_0_0_0_0_0_0_0_0_0_0_0_0_0_0_0_0_0_0" localSheetId="32">'A2 Loans &amp; Advances'!#REF!</definedName>
    <definedName name="_FilterDatabase_0_0_0_0_0_0_0_0_0_0_0_0_0_0_0_0_0_0_0_0_0_0_0_0" localSheetId="33">'A3 claims Recoverable'!#REF!</definedName>
    <definedName name="_FilterDatabase_0_0_0_0_0_0_0_0_0_0_0_0_0_0_0_0_0_0_0_0_0_0_0_0" localSheetId="34">'A4 Deposits'!#REF!</definedName>
    <definedName name="_FilterDatabase_0_0_0_0_0_0_0_0_0_0_0_0_0_0_0_0_0_0_0_0_0_0_0_0_0" localSheetId="31">'A1 Trade Receivables'!#REF!</definedName>
    <definedName name="_FilterDatabase_0_0_0_0_0_0_0_0_0_0_0_0_0_0_0_0_0_0_0_0_0_0_0_0_0" localSheetId="32">'A2 Loans &amp; Advances'!#REF!</definedName>
    <definedName name="_FilterDatabase_0_0_0_0_0_0_0_0_0_0_0_0_0_0_0_0_0_0_0_0_0_0_0_0_0" localSheetId="33">'A3 claims Recoverable'!#REF!</definedName>
    <definedName name="_FilterDatabase_0_0_0_0_0_0_0_0_0_0_0_0_0_0_0_0_0_0_0_0_0_0_0_0_0" localSheetId="34">'A4 Deposits'!#REF!</definedName>
    <definedName name="_FilterDatabase_0_0_0_0_0_0_0_0_0_0_0_0_0_0_0_0_0_0_0_0_0_0_0_0_0_0" localSheetId="31">'A1 Trade Receivables'!#REF!</definedName>
    <definedName name="_FilterDatabase_0_0_0_0_0_0_0_0_0_0_0_0_0_0_0_0_0_0_0_0_0_0_0_0_0_0" localSheetId="32">'A2 Loans &amp; Advances'!#REF!</definedName>
    <definedName name="_FilterDatabase_0_0_0_0_0_0_0_0_0_0_0_0_0_0_0_0_0_0_0_0_0_0_0_0_0_0" localSheetId="33">'A3 claims Recoverable'!#REF!</definedName>
    <definedName name="_FilterDatabase_0_0_0_0_0_0_0_0_0_0_0_0_0_0_0_0_0_0_0_0_0_0_0_0_0_0" localSheetId="34">'A4 Deposits'!#REF!</definedName>
    <definedName name="_FilterDatabase_0_0_0_0_0_0_0_0_0_0_0_0_0_0_0_0_0_0_0_0_0_0_0_0_0_0_0" localSheetId="31">'A1 Trade Receivables'!#REF!</definedName>
    <definedName name="_FilterDatabase_0_0_0_0_0_0_0_0_0_0_0_0_0_0_0_0_0_0_0_0_0_0_0_0_0_0_0" localSheetId="32">'A2 Loans &amp; Advances'!#REF!</definedName>
    <definedName name="_FilterDatabase_0_0_0_0_0_0_0_0_0_0_0_0_0_0_0_0_0_0_0_0_0_0_0_0_0_0_0" localSheetId="33">'A3 claims Recoverable'!#REF!</definedName>
    <definedName name="_FilterDatabase_0_0_0_0_0_0_0_0_0_0_0_0_0_0_0_0_0_0_0_0_0_0_0_0_0_0_0" localSheetId="34">'A4 Deposits'!#REF!</definedName>
    <definedName name="_FilterDatabase_0_0_0_0_0_0_0_0_0_0_0_0_0_0_0_0_0_0_0_0_0_0_0_0_0_0_0_0" localSheetId="31">'A1 Trade Receivables'!#REF!</definedName>
    <definedName name="_FilterDatabase_0_0_0_0_0_0_0_0_0_0_0_0_0_0_0_0_0_0_0_0_0_0_0_0_0_0_0_0" localSheetId="32">'A2 Loans &amp; Advances'!#REF!</definedName>
    <definedName name="_FilterDatabase_0_0_0_0_0_0_0_0_0_0_0_0_0_0_0_0_0_0_0_0_0_0_0_0_0_0_0_0" localSheetId="33">'A3 claims Recoverable'!#REF!</definedName>
    <definedName name="_FilterDatabase_0_0_0_0_0_0_0_0_0_0_0_0_0_0_0_0_0_0_0_0_0_0_0_0_0_0_0_0" localSheetId="34">'A4 Deposits'!#REF!</definedName>
    <definedName name="_FilterDatabase_0_0_0_0_0_0_0_0_0_0_0_0_0_0_0_0_0_0_0_0_0_0_0_0_0_0_0_0_0" localSheetId="31">'A1 Trade Receivables'!#REF!</definedName>
    <definedName name="_FilterDatabase_0_0_0_0_0_0_0_0_0_0_0_0_0_0_0_0_0_0_0_0_0_0_0_0_0_0_0_0_0" localSheetId="32">'A2 Loans &amp; Advances'!#REF!</definedName>
    <definedName name="_FilterDatabase_0_0_0_0_0_0_0_0_0_0_0_0_0_0_0_0_0_0_0_0_0_0_0_0_0_0_0_0_0" localSheetId="33">'A3 claims Recoverable'!#REF!</definedName>
    <definedName name="_FilterDatabase_0_0_0_0_0_0_0_0_0_0_0_0_0_0_0_0_0_0_0_0_0_0_0_0_0_0_0_0_0" localSheetId="34">'A4 Deposits'!#REF!</definedName>
    <definedName name="_FilterDatabase_0_0_0_0_0_0_0_0_0_0_0_0_0_0_0_0_0_0_0_0_0_0_0_0_0_0_0_0_0_0" localSheetId="31">'A1 Trade Receivables'!#REF!</definedName>
    <definedName name="_FilterDatabase_0_0_0_0_0_0_0_0_0_0_0_0_0_0_0_0_0_0_0_0_0_0_0_0_0_0_0_0_0_0" localSheetId="32">'A2 Loans &amp; Advances'!#REF!</definedName>
    <definedName name="_FilterDatabase_0_0_0_0_0_0_0_0_0_0_0_0_0_0_0_0_0_0_0_0_0_0_0_0_0_0_0_0_0_0" localSheetId="33">'A3 claims Recoverable'!#REF!</definedName>
    <definedName name="_FilterDatabase_0_0_0_0_0_0_0_0_0_0_0_0_0_0_0_0_0_0_0_0_0_0_0_0_0_0_0_0_0_0" localSheetId="34">'A4 Deposits'!#REF!</definedName>
    <definedName name="_FilterDatabase_0_0_0_0_0_0_0_0_0_0_0_0_0_0_0_0_0_0_0_0_0_0_0_0_0_0_0_0_0_0_0" localSheetId="31">'A1 Trade Receivables'!#REF!</definedName>
    <definedName name="_FilterDatabase_0_0_0_0_0_0_0_0_0_0_0_0_0_0_0_0_0_0_0_0_0_0_0_0_0_0_0_0_0_0_0" localSheetId="32">'A2 Loans &amp; Advances'!#REF!</definedName>
    <definedName name="_FilterDatabase_0_0_0_0_0_0_0_0_0_0_0_0_0_0_0_0_0_0_0_0_0_0_0_0_0_0_0_0_0_0_0" localSheetId="33">'A3 claims Recoverable'!#REF!</definedName>
    <definedName name="_FilterDatabase_0_0_0_0_0_0_0_0_0_0_0_0_0_0_0_0_0_0_0_0_0_0_0_0_0_0_0_0_0_0_0" localSheetId="34">'A4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31">'A1 Trade Receivables'!#REF!</definedName>
    <definedName name="_xlnm.Criteria" localSheetId="32">'A2 Loans &amp; Advances'!#REF!</definedName>
    <definedName name="_xlnm.Criteria" localSheetId="33">'A3 claims Recoverable'!#REF!</definedName>
    <definedName name="_xlnm.Criteria" localSheetId="34">'A4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31">'A1 Trade Receivables'!#REF!</definedName>
    <definedName name="_xlnm.Extract" localSheetId="32">'A2 Loans &amp; Advances'!#REF!</definedName>
    <definedName name="_xlnm.Extract" localSheetId="33">'A3 claims Recoverable'!#REF!</definedName>
    <definedName name="_xlnm.Extract" localSheetId="34">'A4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31">'A1 Trade Receivables'!$A$1:$AA$22</definedName>
    <definedName name="_xlnm.Print_Area" localSheetId="32">'A2 Loans &amp; Advances'!$A$1:$AA$22</definedName>
    <definedName name="_xlnm.Print_Area" localSheetId="33">'A3 claims Recoverable'!$A$1:$AA$22</definedName>
    <definedName name="_xlnm.Print_Area" localSheetId="34">'A4 Deposits'!$A$1:$AA$22</definedName>
    <definedName name="_xlnm.Print_Area" localSheetId="36">'B1 &amp; B2 (other liabilties)'!$A$1:$H$58</definedName>
    <definedName name="_xlnm.Print_Area" localSheetId="7">'BS Notes'!$A$1:$E$668</definedName>
    <definedName name="_xlnm.Print_Area" localSheetId="0">BSheet!$A$1:$D$69</definedName>
    <definedName name="_xlnm.Print_Area" localSheetId="11">'Cap. employed'!$A$1:$G$124</definedName>
    <definedName name="_xlnm.Print_Area" localSheetId="18">'Compliance Cert.'!$A$1:$I$13</definedName>
    <definedName name="_xlnm.Print_Area" localSheetId="12">'Conti. Asset'!$A$1:$L$23</definedName>
    <definedName name="_xlnm.Print_Area" localSheetId="4">CWIP!$A$1:$F$24</definedName>
    <definedName name="_xlnm.Print_Area" localSheetId="22">'Disclosure 36-40'!$A$1:$H$97</definedName>
    <definedName name="_xlnm.Print_Area" localSheetId="23">'Disclosure 41'!$A$1:$H$261</definedName>
    <definedName name="_xlnm.Print_Area" localSheetId="24">'Disclosure 42-45'!$A$1:$H$89</definedName>
    <definedName name="_xlnm.Print_Area" localSheetId="25">'Disclosure 46'!$A$1:$H$214</definedName>
    <definedName name="_xlnm.Print_Area" localSheetId="26">'Disclosure 47-49'!$A$1:$J$160</definedName>
    <definedName name="_xlnm.Print_Area" localSheetId="27">'Disclosure 50-52'!$A$1:$E$32</definedName>
    <definedName name="_xlnm.Print_Area" localSheetId="10">'F. Currency'!$A$1:$J$63</definedName>
    <definedName name="_xlnm.Print_Area" localSheetId="17">FRAUD!$A$1:$H$16</definedName>
    <definedName name="_xlnm.Print_Area" localSheetId="15">Guarantee!$A$1:$H$19</definedName>
    <definedName name="_xlnm.Print_Area" localSheetId="5">IP!$A$1:$G$56</definedName>
    <definedName name="_xlnm.Print_Area" localSheetId="6">ITA!$A$1:$E$33</definedName>
    <definedName name="_xlnm.Print_Area" localSheetId="21">OH!$A$1:$G$60</definedName>
    <definedName name="_xlnm.Print_Area" localSheetId="30">'Operating Lease'!$A$1:$F$32</definedName>
    <definedName name="_xlnm.Print_Area" localSheetId="1">'P&amp;L'!$A$1:$E$53</definedName>
    <definedName name="_xlnm.Print_Area" localSheetId="8">'PL  Notes'!$A$1:$D$390</definedName>
    <definedName name="_xlnm.Print_Area" localSheetId="35">'PL 2'!$A$1:$E$207</definedName>
    <definedName name="_xlnm.Print_Area" localSheetId="3">PPE!$A$1:$O$50</definedName>
    <definedName name="_xlnm.Print_Area" localSheetId="19">TDS!$A$1:$L$39</definedName>
    <definedName name="_xlnm.Print_Area" localSheetId="13">'TO-TP'!$A$1:$F$153</definedName>
    <definedName name="_xlnm.Print_Area" localSheetId="9">'TO-TP '!$A$1:$F$153</definedName>
    <definedName name="_xlnm.Print_Area" localSheetId="28">'Trading AC -CR'!$A$1:$E$69</definedName>
    <definedName name="_xlnm.Print_Area" localSheetId="29">'Trading AC -DR'!$A$1:$E$75</definedName>
    <definedName name="_xlnm.Print_Area">#REF!</definedName>
    <definedName name="Print_Area_MI">#REF!</definedName>
    <definedName name="print_area2">#REF!</definedName>
    <definedName name="Print_Hotels">#REF!</definedName>
    <definedName name="Print_Terms_Tatene">"Text 2"</definedName>
    <definedName name="_xlnm.Print_Titles" localSheetId="31">'A1 Trade Receivables'!$A:$B,'A1 Trade Receivables'!$5:$6</definedName>
    <definedName name="_xlnm.Print_Titles" localSheetId="32">'A2 Loans &amp; Advances'!$A:$B,'A2 Loans &amp; Advances'!$5:$6</definedName>
    <definedName name="_xlnm.Print_Titles" localSheetId="33">'A3 claims Recoverable'!$A:$B,'A3 claims Recoverable'!$5:$6</definedName>
    <definedName name="_xlnm.Print_Titles" localSheetId="34">'A4 Deposits'!$A:$B,'A4 Deposits'!$5:$6</definedName>
    <definedName name="_xlnm.Print_Titles" localSheetId="36">'B1 &amp; B2 (other liabilties)'!$5:$5</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35">'PL 2'!$2:$3</definedName>
    <definedName name="_xlnm.Print_Titles" localSheetId="3">PPE!$2:$4</definedName>
    <definedName name="_xlnm.Print_Titles">#REF!</definedName>
    <definedName name="Print_Titles_0" localSheetId="31">'A1 Trade Receivables'!#REF!</definedName>
    <definedName name="Print_Titles_0" localSheetId="32">'A2 Loans &amp; Advances'!#REF!</definedName>
    <definedName name="Print_Titles_0" localSheetId="33">'A3 claims Recoverable'!#REF!</definedName>
    <definedName name="Print_Titles_0" localSheetId="34">'A4 Deposits'!#REF!</definedName>
    <definedName name="Print_Titles_0_0" localSheetId="31">'A1 Trade Receivables'!#REF!</definedName>
    <definedName name="Print_Titles_0_0" localSheetId="32">'A2 Loans &amp; Advances'!#REF!</definedName>
    <definedName name="Print_Titles_0_0" localSheetId="33">'A3 claims Recoverable'!#REF!</definedName>
    <definedName name="Print_Titles_0_0" localSheetId="34">'A4 Deposits'!#REF!</definedName>
    <definedName name="Print_Titles_0_0_0" localSheetId="31">'A1 Trade Receivables'!#REF!</definedName>
    <definedName name="Print_Titles_0_0_0" localSheetId="32">'A2 Loans &amp; Advances'!#REF!</definedName>
    <definedName name="Print_Titles_0_0_0" localSheetId="33">'A3 claims Recoverable'!#REF!</definedName>
    <definedName name="Print_Titles_0_0_0" localSheetId="34">'A4 Deposits'!#REF!</definedName>
    <definedName name="Print_Titles_0_0_0_0" localSheetId="31">'A1 Trade Receivables'!#REF!</definedName>
    <definedName name="Print_Titles_0_0_0_0" localSheetId="32">'A2 Loans &amp; Advances'!#REF!</definedName>
    <definedName name="Print_Titles_0_0_0_0" localSheetId="33">'A3 claims Recoverable'!#REF!</definedName>
    <definedName name="Print_Titles_0_0_0_0" localSheetId="34">'A4 Deposits'!#REF!</definedName>
    <definedName name="Print_Titles_0_0_0_0_0" localSheetId="31">'A1 Trade Receivables'!#REF!</definedName>
    <definedName name="Print_Titles_0_0_0_0_0" localSheetId="32">'A2 Loans &amp; Advances'!#REF!</definedName>
    <definedName name="Print_Titles_0_0_0_0_0" localSheetId="33">'A3 claims Recoverable'!#REF!</definedName>
    <definedName name="Print_Titles_0_0_0_0_0" localSheetId="34">'A4 Deposits'!#REF!</definedName>
    <definedName name="Print_Titles_0_0_0_0_0_0" localSheetId="31">'A1 Trade Receivables'!#REF!</definedName>
    <definedName name="Print_Titles_0_0_0_0_0_0" localSheetId="32">'A2 Loans &amp; Advances'!#REF!</definedName>
    <definedName name="Print_Titles_0_0_0_0_0_0" localSheetId="33">'A3 claims Recoverable'!#REF!</definedName>
    <definedName name="Print_Titles_0_0_0_0_0_0" localSheetId="34">'A4 Deposits'!#REF!</definedName>
    <definedName name="Print_Titles_0_0_0_0_0_0_0" localSheetId="31">'A1 Trade Receivables'!#REF!</definedName>
    <definedName name="Print_Titles_0_0_0_0_0_0_0" localSheetId="32">'A2 Loans &amp; Advances'!#REF!</definedName>
    <definedName name="Print_Titles_0_0_0_0_0_0_0" localSheetId="33">'A3 claims Recoverable'!#REF!</definedName>
    <definedName name="Print_Titles_0_0_0_0_0_0_0" localSheetId="34">'A4 Deposits'!#REF!</definedName>
    <definedName name="Print_Titles_0_0_0_0_0_0_0_0" localSheetId="31">'A1 Trade Receivables'!#REF!</definedName>
    <definedName name="Print_Titles_0_0_0_0_0_0_0_0" localSheetId="32">'A2 Loans &amp; Advances'!#REF!</definedName>
    <definedName name="Print_Titles_0_0_0_0_0_0_0_0" localSheetId="33">'A3 claims Recoverable'!#REF!</definedName>
    <definedName name="Print_Titles_0_0_0_0_0_0_0_0" localSheetId="34">'A4 Deposits'!#REF!</definedName>
    <definedName name="Print_Titles_0_0_0_0_0_0_0_0_0" localSheetId="31">'A1 Trade Receivables'!#REF!</definedName>
    <definedName name="Print_Titles_0_0_0_0_0_0_0_0_0" localSheetId="32">'A2 Loans &amp; Advances'!#REF!</definedName>
    <definedName name="Print_Titles_0_0_0_0_0_0_0_0_0" localSheetId="33">'A3 claims Recoverable'!#REF!</definedName>
    <definedName name="Print_Titles_0_0_0_0_0_0_0_0_0" localSheetId="34">'A4 Deposits'!#REF!</definedName>
    <definedName name="Print_Titles_0_0_0_0_0_0_0_0_0_0" localSheetId="31">'A1 Trade Receivables'!#REF!</definedName>
    <definedName name="Print_Titles_0_0_0_0_0_0_0_0_0_0" localSheetId="32">'A2 Loans &amp; Advances'!#REF!</definedName>
    <definedName name="Print_Titles_0_0_0_0_0_0_0_0_0_0" localSheetId="33">'A3 claims Recoverable'!#REF!</definedName>
    <definedName name="Print_Titles_0_0_0_0_0_0_0_0_0_0" localSheetId="34">'A4 Deposits'!#REF!</definedName>
    <definedName name="Print_Titles_0_0_0_0_0_0_0_0_0_0_0" localSheetId="31">'A1 Trade Receivables'!#REF!</definedName>
    <definedName name="Print_Titles_0_0_0_0_0_0_0_0_0_0_0" localSheetId="32">'A2 Loans &amp; Advances'!#REF!</definedName>
    <definedName name="Print_Titles_0_0_0_0_0_0_0_0_0_0_0" localSheetId="33">'A3 claims Recoverable'!#REF!</definedName>
    <definedName name="Print_Titles_0_0_0_0_0_0_0_0_0_0_0" localSheetId="34">'A4 Deposits'!#REF!</definedName>
    <definedName name="Print_Titles_0_0_0_0_0_0_0_0_0_0_0_0" localSheetId="31">'A1 Trade Receivables'!#REF!</definedName>
    <definedName name="Print_Titles_0_0_0_0_0_0_0_0_0_0_0_0" localSheetId="32">'A2 Loans &amp; Advances'!#REF!</definedName>
    <definedName name="Print_Titles_0_0_0_0_0_0_0_0_0_0_0_0" localSheetId="33">'A3 claims Recoverable'!#REF!</definedName>
    <definedName name="Print_Titles_0_0_0_0_0_0_0_0_0_0_0_0" localSheetId="34">'A4 Deposits'!#REF!</definedName>
    <definedName name="Print_Titles_0_0_0_0_0_0_0_0_0_0_0_0_0" localSheetId="31">'A1 Trade Receivables'!#REF!</definedName>
    <definedName name="Print_Titles_0_0_0_0_0_0_0_0_0_0_0_0_0" localSheetId="32">'A2 Loans &amp; Advances'!#REF!</definedName>
    <definedName name="Print_Titles_0_0_0_0_0_0_0_0_0_0_0_0_0" localSheetId="33">'A3 claims Recoverable'!#REF!</definedName>
    <definedName name="Print_Titles_0_0_0_0_0_0_0_0_0_0_0_0_0" localSheetId="34">'A4 Deposits'!#REF!</definedName>
    <definedName name="Print_Titles_0_0_0_0_0_0_0_0_0_0_0_0_0_0" localSheetId="31">'A1 Trade Receivables'!#REF!</definedName>
    <definedName name="Print_Titles_0_0_0_0_0_0_0_0_0_0_0_0_0_0" localSheetId="32">'A2 Loans &amp; Advances'!#REF!</definedName>
    <definedName name="Print_Titles_0_0_0_0_0_0_0_0_0_0_0_0_0_0" localSheetId="33">'A3 claims Recoverable'!#REF!</definedName>
    <definedName name="Print_Titles_0_0_0_0_0_0_0_0_0_0_0_0_0_0" localSheetId="34">'A4 Deposits'!#REF!</definedName>
    <definedName name="Print_Titles_0_0_0_0_0_0_0_0_0_0_0_0_0_0_0" localSheetId="31">'A1 Trade Receivables'!#REF!</definedName>
    <definedName name="Print_Titles_0_0_0_0_0_0_0_0_0_0_0_0_0_0_0" localSheetId="32">'A2 Loans &amp; Advances'!#REF!</definedName>
    <definedName name="Print_Titles_0_0_0_0_0_0_0_0_0_0_0_0_0_0_0" localSheetId="33">'A3 claims Recoverable'!#REF!</definedName>
    <definedName name="Print_Titles_0_0_0_0_0_0_0_0_0_0_0_0_0_0_0" localSheetId="34">'A4 Deposits'!#REF!</definedName>
    <definedName name="Print_Titles_0_0_0_0_0_0_0_0_0_0_0_0_0_0_0_0" localSheetId="31">'A1 Trade Receivables'!#REF!</definedName>
    <definedName name="Print_Titles_0_0_0_0_0_0_0_0_0_0_0_0_0_0_0_0" localSheetId="32">'A2 Loans &amp; Advances'!#REF!</definedName>
    <definedName name="Print_Titles_0_0_0_0_0_0_0_0_0_0_0_0_0_0_0_0" localSheetId="33">'A3 claims Recoverable'!#REF!</definedName>
    <definedName name="Print_Titles_0_0_0_0_0_0_0_0_0_0_0_0_0_0_0_0" localSheetId="34">'A4 Deposits'!#REF!</definedName>
    <definedName name="Print_Titles_0_0_0_0_0_0_0_0_0_0_0_0_0_0_0_0_0" localSheetId="31">'A1 Trade Receivables'!#REF!</definedName>
    <definedName name="Print_Titles_0_0_0_0_0_0_0_0_0_0_0_0_0_0_0_0_0" localSheetId="32">'A2 Loans &amp; Advances'!#REF!</definedName>
    <definedName name="Print_Titles_0_0_0_0_0_0_0_0_0_0_0_0_0_0_0_0_0" localSheetId="33">'A3 claims Recoverable'!#REF!</definedName>
    <definedName name="Print_Titles_0_0_0_0_0_0_0_0_0_0_0_0_0_0_0_0_0" localSheetId="34">'A4 Deposits'!#REF!</definedName>
    <definedName name="Print_Titles_0_0_0_0_0_0_0_0_0_0_0_0_0_0_0_0_0_0" localSheetId="31">'A1 Trade Receivables'!#REF!</definedName>
    <definedName name="Print_Titles_0_0_0_0_0_0_0_0_0_0_0_0_0_0_0_0_0_0" localSheetId="32">'A2 Loans &amp; Advances'!#REF!</definedName>
    <definedName name="Print_Titles_0_0_0_0_0_0_0_0_0_0_0_0_0_0_0_0_0_0" localSheetId="33">'A3 claims Recoverable'!#REF!</definedName>
    <definedName name="Print_Titles_0_0_0_0_0_0_0_0_0_0_0_0_0_0_0_0_0_0" localSheetId="34">'A4 Deposits'!#REF!</definedName>
    <definedName name="Print_Titles_0_0_0_0_0_0_0_0_0_0_0_0_0_0_0_0_0_0_0" localSheetId="31">'A1 Trade Receivables'!#REF!</definedName>
    <definedName name="Print_Titles_0_0_0_0_0_0_0_0_0_0_0_0_0_0_0_0_0_0_0" localSheetId="32">'A2 Loans &amp; Advances'!#REF!</definedName>
    <definedName name="Print_Titles_0_0_0_0_0_0_0_0_0_0_0_0_0_0_0_0_0_0_0" localSheetId="33">'A3 claims Recoverable'!#REF!</definedName>
    <definedName name="Print_Titles_0_0_0_0_0_0_0_0_0_0_0_0_0_0_0_0_0_0_0" localSheetId="34">'A4 Deposits'!#REF!</definedName>
    <definedName name="Print_Titles_0_0_0_0_0_0_0_0_0_0_0_0_0_0_0_0_0_0_0_0" localSheetId="31">'A1 Trade Receivables'!#REF!</definedName>
    <definedName name="Print_Titles_0_0_0_0_0_0_0_0_0_0_0_0_0_0_0_0_0_0_0_0" localSheetId="32">'A2 Loans &amp; Advances'!#REF!</definedName>
    <definedName name="Print_Titles_0_0_0_0_0_0_0_0_0_0_0_0_0_0_0_0_0_0_0_0" localSheetId="33">'A3 claims Recoverable'!#REF!</definedName>
    <definedName name="Print_Titles_0_0_0_0_0_0_0_0_0_0_0_0_0_0_0_0_0_0_0_0" localSheetId="34">'A4 Deposits'!#REF!</definedName>
    <definedName name="Print_Titles_0_0_0_0_0_0_0_0_0_0_0_0_0_0_0_0_0_0_0_0_0" localSheetId="31">'A1 Trade Receivables'!#REF!</definedName>
    <definedName name="Print_Titles_0_0_0_0_0_0_0_0_0_0_0_0_0_0_0_0_0_0_0_0_0" localSheetId="32">'A2 Loans &amp; Advances'!#REF!</definedName>
    <definedName name="Print_Titles_0_0_0_0_0_0_0_0_0_0_0_0_0_0_0_0_0_0_0_0_0" localSheetId="33">'A3 claims Recoverable'!#REF!</definedName>
    <definedName name="Print_Titles_0_0_0_0_0_0_0_0_0_0_0_0_0_0_0_0_0_0_0_0_0" localSheetId="34">'A4 Deposits'!#REF!</definedName>
    <definedName name="Print_Titles_0_0_0_0_0_0_0_0_0_0_0_0_0_0_0_0_0_0_0_0_0_0" localSheetId="31">'A1 Trade Receivables'!#REF!</definedName>
    <definedName name="Print_Titles_0_0_0_0_0_0_0_0_0_0_0_0_0_0_0_0_0_0_0_0_0_0" localSheetId="32">'A2 Loans &amp; Advances'!#REF!</definedName>
    <definedName name="Print_Titles_0_0_0_0_0_0_0_0_0_0_0_0_0_0_0_0_0_0_0_0_0_0" localSheetId="33">'A3 claims Recoverable'!#REF!</definedName>
    <definedName name="Print_Titles_0_0_0_0_0_0_0_0_0_0_0_0_0_0_0_0_0_0_0_0_0_0" localSheetId="34">'A4 Deposits'!#REF!</definedName>
    <definedName name="Print_Titles_0_0_0_0_0_0_0_0_0_0_0_0_0_0_0_0_0_0_0_0_0_0_0" localSheetId="31">'A1 Trade Receivables'!#REF!</definedName>
    <definedName name="Print_Titles_0_0_0_0_0_0_0_0_0_0_0_0_0_0_0_0_0_0_0_0_0_0_0" localSheetId="32">'A2 Loans &amp; Advances'!#REF!</definedName>
    <definedName name="Print_Titles_0_0_0_0_0_0_0_0_0_0_0_0_0_0_0_0_0_0_0_0_0_0_0" localSheetId="33">'A3 claims Recoverable'!#REF!</definedName>
    <definedName name="Print_Titles_0_0_0_0_0_0_0_0_0_0_0_0_0_0_0_0_0_0_0_0_0_0_0" localSheetId="34">'A4 Deposits'!#REF!</definedName>
    <definedName name="Print_Titles_0_0_0_0_0_0_0_0_0_0_0_0_0_0_0_0_0_0_0_0_0_0_0_0" localSheetId="31">'A1 Trade Receivables'!#REF!</definedName>
    <definedName name="Print_Titles_0_0_0_0_0_0_0_0_0_0_0_0_0_0_0_0_0_0_0_0_0_0_0_0" localSheetId="32">'A2 Loans &amp; Advances'!#REF!</definedName>
    <definedName name="Print_Titles_0_0_0_0_0_0_0_0_0_0_0_0_0_0_0_0_0_0_0_0_0_0_0_0" localSheetId="33">'A3 claims Recoverable'!#REF!</definedName>
    <definedName name="Print_Titles_0_0_0_0_0_0_0_0_0_0_0_0_0_0_0_0_0_0_0_0_0_0_0_0" localSheetId="34">'A4 Deposits'!#REF!</definedName>
    <definedName name="Print_Titles_0_0_0_0_0_0_0_0_0_0_0_0_0_0_0_0_0_0_0_0_0_0_0_0_0" localSheetId="31">'A1 Trade Receivables'!#REF!</definedName>
    <definedName name="Print_Titles_0_0_0_0_0_0_0_0_0_0_0_0_0_0_0_0_0_0_0_0_0_0_0_0_0" localSheetId="32">'A2 Loans &amp; Advances'!#REF!</definedName>
    <definedName name="Print_Titles_0_0_0_0_0_0_0_0_0_0_0_0_0_0_0_0_0_0_0_0_0_0_0_0_0" localSheetId="33">'A3 claims Recoverable'!#REF!</definedName>
    <definedName name="Print_Titles_0_0_0_0_0_0_0_0_0_0_0_0_0_0_0_0_0_0_0_0_0_0_0_0_0" localSheetId="34">'A4 Deposits'!#REF!</definedName>
    <definedName name="Print_Titles_0_0_0_0_0_0_0_0_0_0_0_0_0_0_0_0_0_0_0_0_0_0_0_0_0_0" localSheetId="31">'A1 Trade Receivables'!#REF!</definedName>
    <definedName name="Print_Titles_0_0_0_0_0_0_0_0_0_0_0_0_0_0_0_0_0_0_0_0_0_0_0_0_0_0" localSheetId="32">'A2 Loans &amp; Advances'!#REF!</definedName>
    <definedName name="Print_Titles_0_0_0_0_0_0_0_0_0_0_0_0_0_0_0_0_0_0_0_0_0_0_0_0_0_0" localSheetId="33">'A3 claims Recoverable'!#REF!</definedName>
    <definedName name="Print_Titles_0_0_0_0_0_0_0_0_0_0_0_0_0_0_0_0_0_0_0_0_0_0_0_0_0_0" localSheetId="34">'A4 Deposits'!#REF!</definedName>
    <definedName name="Print_Titles_0_0_0_0_0_0_0_0_0_0_0_0_0_0_0_0_0_0_0_0_0_0_0_0_0_0_0" localSheetId="31">'A1 Trade Receivables'!#REF!</definedName>
    <definedName name="Print_Titles_0_0_0_0_0_0_0_0_0_0_0_0_0_0_0_0_0_0_0_0_0_0_0_0_0_0_0" localSheetId="32">'A2 Loans &amp; Advances'!#REF!</definedName>
    <definedName name="Print_Titles_0_0_0_0_0_0_0_0_0_0_0_0_0_0_0_0_0_0_0_0_0_0_0_0_0_0_0" localSheetId="33">'A3 claims Recoverable'!#REF!</definedName>
    <definedName name="Print_Titles_0_0_0_0_0_0_0_0_0_0_0_0_0_0_0_0_0_0_0_0_0_0_0_0_0_0_0" localSheetId="34">'A4 Deposits'!#REF!</definedName>
    <definedName name="Print_Titles_0_0_0_0_0_0_0_0_0_0_0_0_0_0_0_0_0_0_0_0_0_0_0_0_0_0_0_0" localSheetId="31">'A1 Trade Receivables'!#REF!</definedName>
    <definedName name="Print_Titles_0_0_0_0_0_0_0_0_0_0_0_0_0_0_0_0_0_0_0_0_0_0_0_0_0_0_0_0" localSheetId="32">'A2 Loans &amp; Advances'!#REF!</definedName>
    <definedName name="Print_Titles_0_0_0_0_0_0_0_0_0_0_0_0_0_0_0_0_0_0_0_0_0_0_0_0_0_0_0_0" localSheetId="33">'A3 claims Recoverable'!#REF!</definedName>
    <definedName name="Print_Titles_0_0_0_0_0_0_0_0_0_0_0_0_0_0_0_0_0_0_0_0_0_0_0_0_0_0_0_0" localSheetId="34">'A4 Deposits'!#REF!</definedName>
    <definedName name="Print_Titles_0_0_0_0_0_0_0_0_0_0_0_0_0_0_0_0_0_0_0_0_0_0_0_0_0_0_0_0_0" localSheetId="31">'A1 Trade Receivables'!#REF!</definedName>
    <definedName name="Print_Titles_0_0_0_0_0_0_0_0_0_0_0_0_0_0_0_0_0_0_0_0_0_0_0_0_0_0_0_0_0" localSheetId="32">'A2 Loans &amp; Advances'!#REF!</definedName>
    <definedName name="Print_Titles_0_0_0_0_0_0_0_0_0_0_0_0_0_0_0_0_0_0_0_0_0_0_0_0_0_0_0_0_0" localSheetId="33">'A3 claims Recoverable'!#REF!</definedName>
    <definedName name="Print_Titles_0_0_0_0_0_0_0_0_0_0_0_0_0_0_0_0_0_0_0_0_0_0_0_0_0_0_0_0_0" localSheetId="34">'A4 Deposits'!#REF!</definedName>
    <definedName name="Print_Titles_0_0_0_0_0_0_0_0_0_0_0_0_0_0_0_0_0_0_0_0_0_0_0_0_0_0_0_0_0_0" localSheetId="31">'A1 Trade Receivables'!#REF!</definedName>
    <definedName name="Print_Titles_0_0_0_0_0_0_0_0_0_0_0_0_0_0_0_0_0_0_0_0_0_0_0_0_0_0_0_0_0_0" localSheetId="32">'A2 Loans &amp; Advances'!#REF!</definedName>
    <definedName name="Print_Titles_0_0_0_0_0_0_0_0_0_0_0_0_0_0_0_0_0_0_0_0_0_0_0_0_0_0_0_0_0_0" localSheetId="33">'A3 claims Recoverable'!#REF!</definedName>
    <definedName name="Print_Titles_0_0_0_0_0_0_0_0_0_0_0_0_0_0_0_0_0_0_0_0_0_0_0_0_0_0_0_0_0_0" localSheetId="34">'A4 Deposits'!#REF!</definedName>
    <definedName name="Print_Titles_0_0_0_0_0_0_0_0_0_0_0_0_0_0_0_0_0_0_0_0_0_0_0_0_0_0_0_0_0_0_0" localSheetId="31">'A1 Trade Receivables'!#REF!</definedName>
    <definedName name="Print_Titles_0_0_0_0_0_0_0_0_0_0_0_0_0_0_0_0_0_0_0_0_0_0_0_0_0_0_0_0_0_0_0" localSheetId="32">'A2 Loans &amp; Advances'!#REF!</definedName>
    <definedName name="Print_Titles_0_0_0_0_0_0_0_0_0_0_0_0_0_0_0_0_0_0_0_0_0_0_0_0_0_0_0_0_0_0_0" localSheetId="33">'A3 claims Recoverable'!#REF!</definedName>
    <definedName name="Print_Titles_0_0_0_0_0_0_0_0_0_0_0_0_0_0_0_0_0_0_0_0_0_0_0_0_0_0_0_0_0_0_0" localSheetId="34">'A4 Deposits'!#REF!</definedName>
    <definedName name="Print_Titles_0_0_0_0_0_0_0_0_0_0_0_0_0_0_0_0_0_0_0_0_0_0_0_0_0_0_0_0_0_0_0_0" localSheetId="31">'A1 Trade Receivables'!#REF!</definedName>
    <definedName name="Print_Titles_0_0_0_0_0_0_0_0_0_0_0_0_0_0_0_0_0_0_0_0_0_0_0_0_0_0_0_0_0_0_0_0" localSheetId="32">'A2 Loans &amp; Advances'!#REF!</definedName>
    <definedName name="Print_Titles_0_0_0_0_0_0_0_0_0_0_0_0_0_0_0_0_0_0_0_0_0_0_0_0_0_0_0_0_0_0_0_0" localSheetId="33">'A3 claims Recoverable'!#REF!</definedName>
    <definedName name="Print_Titles_0_0_0_0_0_0_0_0_0_0_0_0_0_0_0_0_0_0_0_0_0_0_0_0_0_0_0_0_0_0_0_0" localSheetId="34">'A4 Deposits'!#REF!</definedName>
    <definedName name="Print_Titles_0_0_0_0_0_0_0_0_0_0_0_0_0_0_0_0_0_0_0_0_0_0_0_0_0_0_0_0_0_0_0_0_0" localSheetId="31">'A1 Trade Receivables'!#REF!</definedName>
    <definedName name="Print_Titles_0_0_0_0_0_0_0_0_0_0_0_0_0_0_0_0_0_0_0_0_0_0_0_0_0_0_0_0_0_0_0_0_0" localSheetId="32">'A2 Loans &amp; Advances'!#REF!</definedName>
    <definedName name="Print_Titles_0_0_0_0_0_0_0_0_0_0_0_0_0_0_0_0_0_0_0_0_0_0_0_0_0_0_0_0_0_0_0_0_0" localSheetId="33">'A3 claims Recoverable'!#REF!</definedName>
    <definedName name="Print_Titles_0_0_0_0_0_0_0_0_0_0_0_0_0_0_0_0_0_0_0_0_0_0_0_0_0_0_0_0_0_0_0_0_0" localSheetId="34">'A4 Deposits'!#REF!</definedName>
    <definedName name="Print_Titles_0_0_0_0_0_0_0_0_0_0_0_0_0_0_0_0_0_0_0_0_0_0_0_0_0_0_0_0_0_0_0_0_0_0" localSheetId="31">'A1 Trade Receivables'!#REF!</definedName>
    <definedName name="Print_Titles_0_0_0_0_0_0_0_0_0_0_0_0_0_0_0_0_0_0_0_0_0_0_0_0_0_0_0_0_0_0_0_0_0_0" localSheetId="32">'A2 Loans &amp; Advances'!#REF!</definedName>
    <definedName name="Print_Titles_0_0_0_0_0_0_0_0_0_0_0_0_0_0_0_0_0_0_0_0_0_0_0_0_0_0_0_0_0_0_0_0_0_0" localSheetId="33">'A3 claims Recoverable'!#REF!</definedName>
    <definedName name="Print_Titles_0_0_0_0_0_0_0_0_0_0_0_0_0_0_0_0_0_0_0_0_0_0_0_0_0_0_0_0_0_0_0_0_0_0" localSheetId="34">'A4 Deposits'!#REF!</definedName>
    <definedName name="Print_Titles_0_0_0_0_0_0_0_0_0_0_0_0_0_0_0_0_0_0_0_0_0_0_0_0_0_0_0_0_0_0_0_0_0_0_0" localSheetId="31">'A1 Trade Receivables'!#REF!</definedName>
    <definedName name="Print_Titles_0_0_0_0_0_0_0_0_0_0_0_0_0_0_0_0_0_0_0_0_0_0_0_0_0_0_0_0_0_0_0_0_0_0_0" localSheetId="32">'A2 Loans &amp; Advances'!#REF!</definedName>
    <definedName name="Print_Titles_0_0_0_0_0_0_0_0_0_0_0_0_0_0_0_0_0_0_0_0_0_0_0_0_0_0_0_0_0_0_0_0_0_0_0" localSheetId="33">'A3 claims Recoverable'!#REF!</definedName>
    <definedName name="Print_Titles_0_0_0_0_0_0_0_0_0_0_0_0_0_0_0_0_0_0_0_0_0_0_0_0_0_0_0_0_0_0_0_0_0_0_0" localSheetId="34">'A4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#REF!</definedName>
    <definedName name="PRODUC1">#REF!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#REF!</definedName>
    <definedName name="RawData">#REF!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nopat1/capital1</definedName>
    <definedName name="RevLine">[20]List_ratios!#REF!</definedName>
    <definedName name="RevYee">[20]List_ratios!#REF!</definedName>
    <definedName name="Rf">#REF!</definedName>
    <definedName name="RH">#REF!</definedName>
    <definedName name="RHMEX">#REF!</definedName>
    <definedName name="Risk_Free">#REF!</definedName>
    <definedName name="Risk_Premium">#REF!</definedName>
    <definedName name="RM_Cost">#REF!</definedName>
    <definedName name="ROA">[20]List_ratios!#REF!</definedName>
    <definedName name="ROE">[20]List_ratios!#REF!</definedName>
    <definedName name="Roper">#REF!</definedName>
    <definedName name="rr">#REF!</definedName>
    <definedName name="rradj">nopatadj/capitaladj</definedName>
    <definedName name="rrr">#REF!</definedName>
    <definedName name="rsaya">[50]!words</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#REF!</definedName>
    <definedName name="SALDATA">[52]salary!$D$8:$Y$44</definedName>
    <definedName name="saldera">#REF!</definedName>
    <definedName name="SALE">#REF!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#REF!</definedName>
    <definedName name="SHIPP1">#REF!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#REF!</definedName>
    <definedName name="suma">#REF!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#REF!</definedName>
    <definedName name="TEST1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#REF!</definedName>
    <definedName name="validationr1">[22]Validation!$C$27:$O$27,[22]Validation!$D$22:$O$22,[22]Validation!$C$17:$O$17,[22]Validation!$D$10:$O$10</definedName>
    <definedName name="ValuesBSA">[59]BS!$B$2:$O$3,[59]BS!$B$7:$O$13,[59]BS!$C$16:$O$17,[59]BS!$B$20:$O$20,[59]BS!$B$35:$O$37,[59]BS!$B$55:$O$55</definedName>
    <definedName name="ValuesBSL">#REF!,[60]BS!$C$24:$O$28,#REF!,#REF!,[60]BS!$B$42:$O$44</definedName>
    <definedName name="ValuesChecks">'[59]Checks &amp; Inputs'!$C$16:$O$17,'[59]Checks &amp; Inputs'!$B$2</definedName>
    <definedName name="ValuesIS">[60]IS!$B$2:$N$4,[60]IS!$B$7:$N$54,[60]IS!$B$60:$N$61,[60]IS!#REF!,[60]IS!$B$75:$N$75,[60]IS!#REF!,[60]IS!#REF!</definedName>
    <definedName name="VARIINST">#REF!</definedName>
    <definedName name="varioustaxes">[61]wwww!$C$59:$C$62</definedName>
    <definedName name="VARIPURC">#REF!</definedName>
    <definedName name="varmtd">[62]Sheet1!$A$4:$M$70,[62]Sheet1!$A$72:$M$141</definedName>
    <definedName name="vat">#REF!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#REF!</definedName>
    <definedName name="YEARLOCAL">#REF!</definedName>
    <definedName name="Years">[28]Data!$A$2:$IV$2</definedName>
    <definedName name="YearType">[28]Data!$A$1:$IV$1</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3E68DBA7_AA36_43C2_B1DE_432729CCE0FC_.wvu.PrintArea" localSheetId="36" hidden="1">'B1 &amp; B2 (other liabilties)'!$A$1:$H$55</definedName>
    <definedName name="Z_3E68DBA7_AA36_43C2_B1DE_432729CCE0FC_.wvu.Rows" localSheetId="36" hidden="1">'B1 &amp; B2 (other liabilties)'!$30:$37,'B1 &amp; B2 (other liabilties)'!$43:$53</definedName>
    <definedName name="Z_8B35A526_106F_48CB_AD68_DD3EC4DD04B2_.wvu.PrintArea" localSheetId="7" hidden="1">'BS Notes'!$A$1:$E$668</definedName>
    <definedName name="Z_8B35A526_106F_48CB_AD68_DD3EC4DD04B2_.wvu.PrintArea" localSheetId="0" hidden="1">BSheet!$A$1:$D$69</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'P&amp;L'!$A$1:$E$53</definedName>
    <definedName name="Z_8B35A526_106F_48CB_AD68_DD3EC4DD04B2_.wvu.PrintArea" localSheetId="8" hidden="1">'PL  Notes'!$A$1:$D$390</definedName>
    <definedName name="Z_8B35A526_106F_48CB_AD68_DD3EC4DD04B2_.wvu.PrintArea" localSheetId="35"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35"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_E6FBF999_FE9B_4CA5_B5F0_92B5CA543935_.wvu.PrintArea" localSheetId="36" hidden="1">'B1 &amp; B2 (other liabilties)'!$A$1:$H$52</definedName>
    <definedName name="Z_E6FBF999_FE9B_4CA5_B5F0_92B5CA543935_.wvu.Rows" localSheetId="36" hidden="1">'B1 &amp; B2 (other liabilties)'!$30:$37</definedName>
    <definedName name="Z_EC05DB70_0E4F_4954_9FE0_BAA8371B4DB9_.wvu.PrintArea" localSheetId="36" hidden="1">'B1 &amp; B2 (other liabilties)'!$A$1:$H$52</definedName>
    <definedName name="Z_EC05DB70_0E4F_4954_9FE0_BAA8371B4DB9_.wvu.Rows" localSheetId="36" hidden="1">'B1 &amp; B2 (other liabilties)'!$30:$37</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44525" calcMode="manual"/>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A2" i="5" l="1"/>
  <c r="G9" i="89" l="1"/>
  <c r="F9" i="89"/>
  <c r="G14" i="89"/>
  <c r="F14" i="89"/>
  <c r="G19" i="89"/>
  <c r="F19" i="89"/>
  <c r="G42" i="89"/>
  <c r="G29" i="89"/>
  <c r="G24" i="89"/>
  <c r="F24" i="89" l="1"/>
  <c r="F29" i="89"/>
  <c r="G55" i="89"/>
  <c r="F42" i="89" l="1"/>
  <c r="F55" i="89" s="1"/>
  <c r="G118" i="70" l="1"/>
  <c r="G117" i="70"/>
  <c r="F119" i="70"/>
  <c r="E119" i="70"/>
  <c r="D119" i="70"/>
  <c r="C119" i="70"/>
  <c r="G37" i="70"/>
  <c r="G96" i="70"/>
  <c r="G95" i="70"/>
  <c r="F97" i="70"/>
  <c r="E97" i="70"/>
  <c r="D97" i="70"/>
  <c r="C97" i="70"/>
  <c r="F38" i="70"/>
  <c r="E38" i="70"/>
  <c r="D38" i="70"/>
  <c r="C38" i="70"/>
  <c r="G35" i="6"/>
  <c r="G34" i="6"/>
  <c r="G33" i="6"/>
  <c r="G31" i="6"/>
  <c r="G30" i="6"/>
  <c r="G29" i="6"/>
  <c r="G26" i="6"/>
  <c r="G27" i="6"/>
  <c r="G25" i="6"/>
  <c r="G18" i="6"/>
  <c r="G17" i="6"/>
  <c r="G16" i="6"/>
  <c r="G19" i="6" s="1"/>
  <c r="G14" i="6"/>
  <c r="G13" i="6"/>
  <c r="G12" i="6"/>
  <c r="G9" i="6"/>
  <c r="G10" i="6"/>
  <c r="G8" i="6"/>
  <c r="F36" i="6"/>
  <c r="E36" i="6"/>
  <c r="D36" i="6"/>
  <c r="C36" i="6"/>
  <c r="F32" i="6"/>
  <c r="E32" i="6"/>
  <c r="D32" i="6"/>
  <c r="C32" i="6"/>
  <c r="F28" i="6"/>
  <c r="F37" i="6" s="1"/>
  <c r="E28" i="6"/>
  <c r="E37" i="6" s="1"/>
  <c r="D28" i="6"/>
  <c r="D37" i="6" s="1"/>
  <c r="C28" i="6"/>
  <c r="C37" i="6" s="1"/>
  <c r="F19" i="6"/>
  <c r="E19" i="6"/>
  <c r="D19" i="6"/>
  <c r="C19" i="6"/>
  <c r="F15" i="6"/>
  <c r="E15" i="6"/>
  <c r="D15" i="6"/>
  <c r="C15" i="6"/>
  <c r="G36" i="6" l="1"/>
  <c r="D56" i="79"/>
  <c r="F56" i="79" s="1"/>
  <c r="E54" i="79"/>
  <c r="C54" i="79"/>
  <c r="B54" i="79"/>
  <c r="D53" i="79"/>
  <c r="F53" i="79" s="1"/>
  <c r="D52" i="79"/>
  <c r="F52" i="79" s="1"/>
  <c r="D51" i="79"/>
  <c r="F51" i="79" s="1"/>
  <c r="D50" i="79"/>
  <c r="F50" i="79" s="1"/>
  <c r="D49" i="79"/>
  <c r="F49" i="79" s="1"/>
  <c r="D48" i="79"/>
  <c r="F48" i="79" s="1"/>
  <c r="D47" i="79"/>
  <c r="F47" i="79" s="1"/>
  <c r="D46" i="79"/>
  <c r="F46" i="79" s="1"/>
  <c r="D45" i="79"/>
  <c r="F45" i="79" s="1"/>
  <c r="E43" i="79"/>
  <c r="C43" i="79"/>
  <c r="B43" i="79"/>
  <c r="D42" i="79"/>
  <c r="F42" i="79" s="1"/>
  <c r="D41" i="79"/>
  <c r="F41" i="79" s="1"/>
  <c r="D40" i="79"/>
  <c r="F40" i="79" s="1"/>
  <c r="D39" i="79"/>
  <c r="F39" i="79" s="1"/>
  <c r="D37" i="79"/>
  <c r="F37" i="79" s="1"/>
  <c r="F36" i="79"/>
  <c r="D36" i="79"/>
  <c r="D35" i="79"/>
  <c r="F35" i="79" s="1"/>
  <c r="D34" i="79"/>
  <c r="F34" i="79" s="1"/>
  <c r="D33" i="79"/>
  <c r="F33" i="79" s="1"/>
  <c r="D32" i="79"/>
  <c r="F32" i="79" s="1"/>
  <c r="D31" i="79"/>
  <c r="F31" i="79" s="1"/>
  <c r="D30" i="79"/>
  <c r="F30" i="79" s="1"/>
  <c r="D29" i="79"/>
  <c r="F29" i="79" s="1"/>
  <c r="F28" i="79"/>
  <c r="D28" i="79"/>
  <c r="D27" i="79"/>
  <c r="F27" i="79" s="1"/>
  <c r="D26" i="79"/>
  <c r="F26" i="79" s="1"/>
  <c r="D25" i="79"/>
  <c r="F25" i="79" s="1"/>
  <c r="D24" i="79"/>
  <c r="F24" i="79" s="1"/>
  <c r="D23" i="79"/>
  <c r="F23" i="79" s="1"/>
  <c r="D22" i="79"/>
  <c r="F22" i="79" s="1"/>
  <c r="D21" i="79"/>
  <c r="D43" i="79" s="1"/>
  <c r="E19" i="79"/>
  <c r="C19" i="79"/>
  <c r="B19" i="79"/>
  <c r="B55" i="79" s="1"/>
  <c r="B57" i="79" s="1"/>
  <c r="D18" i="79"/>
  <c r="F18" i="79" s="1"/>
  <c r="D17" i="79"/>
  <c r="F17" i="79" s="1"/>
  <c r="D16" i="79"/>
  <c r="F16" i="79" s="1"/>
  <c r="D15" i="79"/>
  <c r="F15" i="79" s="1"/>
  <c r="D14" i="79"/>
  <c r="F14" i="79" s="1"/>
  <c r="D13" i="79"/>
  <c r="F13" i="79" s="1"/>
  <c r="D12" i="79"/>
  <c r="F12" i="79" s="1"/>
  <c r="D11" i="79"/>
  <c r="F11" i="79" s="1"/>
  <c r="F9" i="79"/>
  <c r="G9" i="79" s="1"/>
  <c r="E9" i="79"/>
  <c r="C9" i="79"/>
  <c r="A2" i="76"/>
  <c r="A7" i="74"/>
  <c r="A8" i="74" s="1"/>
  <c r="A9" i="74" s="1"/>
  <c r="A10" i="74" s="1"/>
  <c r="A11" i="74" s="1"/>
  <c r="A12" i="74" s="1"/>
  <c r="A13" i="74" s="1"/>
  <c r="A14" i="74" s="1"/>
  <c r="A15" i="74" s="1"/>
  <c r="A16" i="74" s="1"/>
  <c r="A17" i="74" s="1"/>
  <c r="A18" i="74" s="1"/>
  <c r="A19" i="74" s="1"/>
  <c r="A20" i="74" s="1"/>
  <c r="A23" i="74" s="1"/>
  <c r="E120" i="70"/>
  <c r="G116" i="70"/>
  <c r="G115" i="70"/>
  <c r="G114" i="70"/>
  <c r="G113" i="70"/>
  <c r="G112" i="70"/>
  <c r="G111" i="70"/>
  <c r="G110" i="70"/>
  <c r="G109" i="70"/>
  <c r="G107" i="70"/>
  <c r="G106" i="70"/>
  <c r="G105" i="70"/>
  <c r="G104" i="70"/>
  <c r="G103" i="70"/>
  <c r="G102" i="70"/>
  <c r="G101" i="70"/>
  <c r="D120" i="70"/>
  <c r="G94" i="70"/>
  <c r="G93" i="70"/>
  <c r="G92" i="70"/>
  <c r="G91" i="70"/>
  <c r="G90" i="70"/>
  <c r="G89" i="70"/>
  <c r="G88" i="70"/>
  <c r="G87" i="70"/>
  <c r="G86" i="70"/>
  <c r="G85" i="70"/>
  <c r="G84" i="70"/>
  <c r="G83" i="70"/>
  <c r="G82" i="70"/>
  <c r="G81" i="70"/>
  <c r="G80" i="70"/>
  <c r="G79" i="70"/>
  <c r="G78" i="70"/>
  <c r="G77" i="70"/>
  <c r="G76" i="70"/>
  <c r="G75" i="70"/>
  <c r="G74" i="70"/>
  <c r="G73" i="70"/>
  <c r="G72" i="70"/>
  <c r="D65" i="70"/>
  <c r="E65" i="70" s="1"/>
  <c r="F65" i="70" s="1"/>
  <c r="G65" i="70" s="1"/>
  <c r="F60" i="70"/>
  <c r="E60" i="70"/>
  <c r="E61" i="70" s="1"/>
  <c r="D60" i="70"/>
  <c r="C60" i="70"/>
  <c r="C61" i="70" s="1"/>
  <c r="G59" i="70"/>
  <c r="G58" i="70"/>
  <c r="G57" i="70"/>
  <c r="G56" i="70"/>
  <c r="G55" i="70"/>
  <c r="G53" i="70"/>
  <c r="G52" i="70"/>
  <c r="G51" i="70"/>
  <c r="G50" i="70"/>
  <c r="G49" i="70"/>
  <c r="G48" i="70"/>
  <c r="G47" i="70"/>
  <c r="G46" i="70"/>
  <c r="G45" i="70"/>
  <c r="G44" i="70"/>
  <c r="G42" i="70"/>
  <c r="G41" i="70"/>
  <c r="F61" i="70"/>
  <c r="D61" i="70"/>
  <c r="G36" i="70"/>
  <c r="G35" i="70"/>
  <c r="G34" i="70"/>
  <c r="G33" i="70"/>
  <c r="G32" i="70"/>
  <c r="G31" i="70"/>
  <c r="G30" i="70"/>
  <c r="G29" i="70"/>
  <c r="G28" i="70"/>
  <c r="G27" i="70"/>
  <c r="G26" i="70"/>
  <c r="G25" i="70"/>
  <c r="G24" i="70"/>
  <c r="G23" i="70"/>
  <c r="G22" i="70"/>
  <c r="G21" i="70"/>
  <c r="G20" i="70"/>
  <c r="G19" i="70"/>
  <c r="G18" i="70"/>
  <c r="G17" i="70"/>
  <c r="G16" i="70"/>
  <c r="G15" i="70"/>
  <c r="G14" i="70"/>
  <c r="G13" i="70"/>
  <c r="D6" i="70"/>
  <c r="E6" i="70" s="1"/>
  <c r="F6" i="70" s="1"/>
  <c r="G6" i="70" s="1"/>
  <c r="A53" i="69"/>
  <c r="A54" i="69" s="1"/>
  <c r="A55" i="69" s="1"/>
  <c r="A56" i="69" s="1"/>
  <c r="A41" i="69"/>
  <c r="A42" i="69" s="1"/>
  <c r="A43" i="69" s="1"/>
  <c r="A44" i="69" s="1"/>
  <c r="F140" i="68"/>
  <c r="E140" i="68"/>
  <c r="F103" i="68"/>
  <c r="F56" i="68"/>
  <c r="F104" i="68" s="1"/>
  <c r="E56" i="68"/>
  <c r="E104" i="68" s="1"/>
  <c r="D56" i="68"/>
  <c r="D104" i="68" s="1"/>
  <c r="C56" i="68"/>
  <c r="C104" i="68" s="1"/>
  <c r="E55" i="68"/>
  <c r="E103" i="68" s="1"/>
  <c r="D55" i="68"/>
  <c r="D103" i="68" s="1"/>
  <c r="C55" i="68"/>
  <c r="C103" i="68" s="1"/>
  <c r="E38" i="68"/>
  <c r="E37" i="68"/>
  <c r="E36" i="68"/>
  <c r="E35" i="68"/>
  <c r="E34" i="68"/>
  <c r="E33" i="68"/>
  <c r="E32" i="68"/>
  <c r="E31" i="68"/>
  <c r="E30" i="68"/>
  <c r="E29" i="68"/>
  <c r="E28" i="68"/>
  <c r="E27" i="68"/>
  <c r="E26" i="68"/>
  <c r="E25" i="68"/>
  <c r="E24" i="68"/>
  <c r="E23" i="68"/>
  <c r="E22" i="68"/>
  <c r="E21" i="68"/>
  <c r="E20" i="68"/>
  <c r="E19" i="68"/>
  <c r="E15" i="68"/>
  <c r="E14" i="68"/>
  <c r="E13" i="68"/>
  <c r="E12" i="68"/>
  <c r="E11" i="68"/>
  <c r="G119" i="70" l="1"/>
  <c r="E55" i="79"/>
  <c r="E57" i="79" s="1"/>
  <c r="G97" i="70"/>
  <c r="G120" i="70" s="1"/>
  <c r="G121" i="70" s="1"/>
  <c r="G38" i="70"/>
  <c r="F19" i="79"/>
  <c r="F21" i="79"/>
  <c r="F43" i="79" s="1"/>
  <c r="F54" i="79"/>
  <c r="G60" i="70"/>
  <c r="C55" i="79"/>
  <c r="C57" i="79" s="1"/>
  <c r="F120" i="70"/>
  <c r="D19" i="79"/>
  <c r="D54" i="79"/>
  <c r="F55" i="79" l="1"/>
  <c r="F57" i="79" s="1"/>
  <c r="G61" i="70"/>
  <c r="D55" i="79"/>
  <c r="D57" i="79" s="1"/>
  <c r="D227" i="8" l="1"/>
  <c r="E75" i="8"/>
  <c r="D75" i="8"/>
  <c r="E67" i="8"/>
  <c r="D67" i="8"/>
  <c r="C385" i="10" l="1"/>
  <c r="E272" i="8"/>
  <c r="D272" i="8"/>
  <c r="K239" i="63" l="1"/>
  <c r="E24" i="2" l="1"/>
  <c r="E23" i="2"/>
  <c r="D24" i="2"/>
  <c r="D23" i="2"/>
  <c r="H54" i="64" l="1"/>
  <c r="H53" i="64"/>
  <c r="H52" i="64"/>
  <c r="H77" i="64" l="1"/>
  <c r="H76" i="64"/>
  <c r="H75" i="64"/>
  <c r="F66" i="64"/>
  <c r="E66" i="64"/>
  <c r="D66" i="64"/>
  <c r="F43" i="64"/>
  <c r="E43" i="64"/>
  <c r="D43" i="64"/>
  <c r="H60" i="64"/>
  <c r="G61" i="64"/>
  <c r="F61" i="64"/>
  <c r="E61" i="64"/>
  <c r="D61" i="64"/>
  <c r="G38" i="64"/>
  <c r="F38" i="64"/>
  <c r="E36" i="64"/>
  <c r="E38" i="64" s="1"/>
  <c r="D36" i="64"/>
  <c r="H36" i="64" s="1"/>
  <c r="H38" i="64" s="1"/>
  <c r="C167" i="10"/>
  <c r="D167" i="10"/>
  <c r="D38" i="64" l="1"/>
  <c r="H59" i="64"/>
  <c r="H61" i="64" s="1"/>
  <c r="H259" i="63"/>
  <c r="H258" i="63"/>
  <c r="H257" i="63"/>
  <c r="D260" i="63"/>
  <c r="D261" i="63" s="1"/>
  <c r="C260" i="63"/>
  <c r="C261" i="63" s="1"/>
  <c r="H251" i="63"/>
  <c r="H250" i="63"/>
  <c r="H249" i="63"/>
  <c r="G261" i="63"/>
  <c r="F261" i="63"/>
  <c r="E261" i="63"/>
  <c r="G253" i="63"/>
  <c r="F253" i="63"/>
  <c r="D253" i="63"/>
  <c r="C253" i="63"/>
  <c r="H131" i="63"/>
  <c r="F131" i="63"/>
  <c r="G129" i="63"/>
  <c r="H128" i="63"/>
  <c r="H127" i="63"/>
  <c r="H126" i="63"/>
  <c r="F128" i="63"/>
  <c r="F126" i="63"/>
  <c r="E120" i="63"/>
  <c r="F119" i="63"/>
  <c r="F118" i="63"/>
  <c r="E115" i="63"/>
  <c r="F114" i="63"/>
  <c r="F113" i="63"/>
  <c r="F112" i="63"/>
  <c r="E107" i="63"/>
  <c r="F106" i="63"/>
  <c r="F105" i="63"/>
  <c r="F101" i="63"/>
  <c r="F100" i="63"/>
  <c r="F99" i="63"/>
  <c r="E102" i="63"/>
  <c r="G34" i="63"/>
  <c r="H34" i="63" s="1"/>
  <c r="F102" i="63" l="1"/>
  <c r="H129" i="63"/>
  <c r="F107" i="63"/>
  <c r="H260" i="63"/>
  <c r="H261" i="63" s="1"/>
  <c r="F115" i="63"/>
  <c r="F120" i="63"/>
  <c r="G17" i="63"/>
  <c r="H17" i="63" s="1"/>
  <c r="H69" i="62"/>
  <c r="H71" i="62" s="1"/>
  <c r="G69" i="62"/>
  <c r="G71" i="62" s="1"/>
  <c r="A3" i="2" l="1"/>
  <c r="E18" i="67"/>
  <c r="E24" i="67" s="1"/>
  <c r="E29" i="67" s="1"/>
  <c r="D18" i="67"/>
  <c r="D24" i="67" s="1"/>
  <c r="D29" i="67" s="1"/>
  <c r="A5" i="67"/>
  <c r="A23" i="67" s="1"/>
  <c r="A28" i="67" s="1"/>
  <c r="A116" i="66"/>
  <c r="A147" i="66" s="1"/>
  <c r="J87" i="66"/>
  <c r="I87" i="66"/>
  <c r="H87" i="66"/>
  <c r="G87" i="66"/>
  <c r="F87" i="66"/>
  <c r="E87" i="66"/>
  <c r="H137" i="65"/>
  <c r="H140" i="65" s="1"/>
  <c r="G137" i="65"/>
  <c r="G140" i="65" s="1"/>
  <c r="F137" i="65"/>
  <c r="F140" i="65" s="1"/>
  <c r="E137" i="65"/>
  <c r="E140" i="65" s="1"/>
  <c r="D137" i="65"/>
  <c r="D140" i="65" s="1"/>
  <c r="C137" i="65"/>
  <c r="C140" i="65" s="1"/>
  <c r="G122" i="65"/>
  <c r="E122" i="65"/>
  <c r="H113" i="65"/>
  <c r="H116" i="65" s="1"/>
  <c r="G113" i="65"/>
  <c r="G116" i="65" s="1"/>
  <c r="F113" i="65"/>
  <c r="F116" i="65" s="1"/>
  <c r="E113" i="65"/>
  <c r="E116" i="65" s="1"/>
  <c r="D113" i="65"/>
  <c r="D116" i="65" s="1"/>
  <c r="C113" i="65"/>
  <c r="C116" i="65" s="1"/>
  <c r="G97" i="65"/>
  <c r="E97" i="65"/>
  <c r="G96" i="65"/>
  <c r="E96" i="65"/>
  <c r="D85" i="65"/>
  <c r="H85" i="65" s="1"/>
  <c r="C85" i="65"/>
  <c r="G85" i="65" s="1"/>
  <c r="D78" i="65"/>
  <c r="D88" i="65" s="1"/>
  <c r="C78" i="65"/>
  <c r="C88" i="65" s="1"/>
  <c r="G68" i="65"/>
  <c r="E68" i="65"/>
  <c r="G56" i="65"/>
  <c r="E56" i="65"/>
  <c r="G51" i="65"/>
  <c r="E51" i="65"/>
  <c r="F42" i="65"/>
  <c r="E42" i="65"/>
  <c r="H38" i="65"/>
  <c r="G38" i="65"/>
  <c r="F38" i="65"/>
  <c r="E38" i="65"/>
  <c r="D38" i="65"/>
  <c r="C38" i="65"/>
  <c r="H31" i="65"/>
  <c r="H42" i="65" s="1"/>
  <c r="G31" i="65"/>
  <c r="G42" i="65" s="1"/>
  <c r="F31" i="65"/>
  <c r="E31" i="65"/>
  <c r="D31" i="65"/>
  <c r="D42" i="65" s="1"/>
  <c r="C31" i="65"/>
  <c r="C42" i="65" s="1"/>
  <c r="G20" i="65"/>
  <c r="E20" i="65"/>
  <c r="F67" i="64"/>
  <c r="F70" i="64" s="1"/>
  <c r="E67" i="64"/>
  <c r="E70" i="64" s="1"/>
  <c r="D67" i="64"/>
  <c r="D70" i="64" s="1"/>
  <c r="F44" i="64"/>
  <c r="F47" i="64" s="1"/>
  <c r="E44" i="64"/>
  <c r="E47" i="64" s="1"/>
  <c r="D44" i="64"/>
  <c r="D47" i="64" s="1"/>
  <c r="A3" i="64"/>
  <c r="A3" i="66" s="1"/>
  <c r="A3" i="67" s="1"/>
  <c r="A2" i="64"/>
  <c r="A2" i="66" s="1"/>
  <c r="A2" i="67" s="1"/>
  <c r="A1" i="64"/>
  <c r="A1" i="66" s="1"/>
  <c r="A1" i="67" s="1"/>
  <c r="H179" i="63"/>
  <c r="G179" i="63"/>
  <c r="F179" i="63"/>
  <c r="E179" i="63"/>
  <c r="H172" i="63"/>
  <c r="H180" i="63" s="1"/>
  <c r="G172" i="63"/>
  <c r="G180" i="63" s="1"/>
  <c r="F172" i="63"/>
  <c r="F180" i="63" s="1"/>
  <c r="E172" i="63"/>
  <c r="H163" i="63"/>
  <c r="G163" i="63"/>
  <c r="F163" i="63"/>
  <c r="E163" i="63"/>
  <c r="H156" i="63"/>
  <c r="H164" i="63" s="1"/>
  <c r="G156" i="63"/>
  <c r="G164" i="63" s="1"/>
  <c r="F156" i="63"/>
  <c r="F164" i="63" s="1"/>
  <c r="E156" i="63"/>
  <c r="F41" i="63"/>
  <c r="E41" i="63"/>
  <c r="F36" i="63"/>
  <c r="E36" i="63"/>
  <c r="F24" i="63"/>
  <c r="E24" i="63"/>
  <c r="F19" i="63"/>
  <c r="E19" i="63"/>
  <c r="H87" i="62"/>
  <c r="G87" i="62"/>
  <c r="A17" i="62"/>
  <c r="A29" i="62" s="1"/>
  <c r="A41" i="62" s="1"/>
  <c r="A86" i="62" s="1"/>
  <c r="A5" i="63" s="1"/>
  <c r="A3" i="63"/>
  <c r="A1" i="62"/>
  <c r="A1" i="63" s="1"/>
  <c r="G98" i="65" l="1"/>
  <c r="E180" i="63"/>
  <c r="E164" i="63"/>
  <c r="G57" i="65"/>
  <c r="E57" i="65"/>
  <c r="E98" i="65"/>
  <c r="A5" i="64"/>
  <c r="A8" i="64" s="1"/>
  <c r="A11" i="64" s="1"/>
  <c r="A14" i="64" s="1"/>
  <c r="A7" i="63"/>
  <c r="A45" i="63" s="1"/>
  <c r="A122" i="63" s="1"/>
  <c r="A135" i="63" s="1"/>
  <c r="H78" i="65"/>
  <c r="H88" i="65" s="1"/>
  <c r="G78" i="65"/>
  <c r="G88" i="65" s="1"/>
  <c r="C284" i="10" l="1"/>
  <c r="C37" i="1"/>
  <c r="D37" i="1"/>
  <c r="C315" i="10"/>
  <c r="C307" i="10"/>
  <c r="C344" i="10"/>
  <c r="D344" i="10"/>
  <c r="C323" i="10"/>
  <c r="D323" i="10"/>
  <c r="D315" i="10"/>
  <c r="D307" i="10"/>
  <c r="D284" i="10"/>
  <c r="C214" i="10"/>
  <c r="D15" i="2" s="1"/>
  <c r="G41" i="64" s="1"/>
  <c r="H41" i="64" s="1"/>
  <c r="D214" i="10"/>
  <c r="E15" i="2" s="1"/>
  <c r="G64" i="64" s="1"/>
  <c r="H64" i="64" s="1"/>
  <c r="D62" i="10"/>
  <c r="C62" i="10"/>
  <c r="C57" i="10"/>
  <c r="G42" i="64" s="1"/>
  <c r="H42" i="64" s="1"/>
  <c r="D57" i="10"/>
  <c r="G65" i="64" s="1"/>
  <c r="H65" i="64" s="1"/>
  <c r="E620" i="8"/>
  <c r="E615" i="8"/>
  <c r="E606" i="8"/>
  <c r="D346" i="10" l="1"/>
  <c r="E20" i="2" s="1"/>
  <c r="G68" i="64" s="1"/>
  <c r="H68" i="64" s="1"/>
  <c r="E621" i="8"/>
  <c r="C346" i="10"/>
  <c r="D20" i="2" s="1"/>
  <c r="G45" i="64" s="1"/>
  <c r="H45" i="64" s="1"/>
  <c r="E483" i="8"/>
  <c r="E478" i="8"/>
  <c r="D85" i="8" l="1"/>
  <c r="E21" i="7" l="1"/>
  <c r="E20" i="7"/>
  <c r="F43" i="6"/>
  <c r="F45" i="6" s="1"/>
  <c r="D43" i="6"/>
  <c r="D45" i="6" s="1"/>
  <c r="C390" i="10" l="1"/>
  <c r="D668" i="8"/>
  <c r="E56" i="6"/>
  <c r="E24" i="5"/>
  <c r="M26" i="4"/>
  <c r="M50" i="4" s="1"/>
  <c r="A55" i="55"/>
  <c r="A32" i="55"/>
  <c r="A18" i="55"/>
  <c r="A21" i="55" s="1"/>
  <c r="A22" i="55" s="1"/>
  <c r="A23" i="55" s="1"/>
  <c r="A24" i="55" s="1"/>
  <c r="A25" i="54"/>
  <c r="A26" i="54" s="1"/>
  <c r="A27" i="54" s="1"/>
  <c r="A28" i="54" s="1"/>
  <c r="A29" i="54" s="1"/>
  <c r="A37" i="54" s="1"/>
  <c r="A38" i="54" s="1"/>
  <c r="A39" i="54" s="1"/>
  <c r="A40" i="54" s="1"/>
  <c r="A43" i="54" s="1"/>
  <c r="A44" i="54" s="1"/>
  <c r="A45" i="54" s="1"/>
  <c r="E505" i="8" l="1"/>
  <c r="D505" i="8"/>
  <c r="E525" i="8"/>
  <c r="D525" i="8"/>
  <c r="E568" i="8"/>
  <c r="D568" i="8"/>
  <c r="E596" i="8"/>
  <c r="D596" i="8"/>
  <c r="D640" i="8"/>
  <c r="E640" i="8"/>
  <c r="E60" i="8" l="1"/>
  <c r="E110" i="8" s="1"/>
  <c r="E127" i="8" s="1"/>
  <c r="E197" i="8" s="1"/>
  <c r="E231" i="8" s="1"/>
  <c r="D60" i="8"/>
  <c r="D110" i="8" s="1"/>
  <c r="D127" i="8" s="1"/>
  <c r="D197" i="8" s="1"/>
  <c r="D231" i="8" s="1"/>
  <c r="D43" i="1" l="1"/>
  <c r="E41" i="8"/>
  <c r="D41" i="8"/>
  <c r="E37" i="8"/>
  <c r="D37" i="8"/>
  <c r="E33" i="8"/>
  <c r="D33" i="8"/>
  <c r="E29" i="8"/>
  <c r="D29" i="8"/>
  <c r="E24" i="8"/>
  <c r="D24" i="8"/>
  <c r="E20" i="8"/>
  <c r="D20" i="8"/>
  <c r="E15" i="8"/>
  <c r="D15" i="8"/>
  <c r="E47" i="8"/>
  <c r="E48" i="8" s="1"/>
  <c r="D24" i="1" s="1"/>
  <c r="D47" i="8"/>
  <c r="D48" i="8" s="1"/>
  <c r="D9" i="1"/>
  <c r="E43" i="8" l="1"/>
  <c r="D13" i="1" s="1"/>
  <c r="D29" i="63" s="1"/>
  <c r="D43" i="8"/>
  <c r="G29" i="63" l="1"/>
  <c r="D42" i="10"/>
  <c r="D88" i="10" s="1"/>
  <c r="D96" i="10" s="1"/>
  <c r="D130" i="10" s="1"/>
  <c r="D144" i="10" s="1"/>
  <c r="D199" i="10" s="1"/>
  <c r="D217" i="10" s="1"/>
  <c r="D244" i="10" s="1"/>
  <c r="D301" i="10" s="1"/>
  <c r="D350" i="10" s="1"/>
  <c r="D363" i="10" s="1"/>
  <c r="D368" i="10" s="1"/>
  <c r="C42" i="10"/>
  <c r="C88" i="10" s="1"/>
  <c r="C96" i="10" s="1"/>
  <c r="C130" i="10" s="1"/>
  <c r="C144" i="10" s="1"/>
  <c r="C199" i="10" s="1"/>
  <c r="C217" i="10" s="1"/>
  <c r="C244" i="10" s="1"/>
  <c r="C301" i="10" s="1"/>
  <c r="C350" i="10" s="1"/>
  <c r="C363" i="10" s="1"/>
  <c r="C368" i="10" s="1"/>
  <c r="E455" i="8"/>
  <c r="D455" i="8" s="1"/>
  <c r="E473" i="8"/>
  <c r="D473" i="8"/>
  <c r="D441" i="8"/>
  <c r="E438" i="8"/>
  <c r="D438" i="8"/>
  <c r="D388" i="8"/>
  <c r="E375" i="8"/>
  <c r="E377" i="8" s="1"/>
  <c r="D375" i="8"/>
  <c r="D377" i="8" s="1"/>
  <c r="E367" i="8"/>
  <c r="E369" i="8" s="1"/>
  <c r="D367" i="8"/>
  <c r="D369" i="8" s="1"/>
  <c r="E331" i="8"/>
  <c r="E333" i="8" s="1"/>
  <c r="D331" i="8"/>
  <c r="D333" i="8" s="1"/>
  <c r="E323" i="8"/>
  <c r="E325" i="8" s="1"/>
  <c r="D323" i="8"/>
  <c r="D325" i="8" s="1"/>
  <c r="E282" i="8"/>
  <c r="D18" i="1" s="1"/>
  <c r="E289" i="8"/>
  <c r="D30" i="1" s="1"/>
  <c r="D282" i="8"/>
  <c r="C18" i="1" s="1"/>
  <c r="E260" i="8"/>
  <c r="E263" i="8"/>
  <c r="D263" i="8"/>
  <c r="D260" i="8"/>
  <c r="E251" i="8"/>
  <c r="D251" i="8"/>
  <c r="E247" i="8"/>
  <c r="D247" i="8"/>
  <c r="E242" i="8"/>
  <c r="D242" i="8"/>
  <c r="H29" i="63" l="1"/>
  <c r="D265" i="8"/>
  <c r="E265" i="8"/>
  <c r="E5" i="8"/>
  <c r="F11" i="6" l="1"/>
  <c r="F20" i="6" s="1"/>
  <c r="E11" i="6"/>
  <c r="E20" i="6" s="1"/>
  <c r="D11" i="6"/>
  <c r="D20" i="6" s="1"/>
  <c r="C11" i="6"/>
  <c r="C20" i="6" s="1"/>
  <c r="E51" i="2" l="1"/>
  <c r="A47" i="2"/>
  <c r="E31" i="12"/>
  <c r="O17" i="4" l="1"/>
  <c r="N23" i="4" l="1"/>
  <c r="M23" i="4"/>
  <c r="L23" i="4"/>
  <c r="K23" i="4"/>
  <c r="I23" i="4"/>
  <c r="H23" i="4"/>
  <c r="E23" i="4"/>
  <c r="D23" i="4"/>
  <c r="N46" i="4"/>
  <c r="M46" i="4"/>
  <c r="L46" i="4"/>
  <c r="K46" i="4"/>
  <c r="I46" i="4"/>
  <c r="H46" i="4"/>
  <c r="G46" i="4"/>
  <c r="E46" i="4"/>
  <c r="D46" i="4"/>
  <c r="C46" i="4"/>
  <c r="O40" i="4"/>
  <c r="E107" i="8"/>
  <c r="D107" i="8"/>
  <c r="D478" i="8"/>
  <c r="F24" i="6"/>
  <c r="D24" i="6"/>
  <c r="C24" i="6"/>
  <c r="E184" i="8"/>
  <c r="D184" i="8"/>
  <c r="E176" i="8"/>
  <c r="D176" i="8"/>
  <c r="E166" i="8"/>
  <c r="D166" i="8"/>
  <c r="E154" i="8"/>
  <c r="D154" i="8"/>
  <c r="E145" i="8"/>
  <c r="D145" i="8"/>
  <c r="E94" i="8"/>
  <c r="D94" i="8"/>
  <c r="F103" i="12"/>
  <c r="F56" i="12"/>
  <c r="F104" i="12" s="1"/>
  <c r="E56" i="12"/>
  <c r="E104" i="12" s="1"/>
  <c r="D56" i="12"/>
  <c r="D104" i="12" s="1"/>
  <c r="C56" i="12"/>
  <c r="C104" i="12" s="1"/>
  <c r="E55" i="12"/>
  <c r="E103" i="12" s="1"/>
  <c r="D55" i="12"/>
  <c r="D103" i="12" s="1"/>
  <c r="C55" i="12"/>
  <c r="C103" i="12" s="1"/>
  <c r="E38" i="12"/>
  <c r="E37" i="12"/>
  <c r="E36" i="12"/>
  <c r="E35" i="12"/>
  <c r="E34" i="12"/>
  <c r="E33" i="12"/>
  <c r="E32" i="12"/>
  <c r="E30" i="12"/>
  <c r="E29" i="12"/>
  <c r="E28" i="12"/>
  <c r="E27" i="12"/>
  <c r="E26" i="12"/>
  <c r="E25" i="12"/>
  <c r="E24" i="12"/>
  <c r="E23" i="12"/>
  <c r="E22" i="12"/>
  <c r="E21" i="12"/>
  <c r="E20" i="12"/>
  <c r="E19" i="12"/>
  <c r="E15" i="12"/>
  <c r="E14" i="12"/>
  <c r="E13" i="12"/>
  <c r="E12" i="12"/>
  <c r="E11" i="12"/>
  <c r="D297" i="10"/>
  <c r="C297" i="10"/>
  <c r="D83" i="10"/>
  <c r="C83" i="10"/>
  <c r="E426" i="8"/>
  <c r="D27" i="1" s="1"/>
  <c r="D31" i="63" s="1"/>
  <c r="G31" i="63" s="1"/>
  <c r="H31" i="63" s="1"/>
  <c r="D426" i="8"/>
  <c r="C27" i="1" s="1"/>
  <c r="D14" i="63" s="1"/>
  <c r="G14" i="63" s="1"/>
  <c r="H14" i="63" s="1"/>
  <c r="D231" i="10"/>
  <c r="D236" i="10"/>
  <c r="C240" i="10"/>
  <c r="C236" i="10"/>
  <c r="C231" i="10"/>
  <c r="D76" i="10"/>
  <c r="C76" i="10"/>
  <c r="D66" i="10"/>
  <c r="C66" i="10"/>
  <c r="G5" i="6"/>
  <c r="A3" i="10"/>
  <c r="A3" i="62" s="1"/>
  <c r="A2" i="63" s="1"/>
  <c r="D127" i="10"/>
  <c r="E12" i="2" s="1"/>
  <c r="C127" i="10"/>
  <c r="D12" i="2" s="1"/>
  <c r="D615" i="8"/>
  <c r="D54" i="1"/>
  <c r="C54" i="1"/>
  <c r="E412" i="8"/>
  <c r="D412" i="8"/>
  <c r="D187" i="10"/>
  <c r="D189" i="10" s="1"/>
  <c r="E14" i="2" s="1"/>
  <c r="C187" i="10"/>
  <c r="E227" i="8"/>
  <c r="D29" i="1" s="1"/>
  <c r="C29" i="1"/>
  <c r="E211" i="8"/>
  <c r="D16" i="1" s="1"/>
  <c r="D35" i="63" s="1"/>
  <c r="G35" i="63" s="1"/>
  <c r="H35" i="63" s="1"/>
  <c r="A1" i="11"/>
  <c r="A2" i="11"/>
  <c r="C10" i="11"/>
  <c r="D10" i="11"/>
  <c r="E10" i="11"/>
  <c r="C33" i="11"/>
  <c r="D33" i="11"/>
  <c r="E33" i="11"/>
  <c r="C47" i="11"/>
  <c r="D47" i="11"/>
  <c r="E47" i="11"/>
  <c r="C65" i="11"/>
  <c r="D65" i="11"/>
  <c r="E65" i="11"/>
  <c r="C76" i="11"/>
  <c r="D76" i="11"/>
  <c r="E76" i="11"/>
  <c r="C88" i="11"/>
  <c r="D88" i="11"/>
  <c r="E88" i="11"/>
  <c r="C95" i="11"/>
  <c r="D95" i="11"/>
  <c r="E95" i="11"/>
  <c r="C107" i="11"/>
  <c r="D107" i="11"/>
  <c r="E107" i="11"/>
  <c r="C136" i="11"/>
  <c r="D136" i="11"/>
  <c r="E136" i="11"/>
  <c r="C146" i="11"/>
  <c r="D146" i="11"/>
  <c r="E146" i="11"/>
  <c r="A1" i="10"/>
  <c r="A2" i="10"/>
  <c r="C39" i="10"/>
  <c r="D7" i="2" s="1"/>
  <c r="D39" i="10"/>
  <c r="E7" i="2" s="1"/>
  <c r="C93" i="10"/>
  <c r="D11" i="2" s="1"/>
  <c r="D93" i="10"/>
  <c r="E11" i="2" s="1"/>
  <c r="C141" i="10"/>
  <c r="D13" i="2" s="1"/>
  <c r="D141" i="10"/>
  <c r="E13" i="2" s="1"/>
  <c r="C254" i="10"/>
  <c r="D254" i="10"/>
  <c r="C294" i="10"/>
  <c r="D294" i="10"/>
  <c r="C354" i="10"/>
  <c r="D354" i="10"/>
  <c r="C359" i="10"/>
  <c r="D25" i="2" s="1"/>
  <c r="D359" i="10"/>
  <c r="E25" i="2" s="1"/>
  <c r="C365" i="10"/>
  <c r="D36" i="2" s="1"/>
  <c r="D365" i="10"/>
  <c r="E36" i="2" s="1"/>
  <c r="E40" i="2" s="1"/>
  <c r="C377" i="10"/>
  <c r="D377" i="10"/>
  <c r="A1" i="8"/>
  <c r="A2" i="8"/>
  <c r="C13" i="1"/>
  <c r="C24" i="1"/>
  <c r="E85" i="8"/>
  <c r="E87" i="8" s="1"/>
  <c r="D93" i="8"/>
  <c r="E93" i="8"/>
  <c r="D134" i="8"/>
  <c r="E134" i="8"/>
  <c r="E137" i="8" s="1"/>
  <c r="D144" i="8"/>
  <c r="E144" i="8"/>
  <c r="D153" i="8"/>
  <c r="D156" i="8" s="1"/>
  <c r="E153" i="8"/>
  <c r="E156" i="8" s="1"/>
  <c r="D165" i="8"/>
  <c r="E165" i="8"/>
  <c r="D175" i="8"/>
  <c r="E175" i="8"/>
  <c r="D183" i="8"/>
  <c r="E183" i="8"/>
  <c r="D208" i="8"/>
  <c r="D210" i="8" s="1"/>
  <c r="D211" i="8" s="1"/>
  <c r="C16" i="1" s="1"/>
  <c r="D18" i="63" s="1"/>
  <c r="G18" i="63" s="1"/>
  <c r="H18" i="63" s="1"/>
  <c r="E208" i="8"/>
  <c r="D224" i="8"/>
  <c r="E224" i="8"/>
  <c r="D235" i="8"/>
  <c r="D244" i="8" s="1"/>
  <c r="C17" i="1" s="1"/>
  <c r="E235" i="8"/>
  <c r="E244" i="8" s="1"/>
  <c r="D17" i="1" s="1"/>
  <c r="D299" i="8"/>
  <c r="D301" i="8" s="1"/>
  <c r="E299" i="8"/>
  <c r="E301" i="8" s="1"/>
  <c r="D307" i="8"/>
  <c r="D309" i="8" s="1"/>
  <c r="E307" i="8"/>
  <c r="E309" i="8" s="1"/>
  <c r="D315" i="8"/>
  <c r="D317" i="8" s="1"/>
  <c r="E315" i="8"/>
  <c r="E317" i="8" s="1"/>
  <c r="D343" i="8"/>
  <c r="D345" i="8" s="1"/>
  <c r="E343" i="8"/>
  <c r="E345" i="8" s="1"/>
  <c r="D351" i="8"/>
  <c r="D353" i="8" s="1"/>
  <c r="E351" i="8"/>
  <c r="E353" i="8" s="1"/>
  <c r="D359" i="8"/>
  <c r="D361" i="8" s="1"/>
  <c r="E359" i="8"/>
  <c r="E361" i="8" s="1"/>
  <c r="E388" i="8"/>
  <c r="D401" i="8"/>
  <c r="C22" i="1" s="1"/>
  <c r="E401" i="8"/>
  <c r="D22" i="1" s="1"/>
  <c r="D416" i="8"/>
  <c r="E416" i="8"/>
  <c r="E441" i="8"/>
  <c r="E459" i="8"/>
  <c r="D459" i="8" s="1"/>
  <c r="D483" i="8"/>
  <c r="D543" i="8"/>
  <c r="C45" i="1" s="1"/>
  <c r="E543" i="8"/>
  <c r="D45" i="1" s="1"/>
  <c r="D548" i="8"/>
  <c r="C56" i="1" s="1"/>
  <c r="E548" i="8"/>
  <c r="D56" i="1" s="1"/>
  <c r="C46" i="1"/>
  <c r="D46" i="1"/>
  <c r="C57" i="1"/>
  <c r="D57" i="1"/>
  <c r="D606" i="8"/>
  <c r="C47" i="1" s="1"/>
  <c r="D47" i="1"/>
  <c r="D620" i="8"/>
  <c r="C50" i="1"/>
  <c r="D50" i="1"/>
  <c r="D663" i="8"/>
  <c r="C60" i="1" s="1"/>
  <c r="E663" i="8"/>
  <c r="D60" i="1" s="1"/>
  <c r="A1" i="7"/>
  <c r="A2" i="7"/>
  <c r="A3" i="7"/>
  <c r="A3" i="8" s="1"/>
  <c r="E8" i="7"/>
  <c r="E9" i="7"/>
  <c r="E12" i="7"/>
  <c r="E13" i="7"/>
  <c r="C19" i="7"/>
  <c r="D19" i="7"/>
  <c r="D22" i="7" s="1"/>
  <c r="E23" i="7"/>
  <c r="E24" i="7"/>
  <c r="E25" i="7"/>
  <c r="C26" i="7"/>
  <c r="C11" i="7" s="1"/>
  <c r="C14" i="7" s="1"/>
  <c r="D26" i="7"/>
  <c r="D11" i="7" s="1"/>
  <c r="D14" i="7" s="1"/>
  <c r="A1" i="6"/>
  <c r="A3" i="6"/>
  <c r="E7" i="6"/>
  <c r="E24" i="6" s="1"/>
  <c r="G11" i="6"/>
  <c r="G15" i="6"/>
  <c r="G28" i="6"/>
  <c r="G32" i="6"/>
  <c r="A1" i="5"/>
  <c r="A2" i="6"/>
  <c r="A3" i="5"/>
  <c r="D12" i="5"/>
  <c r="E12" i="5"/>
  <c r="F16" i="5"/>
  <c r="C8" i="5" s="1"/>
  <c r="F17" i="5"/>
  <c r="C9" i="5" s="1"/>
  <c r="F9" i="5" s="1"/>
  <c r="F18" i="5"/>
  <c r="C10" i="5" s="1"/>
  <c r="F10" i="5" s="1"/>
  <c r="F19" i="5"/>
  <c r="C11" i="5" s="1"/>
  <c r="F11" i="5" s="1"/>
  <c r="C20" i="5"/>
  <c r="D20" i="5"/>
  <c r="E20" i="5"/>
  <c r="A1" i="4"/>
  <c r="A3" i="4"/>
  <c r="F32" i="4"/>
  <c r="J32" i="4"/>
  <c r="G9" i="4" s="1"/>
  <c r="F33" i="4"/>
  <c r="J33" i="4"/>
  <c r="G10" i="4" s="1"/>
  <c r="J10" i="4" s="1"/>
  <c r="F34" i="4"/>
  <c r="J34" i="4"/>
  <c r="F35" i="4"/>
  <c r="J35" i="4"/>
  <c r="G12" i="4" s="1"/>
  <c r="J12" i="4" s="1"/>
  <c r="F36" i="4"/>
  <c r="J36" i="4"/>
  <c r="G13" i="4" s="1"/>
  <c r="J13" i="4" s="1"/>
  <c r="F37" i="4"/>
  <c r="J37" i="4"/>
  <c r="G14" i="4" s="1"/>
  <c r="J14" i="4" s="1"/>
  <c r="F38" i="4"/>
  <c r="J38" i="4"/>
  <c r="G15" i="4" s="1"/>
  <c r="J15" i="4" s="1"/>
  <c r="F39" i="4"/>
  <c r="C16" i="4" s="1"/>
  <c r="F16" i="4" s="1"/>
  <c r="J39" i="4"/>
  <c r="G16" i="4" s="1"/>
  <c r="J16" i="4" s="1"/>
  <c r="F41" i="4"/>
  <c r="J41" i="4"/>
  <c r="G18" i="4" s="1"/>
  <c r="J18" i="4" s="1"/>
  <c r="F42" i="4"/>
  <c r="J42" i="4"/>
  <c r="G19" i="4" s="1"/>
  <c r="J19" i="4" s="1"/>
  <c r="F43" i="4"/>
  <c r="C20" i="4" s="1"/>
  <c r="F20" i="4" s="1"/>
  <c r="J43" i="4"/>
  <c r="G20" i="4" s="1"/>
  <c r="J20" i="4" s="1"/>
  <c r="F44" i="4"/>
  <c r="J44" i="4"/>
  <c r="G21" i="4" s="1"/>
  <c r="J21" i="4" s="1"/>
  <c r="F45" i="4"/>
  <c r="J45" i="4"/>
  <c r="G22" i="4" s="1"/>
  <c r="J22" i="4" s="1"/>
  <c r="A1" i="3"/>
  <c r="B49" i="3"/>
  <c r="C49" i="3"/>
  <c r="D49" i="3"/>
  <c r="B55" i="3"/>
  <c r="C55" i="3"/>
  <c r="D55" i="3"/>
  <c r="A1" i="2"/>
  <c r="D29" i="2"/>
  <c r="E29" i="2"/>
  <c r="E4" i="11"/>
  <c r="C43" i="1"/>
  <c r="C77" i="10"/>
  <c r="C13" i="4"/>
  <c r="F13" i="4" s="1"/>
  <c r="C7" i="3"/>
  <c r="C20" i="3" s="1"/>
  <c r="C37" i="3" s="1"/>
  <c r="C14" i="4"/>
  <c r="F14" i="4" s="1"/>
  <c r="G11" i="4"/>
  <c r="J11" i="4" s="1"/>
  <c r="D391" i="8" l="1"/>
  <c r="D40" i="2"/>
  <c r="D289" i="8"/>
  <c r="C30" i="1" s="1"/>
  <c r="G132" i="63"/>
  <c r="G69" i="64"/>
  <c r="H69" i="64" s="1"/>
  <c r="G46" i="64"/>
  <c r="H46" i="64" s="1"/>
  <c r="E132" i="63"/>
  <c r="E252" i="63"/>
  <c r="D39" i="63"/>
  <c r="G39" i="63" s="1"/>
  <c r="H39" i="63" s="1"/>
  <c r="D22" i="63"/>
  <c r="G22" i="63" s="1"/>
  <c r="H22" i="63" s="1"/>
  <c r="D38" i="63"/>
  <c r="G38" i="63" s="1"/>
  <c r="H38" i="63" s="1"/>
  <c r="D21" i="63"/>
  <c r="G21" i="63" s="1"/>
  <c r="H21" i="63" s="1"/>
  <c r="D12" i="63"/>
  <c r="C85" i="10"/>
  <c r="D8" i="2" s="1"/>
  <c r="D40" i="63"/>
  <c r="D23" i="63"/>
  <c r="O32" i="4"/>
  <c r="C189" i="10"/>
  <c r="D14" i="2" s="1"/>
  <c r="C360" i="10"/>
  <c r="D77" i="10"/>
  <c r="D85" i="10" s="1"/>
  <c r="E8" i="2" s="1"/>
  <c r="E9" i="2" s="1"/>
  <c r="C22" i="7"/>
  <c r="C27" i="7" s="1"/>
  <c r="E19" i="7"/>
  <c r="E22" i="7" s="1"/>
  <c r="E26" i="7"/>
  <c r="E391" i="8"/>
  <c r="D31" i="1" s="1"/>
  <c r="G20" i="6"/>
  <c r="C10" i="1" s="1"/>
  <c r="D51" i="1"/>
  <c r="O45" i="4"/>
  <c r="E140" i="12"/>
  <c r="F140" i="12"/>
  <c r="O13" i="4"/>
  <c r="O36" i="4"/>
  <c r="O41" i="4"/>
  <c r="D621" i="8"/>
  <c r="C58" i="1" s="1"/>
  <c r="C61" i="1" s="1"/>
  <c r="C31" i="1"/>
  <c r="D336" i="8"/>
  <c r="C19" i="1" s="1"/>
  <c r="E336" i="8"/>
  <c r="D19" i="1" s="1"/>
  <c r="D69" i="8"/>
  <c r="D77" i="8" s="1"/>
  <c r="O38" i="4"/>
  <c r="O33" i="4"/>
  <c r="D78" i="11"/>
  <c r="E78" i="11"/>
  <c r="D241" i="10"/>
  <c r="E16" i="2" s="1"/>
  <c r="C51" i="1"/>
  <c r="G23" i="4"/>
  <c r="J9" i="4"/>
  <c r="J23" i="4" s="1"/>
  <c r="O44" i="4"/>
  <c r="O42" i="4"/>
  <c r="O16" i="4"/>
  <c r="O37" i="4"/>
  <c r="O35" i="4"/>
  <c r="O34" i="4"/>
  <c r="J46" i="4"/>
  <c r="G37" i="6"/>
  <c r="D10" i="1" s="1"/>
  <c r="D148" i="11"/>
  <c r="E148" i="11"/>
  <c r="O20" i="4"/>
  <c r="C148" i="11"/>
  <c r="C78" i="11"/>
  <c r="O14" i="4"/>
  <c r="F8" i="5"/>
  <c r="F12" i="5" s="1"/>
  <c r="C9" i="1" s="1"/>
  <c r="C12" i="5"/>
  <c r="E14" i="7"/>
  <c r="D27" i="7"/>
  <c r="D7" i="7"/>
  <c r="C15" i="4"/>
  <c r="F15" i="4" s="1"/>
  <c r="O15" i="4" s="1"/>
  <c r="E69" i="8"/>
  <c r="E77" i="8" s="1"/>
  <c r="E11" i="7"/>
  <c r="F20" i="5"/>
  <c r="C19" i="4"/>
  <c r="F19" i="4" s="1"/>
  <c r="O19" i="4" s="1"/>
  <c r="C12" i="4"/>
  <c r="F12" i="4" s="1"/>
  <c r="O12" i="4" s="1"/>
  <c r="C11" i="4"/>
  <c r="F11" i="4" s="1"/>
  <c r="O11" i="4" s="1"/>
  <c r="C241" i="10"/>
  <c r="D16" i="2" s="1"/>
  <c r="O39" i="4"/>
  <c r="O43" i="4"/>
  <c r="C21" i="4"/>
  <c r="F21" i="4" s="1"/>
  <c r="O21" i="4" s="1"/>
  <c r="C22" i="4"/>
  <c r="F22" i="4" s="1"/>
  <c r="O22" i="4" s="1"/>
  <c r="C18" i="4"/>
  <c r="F18" i="4" s="1"/>
  <c r="O18" i="4" s="1"/>
  <c r="C10" i="4"/>
  <c r="F10" i="4" s="1"/>
  <c r="O10" i="4" s="1"/>
  <c r="C9" i="4"/>
  <c r="D137" i="8"/>
  <c r="D87" i="8"/>
  <c r="F46" i="4"/>
  <c r="C39" i="3"/>
  <c r="C57" i="3"/>
  <c r="C61" i="3" s="1"/>
  <c r="F4" i="5"/>
  <c r="N4" i="5" s="1"/>
  <c r="C298" i="10"/>
  <c r="D17" i="2" s="1"/>
  <c r="D298" i="10"/>
  <c r="E17" i="2" s="1"/>
  <c r="E18" i="2" s="1"/>
  <c r="D360" i="10"/>
  <c r="D9" i="2"/>
  <c r="E187" i="8"/>
  <c r="E146" i="8"/>
  <c r="E95" i="8"/>
  <c r="E96" i="8" s="1"/>
  <c r="D25" i="1" s="1"/>
  <c r="D95" i="8"/>
  <c r="D417" i="8"/>
  <c r="C26" i="1" s="1"/>
  <c r="D13" i="63" s="1"/>
  <c r="G13" i="63" s="1"/>
  <c r="H13" i="63" s="1"/>
  <c r="D58" i="1"/>
  <c r="D61" i="1" s="1"/>
  <c r="D187" i="8"/>
  <c r="O5" i="4"/>
  <c r="E5" i="7"/>
  <c r="D5" i="10"/>
  <c r="D168" i="8"/>
  <c r="E168" i="8"/>
  <c r="E177" i="8"/>
  <c r="E417" i="8"/>
  <c r="D26" i="1" s="1"/>
  <c r="D30" i="63" s="1"/>
  <c r="D146" i="8"/>
  <c r="D177" i="8"/>
  <c r="C7" i="7" l="1"/>
  <c r="C10" i="7" s="1"/>
  <c r="C15" i="7" s="1"/>
  <c r="G51" i="64"/>
  <c r="H51" i="64" s="1"/>
  <c r="E27" i="7"/>
  <c r="D11" i="1" s="1"/>
  <c r="G63" i="64"/>
  <c r="G66" i="64" s="1"/>
  <c r="G67" i="64" s="1"/>
  <c r="G70" i="64" s="1"/>
  <c r="G74" i="64"/>
  <c r="H74" i="64" s="1"/>
  <c r="H132" i="63"/>
  <c r="H133" i="63" s="1"/>
  <c r="G133" i="63"/>
  <c r="D18" i="2"/>
  <c r="D19" i="2" s="1"/>
  <c r="D21" i="2" s="1"/>
  <c r="G40" i="64"/>
  <c r="E253" i="63"/>
  <c r="H252" i="63"/>
  <c r="H253" i="63" s="1"/>
  <c r="E133" i="63"/>
  <c r="F132" i="63"/>
  <c r="F133" i="63" s="1"/>
  <c r="G30" i="63"/>
  <c r="G12" i="63"/>
  <c r="G23" i="63"/>
  <c r="D24" i="63"/>
  <c r="G40" i="63"/>
  <c r="D41" i="63"/>
  <c r="E19" i="2"/>
  <c r="E21" i="2" s="1"/>
  <c r="F27" i="7"/>
  <c r="D78" i="8"/>
  <c r="C14" i="1" s="1"/>
  <c r="O46" i="4"/>
  <c r="D8" i="1" s="1"/>
  <c r="D96" i="8"/>
  <c r="C25" i="1" s="1"/>
  <c r="E158" i="8"/>
  <c r="D15" i="1" s="1"/>
  <c r="F9" i="4"/>
  <c r="O9" i="4" s="1"/>
  <c r="C23" i="4"/>
  <c r="D10" i="7"/>
  <c r="E7" i="7"/>
  <c r="D188" i="8"/>
  <c r="C28" i="1" s="1"/>
  <c r="E188" i="8"/>
  <c r="D28" i="1" s="1"/>
  <c r="D33" i="1" s="1"/>
  <c r="D158" i="8"/>
  <c r="C15" i="1" s="1"/>
  <c r="E78" i="8"/>
  <c r="D14" i="1" s="1"/>
  <c r="D32" i="63" s="1"/>
  <c r="G32" i="63" s="1"/>
  <c r="H32" i="63" s="1"/>
  <c r="C33" i="1" l="1"/>
  <c r="D15" i="63"/>
  <c r="G15" i="63" s="1"/>
  <c r="H15" i="63" s="1"/>
  <c r="H63" i="64"/>
  <c r="H66" i="64" s="1"/>
  <c r="H67" i="64" s="1"/>
  <c r="H70" i="64" s="1"/>
  <c r="D16" i="63"/>
  <c r="G16" i="63" s="1"/>
  <c r="H16" i="63" s="1"/>
  <c r="E127" i="63"/>
  <c r="H40" i="64"/>
  <c r="H43" i="64" s="1"/>
  <c r="H44" i="64" s="1"/>
  <c r="H47" i="64" s="1"/>
  <c r="G43" i="64"/>
  <c r="G44" i="64" s="1"/>
  <c r="G47" i="64" s="1"/>
  <c r="D33" i="63"/>
  <c r="G33" i="63" s="1"/>
  <c r="H33" i="63" s="1"/>
  <c r="H12" i="63"/>
  <c r="G19" i="63"/>
  <c r="H30" i="63"/>
  <c r="G36" i="63"/>
  <c r="H40" i="63"/>
  <c r="H41" i="63" s="1"/>
  <c r="G41" i="63"/>
  <c r="H23" i="63"/>
  <c r="H24" i="63" s="1"/>
  <c r="G24" i="63"/>
  <c r="D20" i="1"/>
  <c r="D26" i="2"/>
  <c r="D30" i="2" s="1"/>
  <c r="E26" i="2"/>
  <c r="E30" i="2" s="1"/>
  <c r="O23" i="4"/>
  <c r="C8" i="1" s="1"/>
  <c r="F23" i="4"/>
  <c r="D15" i="7"/>
  <c r="E10" i="7"/>
  <c r="E15" i="7" s="1"/>
  <c r="H19" i="63" l="1"/>
  <c r="D36" i="63"/>
  <c r="D19" i="63"/>
  <c r="C11" i="1"/>
  <c r="C20" i="1" s="1"/>
  <c r="C34" i="1" s="1"/>
  <c r="G50" i="64" s="1"/>
  <c r="H36" i="63"/>
  <c r="F127" i="63"/>
  <c r="F129" i="63" s="1"/>
  <c r="E129" i="63"/>
  <c r="F15" i="7"/>
  <c r="E42" i="2"/>
  <c r="D7" i="3"/>
  <c r="D20" i="3" s="1"/>
  <c r="D37" i="3" s="1"/>
  <c r="D39" i="3" s="1"/>
  <c r="B7" i="3"/>
  <c r="B20" i="3" s="1"/>
  <c r="B37" i="3" s="1"/>
  <c r="D42" i="2"/>
  <c r="D34" i="1"/>
  <c r="G73" i="64" s="1"/>
  <c r="H50" i="64" l="1"/>
  <c r="I51" i="64"/>
  <c r="H73" i="64"/>
  <c r="I73" i="64"/>
  <c r="D57" i="3"/>
  <c r="D61" i="3" s="1"/>
  <c r="E468" i="8"/>
  <c r="B39" i="3"/>
  <c r="B57" i="3"/>
  <c r="B61" i="3" s="1"/>
  <c r="E485" i="8" l="1"/>
  <c r="D38" i="1" s="1"/>
  <c r="D39" i="1" s="1"/>
  <c r="D468" i="8"/>
  <c r="D485" i="8" s="1"/>
  <c r="C38" i="1" s="1"/>
  <c r="C39" i="1" s="1"/>
  <c r="D62" i="1" l="1"/>
  <c r="D72" i="1" s="1"/>
  <c r="I74" i="64"/>
  <c r="I75" i="64" s="1"/>
  <c r="C62" i="1"/>
  <c r="C72" i="1" s="1"/>
  <c r="I52" i="64"/>
  <c r="I53" i="64" s="1"/>
  <c r="C120" i="70"/>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<sst xmlns="http://schemas.openxmlformats.org/spreadsheetml/2006/main" count="4242" uniqueCount="1880">
  <si>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</si>
  <si>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</si>
  <si>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</si>
  <si>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</si>
  <si>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</si>
  <si>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</si>
  <si>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</si>
  <si>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</si>
  <si>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</si>
  <si>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</si>
  <si>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</si>
  <si>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</si>
  <si>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</si>
  <si>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</si>
  <si>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</si>
  <si>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</si>
  <si>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</si>
  <si>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</si>
  <si>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</si>
  <si>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</si>
  <si>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</si>
  <si>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</si>
  <si>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</si>
  <si>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</si>
  <si>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</si>
  <si>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</si>
  <si>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</si>
  <si>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</si>
  <si>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</si>
  <si>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</si>
  <si>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</si>
  <si>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</si>
  <si>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</si>
  <si>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</si>
  <si>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</si>
  <si>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</si>
  <si>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</si>
  <si>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</si>
  <si>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</si>
  <si>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</si>
  <si>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</si>
  <si>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</si>
  <si>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</si>
  <si>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</si>
  <si>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</si>
  <si>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</si>
  <si>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</si>
  <si>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</si>
  <si>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</si>
  <si>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</si>
  <si>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</si>
  <si>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</si>
  <si>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</si>
  <si>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</si>
  <si>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</si>
  <si>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</si>
  <si>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</si>
  <si>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</si>
  <si>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</si>
  <si>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</si>
  <si>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</si>
  <si>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</si>
  <si>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</si>
  <si>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</si>
  <si>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</si>
  <si>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</si>
  <si>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</si>
  <si>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</si>
  <si>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</si>
  <si>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</si>
  <si>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</si>
  <si>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</si>
  <si>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</si>
  <si>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</si>
  <si>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</si>
  <si>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</si>
  <si>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</si>
  <si>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</si>
  <si>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</si>
  <si>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</si>
  <si>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</si>
  <si>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</si>
  <si>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</si>
  <si>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</si>
  <si>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</si>
  <si>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</si>
  <si>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</si>
  <si>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</si>
  <si>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</si>
  <si>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</si>
  <si>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</si>
  <si>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</si>
  <si>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</si>
  <si>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</si>
  <si>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</si>
  <si>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</si>
  <si>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</si>
  <si>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</si>
  <si>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</si>
  <si>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</si>
  <si>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</si>
  <si>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</si>
  <si>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</si>
  <si>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</si>
  <si>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</si>
  <si>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</si>
  <si>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</si>
  <si>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</si>
  <si>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</si>
  <si>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</si>
  <si>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</si>
  <si>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</si>
  <si>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</si>
  <si>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</si>
  <si>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</si>
  <si>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</si>
  <si>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</si>
  <si>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</si>
  <si>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</si>
  <si>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</si>
  <si>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</si>
  <si>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</si>
  <si>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</si>
  <si>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</si>
  <si>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</si>
  <si>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</si>
  <si>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</si>
  <si>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</si>
  <si>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</si>
  <si>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</si>
  <si>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</si>
  <si>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</si>
  <si>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</si>
  <si>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</si>
  <si>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</si>
  <si>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</si>
  <si>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</si>
  <si>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</si>
  <si>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</si>
  <si>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</si>
  <si>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</si>
  <si>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</si>
  <si>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</si>
  <si>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</si>
  <si>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</si>
  <si>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</si>
  <si>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</si>
  <si>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</si>
  <si>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</si>
  <si>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</si>
  <si>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</si>
  <si>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</si>
  <si>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</si>
  <si>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</si>
  <si>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</si>
  <si>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</si>
  <si>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</si>
  <si>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</si>
  <si>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</si>
  <si>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</si>
  <si>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</si>
  <si>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</si>
  <si>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</si>
  <si>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</si>
  <si>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</si>
  <si>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</si>
  <si>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</si>
  <si>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</si>
  <si>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</si>
  <si>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</si>
  <si>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</si>
  <si>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</si>
  <si>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</si>
  <si>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</si>
  <si>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</si>
  <si>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</si>
  <si>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</si>
  <si>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</si>
  <si>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</si>
  <si>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</si>
  <si>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</si>
  <si>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</si>
  <si>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</si>
  <si>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</si>
  <si>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</si>
  <si>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</si>
  <si>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</si>
  <si>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</si>
  <si>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</si>
  <si>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</si>
  <si>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</si>
  <si>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</si>
  <si>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</si>
  <si>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</si>
  <si>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</si>
  <si>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</si>
  <si>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</si>
  <si>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</si>
  <si>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</si>
  <si>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</si>
  <si>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</si>
  <si>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</si>
  <si>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</si>
  <si>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</si>
  <si>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</si>
  <si>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</si>
  <si>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</si>
  <si>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</si>
  <si>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</si>
  <si>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</si>
  <si>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</si>
  <si>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</si>
  <si>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</si>
  <si>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</si>
  <si>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</si>
  <si>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</si>
  <si>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</si>
  <si>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</si>
  <si>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</si>
  <si>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</si>
  <si>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</si>
  <si>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</si>
  <si>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</si>
  <si>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</si>
  <si>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</si>
  <si>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</si>
  <si>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</si>
  <si>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</si>
  <si>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</si>
  <si>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</si>
  <si>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</si>
  <si>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</si>
  <si>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</si>
  <si>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</si>
  <si>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</si>
  <si>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</si>
  <si>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</si>
  <si>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</si>
  <si>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</si>
  <si>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</si>
  <si>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</si>
  <si>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</si>
  <si>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</si>
  <si>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</si>
  <si>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</si>
  <si>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</si>
  <si>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</si>
  <si>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</si>
  <si>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</si>
  <si>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</si>
  <si>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</si>
  <si>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</si>
  <si>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</si>
  <si>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</si>
  <si>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</si>
  <si>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</si>
  <si>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</si>
  <si>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</si>
  <si>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</si>
  <si>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</si>
  <si>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</si>
  <si>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</si>
  <si>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</si>
  <si>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</si>
  <si>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</si>
  <si>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</si>
  <si>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</si>
  <si>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</si>
  <si>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</si>
  <si>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</si>
  <si>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</si>
  <si>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</si>
  <si>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</si>
  <si>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</si>
  <si>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</si>
  <si>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</si>
  <si>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</si>
  <si>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</si>
  <si>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</si>
  <si>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</si>
  <si>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</si>
  <si>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</si>
  <si>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</si>
  <si>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</si>
  <si>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</si>
  <si>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</si>
  <si>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</si>
  <si>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</si>
  <si>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</si>
  <si>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</si>
  <si>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</si>
  <si>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</si>
  <si>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</si>
  <si>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</si>
  <si>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</si>
  <si>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</si>
  <si>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</si>
  <si>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</si>
  <si>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</si>
  <si>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</si>
  <si>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</si>
  <si>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</si>
  <si>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</si>
  <si>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</si>
  <si>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</si>
  <si>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</si>
  <si>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</si>
  <si>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</si>
  <si>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</si>
  <si>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</si>
  <si>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</si>
  <si>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</si>
  <si>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</si>
  <si>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</si>
  <si>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</si>
  <si>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</si>
  <si>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</si>
  <si>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</si>
  <si>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</si>
  <si>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</si>
  <si>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</si>
  <si>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</si>
  <si>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</si>
  <si>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</si>
  <si>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</si>
  <si>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</si>
  <si>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</si>
  <si>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</si>
  <si>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</si>
  <si>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</si>
  <si>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</si>
  <si>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</si>
  <si>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</si>
  <si>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</si>
  <si>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</si>
  <si>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</si>
  <si>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</si>
  <si>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</si>
  <si>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</si>
  <si>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</si>
  <si>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</si>
  <si>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</si>
  <si>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</si>
  <si>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</si>
  <si>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</si>
  <si>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</si>
  <si>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</si>
  <si>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</si>
  <si>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</si>
  <si>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</si>
  <si>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</si>
  <si>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</si>
  <si>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</si>
  <si>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</si>
  <si>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</si>
  <si>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</si>
  <si>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</si>
  <si>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</si>
  <si>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</si>
  <si>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</si>
  <si>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</si>
  <si>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</si>
  <si>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</si>
  <si>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</si>
  <si>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</si>
  <si>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</si>
  <si>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</si>
  <si>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</si>
  <si>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</si>
  <si>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</si>
  <si>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</si>
  <si>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</si>
  <si>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</si>
  <si>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</si>
  <si>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</si>
  <si>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</si>
  <si>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</si>
  <si>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</si>
  <si>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</si>
  <si>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</si>
  <si>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</si>
  <si>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</si>
  <si>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</si>
  <si>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</si>
  <si>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</si>
  <si>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</si>
  <si>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</si>
  <si>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</si>
  <si>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</si>
  <si>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</si>
  <si>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</si>
  <si>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</si>
  <si>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</si>
  <si>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</si>
  <si>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</si>
  <si>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</si>
  <si>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</si>
  <si>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</si>
  <si>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</si>
  <si>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</si>
  <si>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</si>
  <si>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</si>
  <si>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</si>
  <si>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</si>
  <si>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</si>
  <si>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</si>
  <si>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</si>
  <si>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</si>
  <si>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</si>
  <si>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</si>
  <si>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</si>
  <si>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</si>
  <si>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</si>
  <si>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</si>
  <si>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</si>
  <si>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</si>
  <si>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</si>
  <si>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</si>
  <si>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</si>
  <si>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</si>
  <si>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</si>
  <si>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</si>
  <si>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</si>
  <si>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</si>
  <si>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</si>
  <si>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</si>
  <si>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</si>
  <si>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</si>
  <si>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</si>
  <si>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</si>
  <si>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</si>
  <si>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</si>
  <si>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</si>
  <si>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</si>
  <si>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</si>
  <si>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</si>
  <si>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</si>
  <si>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</si>
  <si>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</si>
  <si>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</si>
  <si>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</si>
  <si>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</si>
  <si>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</si>
  <si>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</si>
  <si>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</si>
  <si>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</si>
  <si>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</si>
  <si>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</si>
  <si>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</si>
  <si>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</si>
  <si>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</si>
  <si>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</si>
  <si>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</si>
  <si>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</si>
  <si>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</si>
  <si>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</si>
  <si>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</si>
  <si>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</si>
  <si>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</si>
  <si>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</si>
  <si>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</si>
  <si>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</si>
  <si>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</si>
  <si>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</si>
  <si>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</si>
  <si>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</si>
  <si>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</si>
  <si>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</si>
  <si>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</si>
  <si>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</si>
  <si>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</si>
  <si>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</si>
  <si>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</si>
  <si>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</si>
  <si>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</si>
  <si>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</si>
  <si>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</si>
  <si>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</si>
  <si>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</si>
  <si>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</si>
  <si>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</si>
  <si>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</si>
  <si>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</si>
  <si>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</si>
  <si>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</si>
  <si>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</si>
  <si>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</si>
  <si>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</si>
  <si>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</si>
  <si>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</si>
  <si>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</si>
  <si>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</si>
  <si>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</si>
  <si>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</si>
  <si>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</si>
  <si>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</si>
  <si>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</si>
  <si>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</si>
  <si>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</si>
  <si>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</si>
  <si>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</si>
  <si>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</si>
  <si>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</si>
  <si>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</si>
  <si>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</si>
  <si>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</si>
  <si>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</si>
  <si>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</si>
  <si>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</si>
  <si>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</si>
  <si>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</si>
  <si>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</si>
  <si>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</si>
  <si>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</si>
  <si>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</si>
  <si>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</si>
  <si>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</si>
  <si>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</si>
  <si>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</si>
  <si>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</si>
  <si>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</si>
  <si>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</si>
  <si>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</si>
  <si>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</si>
  <si>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</si>
  <si>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</si>
  <si>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</si>
  <si>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</si>
  <si>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</si>
  <si>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</si>
  <si>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</si>
  <si>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</si>
  <si>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</si>
  <si>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</si>
  <si>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</si>
  <si>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</si>
  <si>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</si>
  <si>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</si>
  <si>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</si>
  <si>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</si>
  <si>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</si>
  <si>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</si>
  <si>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</si>
  <si>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</si>
  <si>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</si>
  <si>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</si>
  <si>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</si>
  <si>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</si>
  <si>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</si>
  <si>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</si>
  <si>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</si>
  <si>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</si>
  <si>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</si>
  <si>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</si>
  <si>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</si>
  <si>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</si>
  <si>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</si>
  <si>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</si>
  <si>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</si>
  <si>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</si>
  <si>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</si>
  <si>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</si>
  <si>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</si>
  <si>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</si>
  <si>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</si>
  <si>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</si>
  <si>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</si>
  <si>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</si>
  <si>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</si>
  <si>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</si>
  <si>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</si>
  <si>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</si>
  <si>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</si>
  <si>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</si>
  <si>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</si>
  <si>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</si>
  <si>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</si>
  <si>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</si>
  <si>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</si>
  <si>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</si>
  <si>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</si>
  <si>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</si>
  <si>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</si>
  <si>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</si>
  <si>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</si>
  <si>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</si>
  <si>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</si>
  <si>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</si>
  <si>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</si>
  <si>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</si>
  <si>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</si>
  <si>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</si>
  <si>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</si>
  <si>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</si>
  <si>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</si>
  <si>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</si>
  <si>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</si>
  <si>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</si>
  <si>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</si>
  <si>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</si>
  <si>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</si>
  <si>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</si>
  <si>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</si>
  <si>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</si>
  <si>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</si>
  <si>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</si>
  <si>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</si>
  <si>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</si>
  <si>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</si>
  <si>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</si>
  <si>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</si>
  <si>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</si>
  <si>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</si>
  <si>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</si>
  <si>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</si>
  <si>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</si>
  <si>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</si>
  <si>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</si>
  <si>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</si>
  <si>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</si>
  <si>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</si>
  <si>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</si>
  <si>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</si>
  <si>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</si>
  <si>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</si>
  <si>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</si>
  <si>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</si>
  <si>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</si>
  <si>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</si>
  <si>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</si>
  <si>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</si>
  <si>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</si>
  <si>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</si>
  <si>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</si>
  <si>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</si>
  <si>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</si>
  <si>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</si>
  <si>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</si>
  <si>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</si>
  <si>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</si>
  <si>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</si>
  <si>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</si>
  <si>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</si>
  <si>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</si>
  <si>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</si>
  <si>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</si>
  <si>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</si>
  <si>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</si>
  <si>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</si>
  <si>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</si>
  <si>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</si>
  <si>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</si>
  <si>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</si>
  <si>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</si>
  <si>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</si>
  <si>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</si>
  <si>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</si>
  <si>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</si>
  <si>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</si>
  <si>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</si>
  <si>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</si>
  <si>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</si>
  <si>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</si>
  <si>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</si>
  <si>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</si>
  <si>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</si>
  <si>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</si>
  <si>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</si>
  <si>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</si>
  <si>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</si>
  <si>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</si>
  <si>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</si>
  <si>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</si>
  <si>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</si>
  <si>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</si>
  <si>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</si>
  <si>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</si>
  <si>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</si>
  <si>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</si>
  <si>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</si>
  <si>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</si>
  <si>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</si>
  <si>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</si>
  <si>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</si>
  <si>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</si>
  <si>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</si>
  <si>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</si>
  <si>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</si>
  <si>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</si>
  <si>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</si>
  <si>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</si>
  <si>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</si>
  <si>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</si>
  <si>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</si>
  <si>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</si>
  <si>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</si>
  <si>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</si>
  <si>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</si>
  <si>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</si>
  <si>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</si>
  <si>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</si>
  <si>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</si>
  <si>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</si>
  <si>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</si>
  <si>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</si>
  <si>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</si>
  <si>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</si>
  <si>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</si>
  <si>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</si>
  <si>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</si>
  <si>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</si>
  <si>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</si>
  <si>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</si>
  <si>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</si>
  <si>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</si>
  <si>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</si>
  <si>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</si>
  <si>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</si>
  <si>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</si>
  <si>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</si>
  <si>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</si>
  <si>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</si>
  <si>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</si>
  <si>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</si>
  <si>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</si>
  <si>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</si>
  <si>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</si>
  <si>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</si>
  <si>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</si>
  <si>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</si>
  <si>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</si>
  <si>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</si>
  <si>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</si>
  <si>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</si>
  <si>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</si>
  <si>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</si>
  <si>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</si>
  <si>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</si>
  <si>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</si>
  <si>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</si>
  <si>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</si>
  <si>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</si>
  <si>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</si>
  <si>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</si>
  <si>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</si>
  <si>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</si>
  <si>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</si>
  <si>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</si>
  <si>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</si>
  <si>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</si>
  <si>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</si>
  <si>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</si>
  <si>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</si>
  <si>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</si>
  <si>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</si>
  <si>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</si>
  <si>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</si>
  <si>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</si>
  <si>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</si>
  <si>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</si>
  <si>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</si>
  <si>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</si>
  <si>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</si>
  <si>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</si>
  <si>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</si>
  <si>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</si>
  <si>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</si>
  <si>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</si>
  <si>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</si>
  <si>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</si>
  <si>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</si>
  <si>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</si>
  <si>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</si>
  <si>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</si>
  <si>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</si>
  <si>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</si>
  <si>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</si>
  <si>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</si>
  <si>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</si>
  <si>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</si>
  <si>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</si>
  <si>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</si>
  <si>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</si>
  <si>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</si>
  <si>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</si>
  <si>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</si>
  <si>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</si>
  <si>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</si>
  <si>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</si>
  <si>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</si>
  <si>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</si>
  <si>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</si>
  <si>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</si>
  <si>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</si>
  <si>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</si>
  <si>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</si>
  <si>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</si>
  <si>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</si>
  <si>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</si>
  <si>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</si>
  <si>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</si>
  <si>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</si>
  <si>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</si>
  <si>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</si>
  <si>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</si>
  <si>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</si>
  <si>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</si>
  <si>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</si>
  <si>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</si>
  <si>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</si>
  <si>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</si>
  <si>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</si>
  <si>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</si>
  <si>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</si>
  <si>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</si>
  <si>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</si>
  <si>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</si>
  <si>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</si>
  <si>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</si>
  <si>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</si>
  <si>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</si>
  <si>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</si>
  <si>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</si>
  <si>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</si>
  <si>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</si>
  <si>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</si>
  <si>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</si>
  <si>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</si>
  <si>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</si>
  <si>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</si>
  <si>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</si>
  <si>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</si>
  <si>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</si>
  <si>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</si>
  <si>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</si>
  <si>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</si>
  <si>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</si>
  <si>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</si>
  <si>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</si>
  <si>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</si>
  <si>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</si>
  <si>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</si>
  <si>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</si>
  <si>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</si>
  <si>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</si>
  <si>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</si>
  <si>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</si>
  <si>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</si>
  <si>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</si>
  <si>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</si>
  <si>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</si>
  <si>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</si>
  <si>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</si>
  <si>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</si>
  <si>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</si>
  <si>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</si>
  <si>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</si>
  <si>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</si>
  <si>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</si>
  <si>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</si>
  <si>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</si>
  <si>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</si>
  <si>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</si>
  <si>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Gross carrying value as at April 1, 2018</t>
  </si>
  <si>
    <t>Accumulated depreciation as at April 1, 2018</t>
  </si>
  <si>
    <t>Accummulated Impairment as at April 1, 2018</t>
  </si>
  <si>
    <t>(b) Provisions</t>
  </si>
  <si>
    <t>(e) Other non-current liabilities</t>
  </si>
  <si>
    <t>(d) Other current liabilities</t>
  </si>
  <si>
    <t xml:space="preserve">Branch Manager </t>
  </si>
  <si>
    <t>2017-18</t>
  </si>
  <si>
    <t>Accumulated amortisation as at April 1, 2018</t>
  </si>
  <si>
    <t>2018-19</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</si>
  <si>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</si>
  <si>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</si>
  <si>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</si>
  <si>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</si>
  <si>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</si>
  <si>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</si>
  <si>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</si>
  <si>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</si>
  <si>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</si>
  <si>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</si>
  <si>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</si>
  <si>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</si>
  <si>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</si>
  <si>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</si>
  <si>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</si>
  <si>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</si>
  <si>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</si>
  <si>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</si>
  <si>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</si>
  <si>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</si>
  <si>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</si>
  <si>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</si>
  <si>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</si>
  <si>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</si>
  <si>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</si>
  <si>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</si>
  <si>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</si>
  <si>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</si>
  <si>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</si>
  <si>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</si>
  <si>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</si>
  <si>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</si>
  <si>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</si>
  <si>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</si>
  <si>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</si>
  <si>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</si>
  <si>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</si>
  <si>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</si>
  <si>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</si>
  <si>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</si>
  <si>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</si>
  <si>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</si>
  <si>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</si>
  <si>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</si>
  <si>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</si>
  <si>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</si>
  <si>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</si>
  <si>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</si>
  <si>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</si>
  <si>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</si>
  <si>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</si>
  <si>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</si>
  <si>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</si>
  <si>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</si>
  <si>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</si>
  <si>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</si>
  <si>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</si>
  <si>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</si>
  <si>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</si>
  <si>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</si>
  <si>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</si>
  <si>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</si>
  <si>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</si>
  <si>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</si>
  <si>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</si>
  <si>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</si>
  <si>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</si>
  <si>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Add: -No. of Shares, Share Capital issued/ subscribed during the Year</t>
  </si>
  <si>
    <t>Add/Less: Prior Year Adjustment</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</si>
  <si>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</si>
  <si>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</si>
  <si>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</si>
  <si>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</si>
  <si>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</si>
  <si>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</si>
  <si>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</si>
  <si>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</si>
  <si>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</si>
  <si>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</si>
  <si>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</si>
  <si>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</si>
  <si>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</si>
  <si>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</si>
  <si>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</si>
  <si>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</si>
  <si>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</si>
  <si>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</si>
  <si>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</si>
  <si>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</si>
  <si>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</si>
  <si>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</si>
  <si>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</si>
  <si>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</si>
  <si>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</si>
  <si>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</si>
  <si>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</si>
  <si>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</si>
  <si>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</si>
  <si>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</si>
  <si>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</si>
  <si>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</si>
  <si>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</si>
  <si>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</si>
  <si>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</si>
  <si>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</si>
  <si>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</si>
  <si>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</si>
  <si>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</si>
  <si>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</si>
  <si>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</si>
  <si>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</si>
  <si>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</si>
  <si>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</si>
  <si>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</si>
  <si>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</si>
  <si>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</si>
  <si>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</si>
  <si>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</si>
  <si>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</si>
  <si>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</si>
  <si>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</si>
  <si>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</si>
  <si>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</si>
  <si>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</si>
  <si>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</si>
  <si>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</si>
  <si>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</si>
  <si>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</si>
  <si>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</si>
  <si>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</si>
  <si>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</si>
  <si>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</si>
  <si>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</si>
  <si>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</si>
  <si>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</si>
  <si>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</si>
  <si>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</si>
  <si>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</si>
  <si>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</si>
  <si>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</si>
  <si>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</si>
  <si>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</si>
  <si>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</si>
  <si>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</si>
  <si>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</si>
  <si>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</si>
  <si>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</si>
  <si>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</si>
  <si>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</si>
  <si>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Less: Transfer to General reserve</t>
  </si>
  <si>
    <t>Derivative Financial Instrutments</t>
  </si>
  <si>
    <t>For the year ended March 31, 2019</t>
  </si>
  <si>
    <t>For the year ended March 31, 2018</t>
  </si>
  <si>
    <t>Assets:</t>
  </si>
  <si>
    <t>Liabilities:</t>
  </si>
  <si>
    <t>Bifurcation above derivative instrutments in current and non-current</t>
  </si>
  <si>
    <t>Foreign Currency Exposure</t>
  </si>
  <si>
    <t>Foreign Currency Denomination</t>
  </si>
  <si>
    <t>Amount in Foreign Currency</t>
  </si>
  <si>
    <t>Amount in indian Rupees</t>
  </si>
  <si>
    <t>A. Receivable :</t>
  </si>
  <si>
    <t>SubTotal (A)</t>
  </si>
  <si>
    <t>B. Payable :</t>
  </si>
  <si>
    <t>SubTotal (B)</t>
  </si>
  <si>
    <t>Trade Payables</t>
  </si>
  <si>
    <t>The Company has amounts due to suppliers under The Micro, Small and Medium Enterprises Development Act, 2006, (MSMED Act) as under :</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</si>
  <si>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</si>
  <si>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</si>
  <si>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</si>
  <si>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</si>
  <si>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</si>
  <si>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</si>
  <si>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Note :The information has been given in respect of such vendors to the extent they could be identified as micro, small and Medium enterprises on the basis of information available with the Company.</t>
  </si>
  <si>
    <t>Disclosure in respect of Indian Accounting Standard (Ind AS)-37 "Provisions, Contingent Liabilities and Contingent Assets"</t>
  </si>
  <si>
    <t>(i)</t>
  </si>
  <si>
    <t>(Amount  Rs.)</t>
  </si>
  <si>
    <t>Opening balance as on 01.04.18</t>
  </si>
  <si>
    <t>Additions/ Transfers during the year</t>
  </si>
  <si>
    <t>Utilization during the year</t>
  </si>
  <si>
    <t>Adjustment during the year</t>
  </si>
  <si>
    <t>Written-back during the year</t>
  </si>
  <si>
    <t>Closing balance as on 31.03.19</t>
  </si>
  <si>
    <t>Contingencies</t>
  </si>
  <si>
    <t>Opening balance as on 01.04.17</t>
  </si>
  <si>
    <t>Closing balance as on 31.03.18</t>
  </si>
  <si>
    <t>(ii)</t>
  </si>
  <si>
    <t>Contingent Liabilities:</t>
  </si>
  <si>
    <t>31.03.2019</t>
  </si>
  <si>
    <t>31.03.2018</t>
  </si>
  <si>
    <t>Others, details required</t>
  </si>
  <si>
    <t>(iii)</t>
  </si>
  <si>
    <t>Contingent Assets:</t>
  </si>
  <si>
    <t>If it is probable that there will be inflow of the economic benefits, disclosure shall be made for contingent asset stating the brief description of the nature of the contingent asset. If possible, estimated financial effect shall also be disclosed.</t>
  </si>
  <si>
    <t>Counter Claims</t>
  </si>
  <si>
    <t>Bills Receivable</t>
  </si>
  <si>
    <t>Advances</t>
  </si>
  <si>
    <t>Excess Interest Charged by Banks (Normal &amp; Penal)</t>
  </si>
  <si>
    <t>Commitments</t>
  </si>
  <si>
    <t>Capital Commitments :(Details to be provided hereunder)</t>
  </si>
  <si>
    <t>PPE</t>
  </si>
  <si>
    <t>Other Commitments : (Details to be provided hereunder)</t>
  </si>
  <si>
    <t>Disclosures in respect of Ind AS 107 - Financial Instruments</t>
  </si>
  <si>
    <t>Financial Instruments by Categories</t>
  </si>
  <si>
    <t>The carrying value and fair value of financial instruments by categories were as follows:</t>
  </si>
  <si>
    <t>(a) As on March 31, 2019</t>
  </si>
  <si>
    <t>Amortized cost</t>
  </si>
  <si>
    <t>Financial assets/ liabilities at FVTPL</t>
  </si>
  <si>
    <t>Financial assets/liabilities at fair value through OCI</t>
  </si>
  <si>
    <t>Total carrying value</t>
  </si>
  <si>
    <t>Total fair value</t>
  </si>
  <si>
    <t>Financial Assets:</t>
  </si>
  <si>
    <t>Investments in Equity Instruments (Ref Note No. 8)</t>
  </si>
  <si>
    <t>Cash &amp; Cash Equivalents (Ref Note No. 16)</t>
  </si>
  <si>
    <t>Bank Balances other than cash &amp; cash equivalents (Ref Note No. 17)</t>
  </si>
  <si>
    <t>Trade Receivable (Ref Note No. 9)</t>
  </si>
  <si>
    <t>Employee Loans (Ref Note No. 10)</t>
  </si>
  <si>
    <t>Security Deposits(Ref Note No. 10)</t>
  </si>
  <si>
    <t>Other Financial Assets (Ref Note No. 11)</t>
  </si>
  <si>
    <t>Finacial Liabilities:</t>
  </si>
  <si>
    <t>Trade Payable (Ref Note No. 21)</t>
  </si>
  <si>
    <t xml:space="preserve">Borrowings (Ref Note No. 20 &amp; 22) </t>
  </si>
  <si>
    <t>Other Financial Liabilities (Ref Note No. 22)</t>
  </si>
  <si>
    <t>(b) As on March 31, 2018</t>
  </si>
  <si>
    <t>The carrying amounts of trade receivables, cash and cash equivalents, borrowings (short term credit), trade payables are considered to be the same as their fair values, due to their short-term nature.</t>
  </si>
  <si>
    <t>Fair Value Hierarchy</t>
  </si>
  <si>
    <t>a) Level 1 - Level 1 hierarchy includes financial instruments measured using quoted prices (unadjusted) in active markets.</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</si>
  <si>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</si>
  <si>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</si>
  <si>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</si>
  <si>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Level 1</t>
  </si>
  <si>
    <t>Level 2</t>
  </si>
  <si>
    <t>Level 3</t>
  </si>
  <si>
    <t>Valuation Technique and key inputs</t>
  </si>
  <si>
    <t>Significant unobservable inputs</t>
  </si>
  <si>
    <t>Financial Assets</t>
  </si>
  <si>
    <t>Financial Investments at FVTPL</t>
  </si>
  <si>
    <t xml:space="preserve">Investment in Equity Instruments </t>
  </si>
  <si>
    <t>Investment in Equity Instruments</t>
  </si>
  <si>
    <t>Financial Investments at FVTOCI</t>
  </si>
  <si>
    <t xml:space="preserve">Investment in unquoted Equity Instruments </t>
  </si>
  <si>
    <t>Derivatives designated as hedges</t>
  </si>
  <si>
    <t>Foreign exchange forward contracts</t>
  </si>
  <si>
    <t>Financial liability</t>
  </si>
  <si>
    <t>(a) As on March 31, 2018</t>
  </si>
  <si>
    <t>Assets and liabilities which are measured at amortized cost for which fair values are disclosed</t>
  </si>
  <si>
    <t>Loans to employees</t>
  </si>
  <si>
    <t>Security deposits</t>
  </si>
  <si>
    <t>Total Financial Assets</t>
  </si>
  <si>
    <t>Financial Liabilities</t>
  </si>
  <si>
    <t>Total Financial Liabilities</t>
  </si>
  <si>
    <t>Fair value of financial assets and financial liabilities measured at amortized cost</t>
  </si>
  <si>
    <t>Carrying Amount</t>
  </si>
  <si>
    <t>Fair value</t>
  </si>
  <si>
    <t>Security Deposits</t>
  </si>
  <si>
    <t>Total Financial liabilities</t>
  </si>
  <si>
    <t>Financial risk management</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</si>
  <si>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</si>
  <si>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</si>
  <si>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Risk</t>
  </si>
  <si>
    <t xml:space="preserve">Exposure arising from </t>
  </si>
  <si>
    <t>Measurement</t>
  </si>
  <si>
    <t>Management</t>
  </si>
  <si>
    <t>Market risk- Foreign Exchange</t>
  </si>
  <si>
    <t>Future commercial transactions, Recognized financial assets and financial liabilities</t>
  </si>
  <si>
    <t xml:space="preserve">Cash flow forecasting, sensitivity analysis </t>
  </si>
  <si>
    <t>Market risk- Interest rate</t>
  </si>
  <si>
    <t xml:space="preserve">Long term borrowings at variable rate of interest </t>
  </si>
  <si>
    <t xml:space="preserve">Sensitivity analysis </t>
  </si>
  <si>
    <t>Market risk- Security price fluctuation</t>
  </si>
  <si>
    <t>Mutual fund Investments</t>
  </si>
  <si>
    <t>Credit risk</t>
  </si>
  <si>
    <t>Cash and cash equivalent, trade receivables, security deposits, financial instruments.</t>
  </si>
  <si>
    <t>Ageing analysis Credit rating</t>
  </si>
  <si>
    <t>Liquidity risk</t>
  </si>
  <si>
    <t>Borrowings and other liabilities</t>
  </si>
  <si>
    <t>Rolling cash flow forecasts</t>
  </si>
  <si>
    <t>a)</t>
  </si>
  <si>
    <t>Market risk</t>
  </si>
  <si>
    <t>i) Foreign Currency risk</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</si>
  <si>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</si>
  <si>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 xml:space="preserve">a) Market risk </t>
  </si>
  <si>
    <t>(a) As on 31.03.2019</t>
  </si>
  <si>
    <t>US Dollars (in Equiv. INR)</t>
  </si>
  <si>
    <t>Euro (in Equiv. INR)</t>
  </si>
  <si>
    <t>Other Currencies (in Equiv. INR)</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</si>
  <si>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</si>
  <si>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Cash &amp; cash equivalents</t>
  </si>
  <si>
    <t>Trade Receivable</t>
  </si>
  <si>
    <t>Freight Demurrage/Despatch Receivable</t>
  </si>
  <si>
    <t>Other Receivable</t>
  </si>
  <si>
    <t>Total Receivable in Foreign Currency</t>
  </si>
  <si>
    <t>Foreign currency Loan Payable</t>
  </si>
  <si>
    <t>Interest on foreign currency loan payable</t>
  </si>
  <si>
    <t>Freight Demurrage/despatch payable</t>
  </si>
  <si>
    <t>Provision towards Litigation settlement</t>
  </si>
  <si>
    <t>Others (if any)</t>
  </si>
  <si>
    <t>Total payable in Foreign currency</t>
  </si>
  <si>
    <t>Net Assets/(Liabilities)</t>
  </si>
  <si>
    <t>(a) As on 31.03.2018</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</si>
  <si>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</si>
  <si>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</si>
  <si>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</si>
  <si>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</si>
  <si>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</si>
  <si>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ii) Interest rate risk</t>
  </si>
  <si>
    <t>The company’s main interest rate risk arises from long term and short term borrowings with variable rates, which expose the company to cash flow interest rate risk. During  March 31, 2019 and March 31, 2018, Company’s borrowings are denominated in INR.</t>
  </si>
  <si>
    <t>The exposure of company's borrowings to interest rate changes at the end of reporting period are as follows:</t>
  </si>
  <si>
    <t>Variable rate borrowings</t>
  </si>
  <si>
    <t>Fixed rate borrowings</t>
  </si>
  <si>
    <t>Total borrowings</t>
  </si>
  <si>
    <t>Sensitivity</t>
  </si>
  <si>
    <t>Profit or loss is sensitive to higher/lower expense from borrowings as a result of change in interest rates. The table summarises the impact of increase/decrease in interest rates on Profit or loss.</t>
  </si>
  <si>
    <t>Impact on profit after tax</t>
  </si>
  <si>
    <t>Interest rates- increase by (%)</t>
  </si>
  <si>
    <t>Interest rates- decrease by (%)</t>
  </si>
  <si>
    <t>iii) Security price fluctuation risk</t>
  </si>
  <si>
    <t>The company's exposure to security price risk arises from company’s investments in mutual funds and classified in the balance sheet as fair value through profit and loss.</t>
  </si>
  <si>
    <t>The table below summarises the impact of increase/decrease of the investment by certain percentage on Profit or Loss of the company.</t>
  </si>
  <si>
    <t>b)</t>
  </si>
  <si>
    <t>Credit Risk</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</si>
  <si>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</si>
  <si>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</si>
  <si>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</si>
  <si>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</si>
  <si>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</si>
  <si>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</si>
  <si>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</si>
  <si>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</si>
  <si>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</si>
  <si>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</si>
  <si>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</si>
  <si>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</si>
  <si>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</si>
  <si>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</si>
  <si>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</si>
  <si>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c)</t>
  </si>
  <si>
    <t>Liquidity Risk</t>
  </si>
  <si>
    <t>Our liquidity needs are monitored on the basis of monthly and yearly projections. The company's principal sources of liquidity are cash and cash equivalents, cash generated from operations and credit facilities from banks</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</si>
  <si>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</si>
  <si>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</si>
  <si>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</si>
  <si>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</si>
  <si>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Less than 6 months</t>
  </si>
  <si>
    <t>6 months to 1 year</t>
  </si>
  <si>
    <t>1-3 years</t>
  </si>
  <si>
    <t>3-5 years</t>
  </si>
  <si>
    <t>More than 5 years</t>
  </si>
  <si>
    <t>Short term borrowings (cash credit)*</t>
  </si>
  <si>
    <t>Long Term Borrowings</t>
  </si>
  <si>
    <t>Disclosure in respect of Indian Accounting Standard (Ind AS)-21 "The Effects of changes in Foreign Exchange Rates"</t>
  </si>
  <si>
    <t>The amount of exchange differences (net) debited/credited to the Statement of Profit &amp; Loss Rs._____. (P.Y. Rs._____.)</t>
  </si>
  <si>
    <t>Disclosure in respect of Indian Accounting Standard (Ind AS)-23 "Borrowing Costs"</t>
  </si>
  <si>
    <t>The amount capitalized with Property, Plant &amp; Equipments as borrowing cost is Rs. ____ . &amp; Rs. ____ . for the year ended March 31, 2019 &amp; March 31, 2018 respectively.</t>
  </si>
  <si>
    <t>Disclosure in respect of Indian Accounting Standard (Ind AS)-36 "Impairment of assets"</t>
  </si>
  <si>
    <t>During the year, the company assessed the impairment loss of Rs. ______ (P.Y. Rs._____.) on assets. Refer Note 32.</t>
  </si>
  <si>
    <t>Disclosure in respect of Indian Accounting standard (Ind AS)-108: "Operating Segments"</t>
  </si>
  <si>
    <t>Operating Segments</t>
  </si>
  <si>
    <t xml:space="preserve">1) </t>
  </si>
  <si>
    <t xml:space="preserve">2) </t>
  </si>
  <si>
    <t>Import</t>
  </si>
  <si>
    <t xml:space="preserve">3) </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</si>
  <si>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</si>
  <si>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</si>
  <si>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</si>
  <si>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</si>
  <si>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</si>
  <si>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</si>
  <si>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</si>
  <si>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</si>
  <si>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 xml:space="preserve">Segment Revenues and Results   </t>
  </si>
  <si>
    <t>(a) for the year ended March 31, 2019</t>
  </si>
  <si>
    <t>S. No.</t>
  </si>
  <si>
    <t>Unallocated</t>
  </si>
  <si>
    <t xml:space="preserve">Segment Revenue </t>
  </si>
  <si>
    <t>1(a)</t>
  </si>
  <si>
    <t>External Sales</t>
  </si>
  <si>
    <t>1(b)</t>
  </si>
  <si>
    <t>Inter segment revenue</t>
  </si>
  <si>
    <t>Segment Revenue (1(a) +1 (b))</t>
  </si>
  <si>
    <t>Segments Results</t>
  </si>
  <si>
    <t>3 (a)</t>
  </si>
  <si>
    <t>Unallocated Corporate expenses net of unallocated income</t>
  </si>
  <si>
    <t>3 (b)</t>
  </si>
  <si>
    <t>Interest Expense</t>
  </si>
  <si>
    <t>3 (c)</t>
  </si>
  <si>
    <t>Interest Income</t>
  </si>
  <si>
    <t>Total  [3(a)+3(b)+3(c )]</t>
  </si>
  <si>
    <t>Profit before tax from ordinary activities 
[(2)- 3(a ),(b) &amp; (c )]</t>
  </si>
  <si>
    <t>Income taxes</t>
  </si>
  <si>
    <t>Net Profit after tax (4)- (5) -(6)</t>
  </si>
  <si>
    <t>Interest in results of JV's</t>
  </si>
  <si>
    <t>Other Information :</t>
  </si>
  <si>
    <t>9 (a)</t>
  </si>
  <si>
    <t xml:space="preserve">Segment Assets  </t>
  </si>
  <si>
    <t>9 (b)</t>
  </si>
  <si>
    <t>Segment Liabilities</t>
  </si>
  <si>
    <t>9 (c)</t>
  </si>
  <si>
    <t>Capital Expenditure</t>
  </si>
  <si>
    <t>9 (d)</t>
  </si>
  <si>
    <t>9 (e)</t>
  </si>
  <si>
    <t>Non-Cash expenses other than depreciation</t>
  </si>
  <si>
    <t>(b) for the year ended March 31, 2018</t>
  </si>
  <si>
    <t>Segment Revenue [1(a) +1 (b)]</t>
  </si>
  <si>
    <t>Net Profit after tax [(4)- (5) -(6)]</t>
  </si>
  <si>
    <t>Information about major customers</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</si>
  <si>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</si>
  <si>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Major Customer (customer having more than 10% revenue)</t>
  </si>
  <si>
    <t>Year ended March 31, 2019</t>
  </si>
  <si>
    <t>Year ended March 31, 2018</t>
  </si>
  <si>
    <t>Total Revenue</t>
  </si>
  <si>
    <t>Name of Major Customer :</t>
  </si>
  <si>
    <t>% of Total Revenue</t>
  </si>
  <si>
    <t xml:space="preserve">NOTE NO. 46 : </t>
  </si>
  <si>
    <t>Disclosure as per IND AS 19 Employee Benefits</t>
  </si>
  <si>
    <t>Defined Contribution plans:</t>
  </si>
  <si>
    <t>A. Pension</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</si>
  <si>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</si>
  <si>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(i)     Defined benefit plans:</t>
  </si>
  <si>
    <t>A.     Provident fund</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</si>
  <si>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</si>
  <si>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B.    Gratuity </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</si>
  <si>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</si>
  <si>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Based on the actuarial valuation, the following table sets out the status of the gratuity and the amounts recognised in the Company’s financial statements as at balance sheet date:</t>
  </si>
  <si>
    <t>(Amount in Rs.)</t>
  </si>
  <si>
    <t>Net defined benefit (asset)/liability :</t>
  </si>
  <si>
    <t>Total PBO at the End of year</t>
  </si>
  <si>
    <t>Movement in net defined benefit (asset)/liability</t>
  </si>
  <si>
    <t>Defined Benefit Obligation</t>
  </si>
  <si>
    <t>Fair value of plan assets</t>
  </si>
  <si>
    <t>Net defined benefit (asset) liability</t>
  </si>
  <si>
    <t>31.03.19</t>
  </si>
  <si>
    <t>31.03.18</t>
  </si>
  <si>
    <t>Included in profit or loss:</t>
  </si>
  <si>
    <t>Current service cost</t>
  </si>
  <si>
    <t>Past service cost</t>
  </si>
  <si>
    <t>Interest cost (income)</t>
  </si>
  <si>
    <t>Total amount recognised in profit or loss (i+ii+iii)</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</si>
  <si>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</si>
  <si>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</si>
  <si>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</si>
  <si>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</si>
  <si>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</si>
  <si>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</si>
  <si>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</si>
  <si>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Other</t>
  </si>
  <si>
    <t>E</t>
  </si>
  <si>
    <t>Contribution Paid to the Fund</t>
  </si>
  <si>
    <t>F</t>
  </si>
  <si>
    <t>Benefits paid</t>
  </si>
  <si>
    <t>G</t>
  </si>
  <si>
    <t>Closing balance (A+B+C+D+E+F)</t>
  </si>
  <si>
    <t>The Fair Value of Plan Assets at the end of the reporting period  is  as follows:-</t>
  </si>
  <si>
    <t>As at 31.03.2019</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</si>
  <si>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</si>
  <si>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</si>
  <si>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</si>
  <si>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</si>
  <si>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</si>
  <si>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</si>
  <si>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</si>
  <si>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</si>
  <si>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</si>
  <si>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</si>
  <si>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</si>
  <si>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</si>
  <si>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2018-2019 towards the Post Retirement Medical facility is Rs._____. (Rs._____. for 2017-2018) for on roll and retired employees.</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</si>
  <si>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</si>
  <si>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</si>
  <si>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</si>
  <si>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</si>
  <si>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</si>
  <si>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</si>
  <si>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As per Actuarial Valuation company's best estimates for FY 2018-2019 towards the earned leave is Rs._____. (Rs._____ for 2017-18) and half pay  leave is Rs._____. (Rs._____ for 2017-18)</t>
  </si>
  <si>
    <t>Earned Leave</t>
  </si>
  <si>
    <t>31.03.2017</t>
  </si>
  <si>
    <t>S.NO.</t>
  </si>
  <si>
    <t>Total amount recognised in profit or loss ( B+C)</t>
  </si>
  <si>
    <t>Sick Leave / (HPL)</t>
  </si>
  <si>
    <t>Total amount recognised in profit or loss (B+C)</t>
  </si>
  <si>
    <t>Other Benefits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</si>
  <si>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</si>
  <si>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As per Actuarial Valuation company's best estimates for FY 2018-2019 is Rs._____. (Rs._____
for 2017-2018) for on roll employees.</t>
  </si>
  <si>
    <t>Actuarial Assumptions</t>
  </si>
  <si>
    <t>The following were the principal actuarial assumptions at the reporting date</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</si>
  <si>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</si>
  <si>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</si>
  <si>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</si>
  <si>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</si>
  <si>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</si>
  <si>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</si>
  <si>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Salary Growth rate is company's long term best estimate as to salary inRseases &amp; takes account of inflation, seniority, promotion, business plan, HR policy and other relevant factors on long term basis as provided in relevant accounting period.</t>
  </si>
  <si>
    <t>iii</t>
  </si>
  <si>
    <t>Medical Cost increase rate is company's long term best estimate as to cost increases taking into account of inflation, other relevant factors on long term basis as provide in relevant accounting period</t>
  </si>
  <si>
    <t>Sensitivity Analysis</t>
  </si>
  <si>
    <t>Reasonably possible changes at the reporting date to one of the relevant actuarial assumptions, holding other assumptions constant, would have affected the defined benefit obligation by the amounts shown below:</t>
  </si>
  <si>
    <t>As on 31.03.2019</t>
  </si>
  <si>
    <t>Assumption</t>
  </si>
  <si>
    <t>Change in Assumption</t>
  </si>
  <si>
    <t>Gratuity</t>
  </si>
  <si>
    <t>PRMB</t>
  </si>
  <si>
    <t>Half Pay Leave</t>
  </si>
  <si>
    <t>(Funded)</t>
  </si>
  <si>
    <t>(Non Funded)</t>
  </si>
  <si>
    <t>Discount rate</t>
  </si>
  <si>
    <t>Salary growth rate</t>
  </si>
  <si>
    <t>As on 31.03.2018</t>
  </si>
  <si>
    <t>Sensitivities due to mortality &amp; withdrawals are not material &amp; hence impact of change due to these not calculated by actuarial</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</si>
  <si>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</si>
  <si>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</si>
  <si>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</si>
  <si>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</si>
  <si>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</si>
  <si>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</si>
  <si>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sz val="12"/>
        <color theme="1"/>
        <rFont val="Garamond"/>
        <family val="1"/>
      </rPr>
      <t>Discount Rate</t>
    </r>
    <r>
      <rPr>
        <sz val="12"/>
        <color theme="1"/>
        <rFont val="Garamond"/>
        <family val="1"/>
      </rPr>
      <t>- Reduction in discount rate in subsequent valuations can increase the plan's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</si>
  <si>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</si>
  <si>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</si>
  <si>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Maturity Profile of Defined Benefit Obligations</t>
  </si>
  <si>
    <t>Year of payment</t>
  </si>
  <si>
    <t>Less than 1 year</t>
  </si>
  <si>
    <t>Between 1-2 years</t>
  </si>
  <si>
    <t>Between 2-3 years</t>
  </si>
  <si>
    <t>Between 3-4 years</t>
  </si>
  <si>
    <t>Between 4-5 years</t>
  </si>
  <si>
    <t>Over 5 years</t>
  </si>
  <si>
    <t>47. Disclosure in respect of Indian Accounting Standard 24 "Related Parties Disclosures"</t>
  </si>
  <si>
    <t>a.  List of Related Party</t>
  </si>
  <si>
    <t>Name of related party</t>
  </si>
  <si>
    <t>Type of Relationship</t>
  </si>
  <si>
    <t>A. Subsidiaries</t>
  </si>
  <si>
    <t>B. Joint Ventures</t>
  </si>
  <si>
    <t>C. Associates</t>
  </si>
  <si>
    <t>D. Key Managerial Personnel (KMP)</t>
  </si>
  <si>
    <t>E. Post employment Benefit Trusts</t>
  </si>
  <si>
    <t>F. Entities under the control of the same Government</t>
  </si>
  <si>
    <r>
      <t>b)</t>
    </r>
    <r>
      <rPr>
        <b/>
        <sz val="7"/>
        <color theme="1"/>
        <rFont val="Garamond"/>
        <family val="1"/>
      </rPr>
      <t xml:space="preserve">    </t>
    </r>
    <r>
      <rPr>
        <b/>
        <sz val="12"/>
        <color theme="1"/>
        <rFont val="Garamond"/>
        <family val="1"/>
      </rPr>
      <t>Transactions with the related parties are as follows:</t>
    </r>
  </si>
  <si>
    <t>Subsidiaries and Joint Venture Companies</t>
  </si>
  <si>
    <t>Subsidiaries</t>
  </si>
  <si>
    <t>Joint Venture Companies</t>
  </si>
  <si>
    <t>Rent Received (Rs.)</t>
  </si>
  <si>
    <t>Compensation to Key Management Personnel</t>
  </si>
  <si>
    <t>For the year ended 
March 31, 2019</t>
  </si>
  <si>
    <t>For the year ended 
March 31, 2018</t>
  </si>
  <si>
    <t>Short-term Employee benefits</t>
  </si>
  <si>
    <t>Post-employment benefits</t>
  </si>
  <si>
    <t>Termination benefits</t>
  </si>
  <si>
    <t>Other long-term benefits</t>
  </si>
  <si>
    <t>Share-based payments</t>
  </si>
  <si>
    <t>The STC of India Ltd. Employees Provident Fund Trust</t>
  </si>
  <si>
    <t>STC Employee Defined Contribution Superannuation Pension Trust</t>
  </si>
  <si>
    <t>The STC Gratuity Fund Trust</t>
  </si>
  <si>
    <t>STC Contribution for the year</t>
  </si>
  <si>
    <t>Outstanding Balance at the end of the Year with STC</t>
  </si>
  <si>
    <t>Transactions with the Related Parties under the control of the same Government</t>
  </si>
  <si>
    <t>Name of the Govt. Deptt. / Govt. entity</t>
  </si>
  <si>
    <t>Nature of relationship with Entity</t>
  </si>
  <si>
    <t>Nature of Transaction</t>
  </si>
  <si>
    <t>c) Outstanding balances with related parties are as follows:</t>
  </si>
  <si>
    <t>Amount recoverable towards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</si>
  <si>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</si>
  <si>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</si>
  <si>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</si>
  <si>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</si>
  <si>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t>Amount recoverable other than loans :</t>
  </si>
  <si>
    <r>
      <t>-</t>
    </r>
    <r>
      <rPr>
        <sz val="7"/>
        <color theme="1"/>
        <rFont val="Garamond"/>
        <family val="1"/>
      </rPr>
      <t xml:space="preserve">       </t>
    </r>
    <r>
      <rPr>
        <sz val="12"/>
        <color theme="1"/>
        <rFont val="Garamond"/>
        <family val="1"/>
      </rPr>
      <t>From Post employment benefit plans</t>
    </r>
  </si>
  <si>
    <t>Amount Payable</t>
  </si>
  <si>
    <t>d) Individually Significant Transactions :</t>
  </si>
  <si>
    <t>Nature of realtionship</t>
  </si>
  <si>
    <t>e. Loans to and from related parties</t>
  </si>
  <si>
    <t>Name of Related Party</t>
  </si>
  <si>
    <t>Loans at beginning of the year</t>
  </si>
  <si>
    <t>Loan advanced</t>
  </si>
  <si>
    <t>Repayment received</t>
  </si>
  <si>
    <t xml:space="preserve">Interest charged </t>
  </si>
  <si>
    <t>Balance at end of the year including interest</t>
  </si>
  <si>
    <t>f. Loans to and from Key Management Personnel</t>
  </si>
  <si>
    <t>g. Loans Conditions need to be specified</t>
  </si>
  <si>
    <t>h. Commitments to Related Parties need to be given</t>
  </si>
  <si>
    <t>48. DISCLOSURE AS PER IND AS 27 ‘SEPARATE FINANCIAL STATEMENTS’</t>
  </si>
  <si>
    <r>
      <t>a)</t>
    </r>
    <r>
      <rPr>
        <b/>
        <sz val="7"/>
        <color theme="1"/>
        <rFont val="Garamond"/>
        <family val="1"/>
      </rPr>
      <t xml:space="preserve">    </t>
    </r>
    <r>
      <rPr>
        <b/>
        <sz val="12"/>
        <color theme="1"/>
        <rFont val="Garamond"/>
        <family val="1"/>
      </rPr>
      <t>Investment in Subsidiaries:</t>
    </r>
  </si>
  <si>
    <t>Company Name</t>
  </si>
  <si>
    <t>Country of Incorporation</t>
  </si>
  <si>
    <t>Proportion of Ownership</t>
  </si>
  <si>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</si>
  <si>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</si>
  <si>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t>STCL Limited</t>
  </si>
  <si>
    <t>India</t>
  </si>
  <si>
    <r>
      <t>b)</t>
    </r>
    <r>
      <rPr>
        <b/>
        <sz val="7"/>
        <color theme="1"/>
        <rFont val="Garamond"/>
        <family val="1"/>
      </rPr>
      <t xml:space="preserve">   </t>
    </r>
    <r>
      <rPr>
        <b/>
        <sz val="12"/>
        <color theme="1"/>
        <rFont val="Garamond"/>
        <family val="1"/>
      </rPr>
      <t>Investment in Joint Venture Entities/Associates:</t>
    </r>
  </si>
  <si>
    <t>Status of the Company (Active, Dormant, Defunct as per ROC )</t>
  </si>
  <si>
    <t>Whether JV/Associates</t>
  </si>
  <si>
    <t>NSS Satupura Development Company Limited</t>
  </si>
  <si>
    <t>Richfield</t>
  </si>
  <si>
    <t>Aquatech Ltd.</t>
  </si>
  <si>
    <t>Blue Gold Maritech Ltd.</t>
  </si>
  <si>
    <t>National Tannery Company Ltd.</t>
  </si>
  <si>
    <t>Indopirin Gloves Limited.</t>
  </si>
  <si>
    <t>Note : Copy of the status as on 31.03.2019 as per Registrar of co's records is to be attached.</t>
  </si>
  <si>
    <t>Disclosure in respect of Indian Accounting standard (Ind AS) 17 "Leases"</t>
  </si>
  <si>
    <t>Operating lease</t>
  </si>
  <si>
    <t xml:space="preserve">a) </t>
  </si>
  <si>
    <t>As lessee</t>
  </si>
  <si>
    <t>Future minimum lease payments under non-cancellable operating leases are as follows:</t>
  </si>
  <si>
    <t>Payable in less than 1 year</t>
  </si>
  <si>
    <t>Payable between 1 year and 5 years</t>
  </si>
  <si>
    <t>Payable after more than 5 years</t>
  </si>
  <si>
    <t>Payments recognised as an expense in Statement of Profit &amp; Loss</t>
  </si>
  <si>
    <t>Brief of the Property :</t>
  </si>
  <si>
    <t xml:space="preserve">b) </t>
  </si>
  <si>
    <t>As lessor</t>
  </si>
  <si>
    <t>Future minimum lease payments under non-cancellable operating leases are receivable as follows:</t>
  </si>
  <si>
    <t>Within less than 1 year</t>
  </si>
  <si>
    <t>Between 1 year and 5 years</t>
  </si>
  <si>
    <t>After more than 5 years</t>
  </si>
  <si>
    <t>Payments recognised in Statement of Profit &amp; Loss</t>
  </si>
  <si>
    <t>Income - generating property</t>
  </si>
  <si>
    <t>Vacant Property</t>
  </si>
  <si>
    <t>Self Occupied Property</t>
  </si>
  <si>
    <t>Finance lease</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</si>
  <si>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</si>
  <si>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</si>
  <si>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</si>
  <si>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</si>
  <si>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rPr>
        <b/>
        <sz val="12"/>
        <color rgb="FF000000"/>
        <rFont val="Garamond"/>
        <family val="1"/>
      </rPr>
      <t xml:space="preserve">Leasing arrangement: </t>
    </r>
    <r>
      <rPr>
        <i/>
        <sz val="12"/>
        <color rgb="FF000000"/>
        <rFont val="Garamond"/>
        <family val="1"/>
      </rPr>
      <t>(Note: Briefof lease arrangement shall be provided)</t>
    </r>
  </si>
  <si>
    <t>Disclosure in respect of Indian Accounting Standard (Ind AS)-33 "Earnings Per Share(EPS)"</t>
  </si>
  <si>
    <t>Basic EPS</t>
  </si>
  <si>
    <t>The earnings and weighted average number of ordinary shares used in the calculation of basic EPS is as follows:</t>
  </si>
  <si>
    <t>Face Value Per Equity Share (Rs.)</t>
  </si>
  <si>
    <t>Profit (loss) for the year, attributable to the owners of the company (A)</t>
  </si>
  <si>
    <t>Weighted average number of ordinary shares for the purpose of basic earnings per share(B)</t>
  </si>
  <si>
    <t>Basic EPS (A/B)</t>
  </si>
  <si>
    <t>Diluted EPS</t>
  </si>
  <si>
    <t>The earnings and weighted average number of ordinary shares used in the calculation of Diluted EPS is as follows:</t>
  </si>
  <si>
    <t>Diluted EPS (A/B)</t>
  </si>
  <si>
    <t>Dividends</t>
  </si>
  <si>
    <t>(i) No. of Equity Shares</t>
  </si>
  <si>
    <t>(ii) Dividends not recognised at the end of reporting period.</t>
  </si>
  <si>
    <t>Assets Pledged as Security</t>
  </si>
  <si>
    <t>Current/Non-current</t>
  </si>
  <si>
    <t>Financial/Non-Financial Assets</t>
  </si>
  <si>
    <t>First Charge/Floating Charge</t>
  </si>
  <si>
    <t>Notes to Accounts for the year ended March 31, 2019</t>
  </si>
  <si>
    <t>NIL</t>
  </si>
  <si>
    <t xml:space="preserve">a. Claims against the company not acknowledged as debt </t>
  </si>
  <si>
    <t>(i) Court &amp; Arbitration cases with parties *</t>
  </si>
  <si>
    <t>(ii). Sales Tax</t>
  </si>
  <si>
    <t>(iii) Service Tax</t>
  </si>
  <si>
    <t>(iv) Income tax</t>
  </si>
  <si>
    <t>(v). Custom duty</t>
  </si>
  <si>
    <t>(vi). Goods &amp; Service Tax</t>
  </si>
  <si>
    <t>(vii). Others</t>
  </si>
  <si>
    <t>b. Other money for which the company is contingently liable</t>
  </si>
  <si>
    <t>c. Guarantees excluding Financial Guarantee</t>
  </si>
  <si>
    <t>(iii) Deferred tax</t>
  </si>
  <si>
    <t>2014-15 (Credit available up to Financial Year 31.03.2025)</t>
  </si>
  <si>
    <t>2016-17 (Credit available up to Financial Year 31.03.2027)</t>
  </si>
  <si>
    <t>2017-18 Credit available up to Financial Year 31.03.2028)</t>
  </si>
  <si>
    <t xml:space="preserve">B. </t>
  </si>
  <si>
    <t>Tax Losses Carried forward</t>
  </si>
  <si>
    <t>Balance Period</t>
  </si>
  <si>
    <t>Unused Tax Losses for which no deferred Tax Assets have been recognized :</t>
  </si>
  <si>
    <t>Business Loss carried forward for F.Y. 2012-13</t>
  </si>
  <si>
    <t>Business Loss carried forward for F.Y. 2013-14</t>
  </si>
  <si>
    <t>Unabsorbed Depreciation</t>
  </si>
  <si>
    <t>C.</t>
  </si>
  <si>
    <t>As per Finance Act 2018, the Government has levied health &amp; education cess of 4% on applicable income Tax (30%) &amp; Surcharge (12%) w.e.f. A.Y. 2019-20. Hence Deferred Tax as on 31.03.2019 is calculated @ 34.944%</t>
  </si>
  <si>
    <t>Name of the Branch/Division (Co):</t>
  </si>
  <si>
    <t>(ii) Tax related to earlier Periods</t>
  </si>
  <si>
    <t>Profit for the Period from continuing operations</t>
  </si>
  <si>
    <t>Profit for the Period (A)</t>
  </si>
  <si>
    <t>Total Comprehensive Income for the Period (A+B)</t>
  </si>
  <si>
    <t>Additions/
Adjustments during the Period</t>
  </si>
  <si>
    <t>Capitalized during the Period</t>
  </si>
  <si>
    <t>Balance as at April 01, 2019</t>
  </si>
  <si>
    <t>Accumulated amortisation as at April 1, 2019</t>
  </si>
  <si>
    <t>Deemed Cost as at April 1, 2018</t>
  </si>
  <si>
    <t>Less: Any other change (to be specified)</t>
  </si>
  <si>
    <t xml:space="preserve">d. Remittances: </t>
  </si>
  <si>
    <t>Add: Purchases made during the Period</t>
  </si>
  <si>
    <t>At the beginning of Period</t>
  </si>
  <si>
    <t>Less : At the end of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</si>
  <si>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</si>
  <si>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</si>
  <si>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</si>
  <si>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</si>
  <si>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</si>
  <si>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</si>
  <si>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(e) Other Non Current Assets held for Disposal</t>
  </si>
  <si>
    <t xml:space="preserve">     (ii) Trade payables -MSME</t>
  </si>
  <si>
    <t xml:space="preserve">     (iii) Trade payables - Others</t>
  </si>
  <si>
    <t xml:space="preserve">     (iv) Other Financial Liabilities</t>
  </si>
  <si>
    <t>(f) Deferred tax assets (Net)</t>
  </si>
  <si>
    <t>iii. Having Significant increase in Credit Risk</t>
  </si>
  <si>
    <t>iv. Credit Impaired</t>
  </si>
  <si>
    <t xml:space="preserve"> i.   Secured, considered good</t>
  </si>
  <si>
    <t>ii.   Unsecured, considered good</t>
  </si>
  <si>
    <t>i.   Secured, considered good</t>
  </si>
  <si>
    <t xml:space="preserve">v. Interest accrued </t>
  </si>
  <si>
    <t>Total (A+B+C)</t>
  </si>
  <si>
    <t>Movement in deferred tax balances during the Period ended 31.03.2019</t>
  </si>
  <si>
    <t>Deletions during the Period</t>
  </si>
  <si>
    <t>Additions during the Period</t>
  </si>
  <si>
    <t>Total (A to G)</t>
  </si>
  <si>
    <t>Total (A to H)</t>
  </si>
  <si>
    <t>Stock in trade including with handling agents/local agent</t>
  </si>
  <si>
    <t>Stores and spares</t>
  </si>
  <si>
    <t>Loose tools</t>
  </si>
  <si>
    <t>Packing Materials</t>
  </si>
  <si>
    <t>Stationery</t>
  </si>
  <si>
    <t>Others (specify nature).</t>
  </si>
  <si>
    <t>Balances with Banks:</t>
  </si>
  <si>
    <t>STATEMENT OF OUTSTANDING PAYABLE / RECEIVABLE IN FOREIGN CURRENCY</t>
  </si>
  <si>
    <t>Annexure -II</t>
  </si>
  <si>
    <t>Branch/Division____________________________</t>
  </si>
  <si>
    <t>Name of Party</t>
  </si>
  <si>
    <t>Name of currency</t>
  </si>
  <si>
    <t>Payable</t>
  </si>
  <si>
    <t>Receivable</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</si>
  <si>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</si>
  <si>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</si>
  <si>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</si>
  <si>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</si>
  <si>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</si>
  <si>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</si>
  <si>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</si>
  <si>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</si>
  <si>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</si>
  <si>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</si>
  <si>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</si>
  <si>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</si>
  <si>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</si>
  <si>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</si>
  <si>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</si>
  <si>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</si>
  <si>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</si>
  <si>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</si>
  <si>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</si>
  <si>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</si>
  <si>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</si>
  <si>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</si>
  <si>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</si>
  <si>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</si>
  <si>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</si>
  <si>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</si>
  <si>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</si>
  <si>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</si>
  <si>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</si>
  <si>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</si>
  <si>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</si>
  <si>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</si>
  <si>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Investments</t>
  </si>
  <si>
    <t xml:space="preserve">      (i) Investments</t>
  </si>
  <si>
    <t>TOTAL (A)</t>
  </si>
  <si>
    <t>D.  Segment liabilities</t>
  </si>
  <si>
    <r>
      <t xml:space="preserve">(e) Other non-current liabilities </t>
    </r>
    <r>
      <rPr>
        <b/>
        <u/>
        <sz val="12"/>
        <rFont val="Garamond"/>
        <family val="1"/>
      </rPr>
      <t>Excluding HOR Balances</t>
    </r>
  </si>
  <si>
    <t>TOTAL (B)</t>
  </si>
  <si>
    <t>Capital Employed (A-B)</t>
  </si>
  <si>
    <t>STATEMENT OF CONTINGENT ASSETS</t>
  </si>
  <si>
    <t>ANNEXURE IV (a)</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</si>
  <si>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</si>
  <si>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</si>
  <si>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</si>
  <si>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</si>
  <si>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</si>
  <si>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</si>
  <si>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</si>
  <si>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 xml:space="preserve">(Annexure - IV (b) </t>
  </si>
  <si>
    <t>(Amount Rs. )</t>
  </si>
  <si>
    <t>BRANCH/DIVISIONS ______________</t>
  </si>
  <si>
    <t>(A) CLAIM AGAINST THE COMPANY NOT ACKNOWLEDGED AS DEBT</t>
  </si>
  <si>
    <t>NAME OF PARTY</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</si>
  <si>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</si>
  <si>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</si>
  <si>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</si>
  <si>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</si>
  <si>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</si>
  <si>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</si>
  <si>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</si>
  <si>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</si>
  <si>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</si>
  <si>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</si>
  <si>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</si>
  <si>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</si>
  <si>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</si>
  <si>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Branch Auditors/ 
Statutory Auditors</t>
  </si>
  <si>
    <t xml:space="preserve">STATEMENT OF GUARANTEES GIVEN BY THE CORPORATION </t>
  </si>
  <si>
    <t>ANNEXURE IV(c)</t>
  </si>
  <si>
    <t>Branch/Division______________________</t>
  </si>
  <si>
    <t xml:space="preserve">    Name of Party</t>
  </si>
  <si>
    <t>Amount</t>
  </si>
  <si>
    <t>Date of issue</t>
  </si>
  <si>
    <t>Date of expiry</t>
  </si>
  <si>
    <t xml:space="preserve"> Head of Finance (branch/C.O.)    </t>
  </si>
  <si>
    <t>ANNEXURE V</t>
  </si>
  <si>
    <t>INTERNAL CONTROL</t>
  </si>
  <si>
    <t>COMPLIED                          (YES/NO)</t>
  </si>
  <si>
    <t>REMARKS FOR NON COMPLIANCE</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</si>
  <si>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</si>
  <si>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</si>
  <si>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</si>
  <si>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</si>
  <si>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</si>
  <si>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</si>
  <si>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</si>
  <si>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</si>
  <si>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</si>
  <si>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</si>
  <si>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</si>
  <si>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</si>
  <si>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</si>
  <si>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</si>
  <si>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</si>
  <si>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</si>
  <si>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</si>
  <si>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</si>
  <si>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(ANNEXURE VI)</t>
  </si>
  <si>
    <t>Particulars of Fraud Noticed</t>
  </si>
  <si>
    <t>Amount involved in (Rs.)</t>
  </si>
  <si>
    <t>Remarks/ Action taken</t>
  </si>
  <si>
    <t>(ANNEXURE VII)</t>
  </si>
  <si>
    <t>COMPLIANCE CERTIFICATE</t>
  </si>
  <si>
    <t>(Annexure - VIII)</t>
  </si>
  <si>
    <t>(Amount in Rs. )</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</si>
  <si>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</si>
  <si>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</si>
  <si>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</si>
  <si>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</si>
  <si>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</si>
  <si>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</si>
  <si>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</si>
  <si>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</si>
  <si>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</si>
  <si>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</si>
  <si>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</si>
  <si>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</si>
  <si>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</si>
  <si>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</si>
  <si>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</si>
  <si>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</si>
  <si>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</si>
  <si>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(ANNEXURE IX)</t>
  </si>
  <si>
    <t>Reduction in trade receivable of over 6 months over previous year</t>
  </si>
  <si>
    <t>(i) Claim of CPSE</t>
  </si>
  <si>
    <t xml:space="preserve">(ii) Claim of Central &amp; State Govt. </t>
  </si>
  <si>
    <t xml:space="preserve">(iii) Other Claim </t>
  </si>
  <si>
    <t>Name of the Branch/Accounting units _______________</t>
  </si>
  <si>
    <t>(Rs. Lacs)</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</si>
  <si>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</si>
  <si>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</si>
  <si>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</si>
  <si>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</si>
  <si>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</si>
  <si>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</si>
  <si>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</si>
  <si>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</si>
  <si>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</si>
  <si>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</si>
  <si>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</si>
  <si>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</si>
  <si>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</si>
  <si>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</si>
  <si>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</si>
  <si>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</si>
  <si>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</si>
  <si>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</si>
  <si>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</si>
  <si>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</si>
  <si>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</si>
  <si>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</si>
  <si>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</si>
  <si>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</si>
  <si>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</si>
  <si>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</si>
  <si>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</si>
  <si>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</si>
  <si>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</si>
  <si>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</si>
  <si>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</si>
  <si>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</si>
  <si>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</si>
  <si>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</si>
  <si>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</si>
  <si>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</si>
  <si>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</si>
  <si>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</si>
  <si>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</si>
  <si>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</si>
  <si>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</si>
  <si>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</si>
  <si>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Guarantees excluding Financial Guarantee</t>
  </si>
  <si>
    <t>FOR THE PERIOD ENDED June 30, 2019</t>
  </si>
  <si>
    <t>AS ON 30.06.2019</t>
  </si>
  <si>
    <t>ADDITION/ (DELETION) DURING THE PERIOD</t>
  </si>
  <si>
    <t>2019-20</t>
  </si>
  <si>
    <t xml:space="preserve"> Trade Payable (Others)</t>
  </si>
  <si>
    <t>Trade payable to Micro, Small &amp; Medium Enterprises (MSME) are to be reported seperately on the face of the Balance Sheet</t>
  </si>
  <si>
    <t>Exceptional Items-Expense/(Income)</t>
  </si>
  <si>
    <t>Accumulated depreciation as at April 01,2019</t>
  </si>
  <si>
    <t>As on April 01,2019</t>
  </si>
  <si>
    <t>Details of performance in terms of MOU FROM 01.04.2019 TO 30.06.2019</t>
  </si>
  <si>
    <t>Details of Operating Lease</t>
  </si>
  <si>
    <t>A. Operating Lease given by STC</t>
  </si>
  <si>
    <t>Sl. No.</t>
  </si>
  <si>
    <t>Address of the Property</t>
  </si>
  <si>
    <t>Lease Period</t>
  </si>
  <si>
    <t>Lease Amount Monthly</t>
  </si>
  <si>
    <t>Premium/Deposit received by STC</t>
  </si>
  <si>
    <t>B. Operating Lease taken by STC</t>
  </si>
  <si>
    <t xml:space="preserve">Claims withdrawn/paid/admitted during the period April'19- June '19 out of total claim against the company not acknowledged as debts as on 31.03.2019 in respect of </t>
  </si>
  <si>
    <t>a) Trade receivable of over 6 months as on 31.03.2019</t>
  </si>
  <si>
    <t>b) Recoveries made out of a) above during April-19 - June-19</t>
  </si>
  <si>
    <t>Premium/Deposit paid  by STC</t>
  </si>
  <si>
    <t>(Annexure-IX)</t>
  </si>
  <si>
    <t>(Annexure -X)</t>
  </si>
  <si>
    <t>(e) Other Current Assets held for Disposal</t>
  </si>
  <si>
    <t xml:space="preserve">     (ii) Trade payables - MSME</t>
  </si>
  <si>
    <t xml:space="preserve">Financial year since overdue </t>
  </si>
  <si>
    <t>Recovery made since becoming overdue</t>
  </si>
  <si>
    <t>Status of the case (Disputed/ Litigation/ Undisputed)</t>
  </si>
  <si>
    <t>Amount in Dispute/ Litigation</t>
  </si>
  <si>
    <t>Less: Allowance for bad and doubtful deposits</t>
  </si>
  <si>
    <t>Less: Allowance for bad and doubtful loans</t>
  </si>
  <si>
    <t>Less: Allowance for bad and doubtful claims</t>
  </si>
  <si>
    <t>Particulars (Name of Party)</t>
  </si>
  <si>
    <t>Branch/ Division</t>
  </si>
  <si>
    <t>Commodity/ Nature</t>
  </si>
  <si>
    <t>Govt./ PSU/ Private</t>
  </si>
  <si>
    <t>Other Misc.</t>
  </si>
  <si>
    <t>Advances from customers</t>
  </si>
  <si>
    <t>Customers at Credit</t>
  </si>
  <si>
    <t>Deposits (including security deposits)</t>
  </si>
  <si>
    <t>EMD's</t>
  </si>
  <si>
    <t>Employee Dues</t>
  </si>
  <si>
    <t>Statutory Dues/Remittances</t>
  </si>
  <si>
    <t>Outstanding Liabilities for goods &amp; services</t>
  </si>
  <si>
    <t>Others (Not included above)</t>
  </si>
  <si>
    <t>Statutory Remittances</t>
  </si>
  <si>
    <t>J</t>
  </si>
  <si>
    <t>Contingent Liability (If any)**</t>
  </si>
  <si>
    <t>Corresponding Debit (Outstanding in receivables)</t>
  </si>
  <si>
    <r>
      <t xml:space="preserve">Accounts have been prepared as per the accounting policy </t>
    </r>
    <r>
      <rPr>
        <sz val="10"/>
        <color rgb="FFFF0000"/>
        <rFont val="Arial Unicode MS"/>
        <family val="2"/>
      </rPr>
      <t>2019-20</t>
    </r>
    <r>
      <rPr>
        <sz val="10"/>
        <rFont val="Arial Unicode MS"/>
        <family val="2"/>
      </rPr>
      <t>.</t>
    </r>
  </si>
  <si>
    <t>(Amounting Rs. Lakh)</t>
  </si>
  <si>
    <t>`</t>
  </si>
  <si>
    <t>Balance Sheet as at June 30, 2020</t>
  </si>
  <si>
    <t>As at 
June 30, 2020</t>
  </si>
  <si>
    <t>Statement of Profit and Loss for the Period ended June 30, 2020</t>
  </si>
  <si>
    <t>Period Ended
 June 30, 2020</t>
  </si>
  <si>
    <t>Notes to accounts for the Period ended June 30, 2020</t>
  </si>
  <si>
    <t>For the Period ended June 30, 2020</t>
  </si>
  <si>
    <t>Gross carrying value as at June 30, 2020</t>
  </si>
  <si>
    <t>Accumulated depreciation as at June 30, 2020</t>
  </si>
  <si>
    <t>As at June 30, 2020</t>
  </si>
  <si>
    <t>Carrying Value as at June 30, 2020</t>
  </si>
  <si>
    <t>Balance as at June 30, 2020</t>
  </si>
  <si>
    <t>Accummulated Impairment as at June 30, 2020</t>
  </si>
  <si>
    <t>for the Period ended
June 30, 2020</t>
  </si>
  <si>
    <t>Accumulated amortisation as at June 30, 2020</t>
  </si>
  <si>
    <t>FOR THE PERIOD ENDED June 30, 2020</t>
  </si>
  <si>
    <t>As at 
June 30, 2019</t>
  </si>
  <si>
    <t>Period Ended 
June 30, 2019</t>
  </si>
  <si>
    <t>For the Period ended June 30, 2019</t>
  </si>
  <si>
    <t>Gross carrying value as at June 30, 2019</t>
  </si>
  <si>
    <t>Accumulated depreciation as at June 30, 2019</t>
  </si>
  <si>
    <t>As at June 30, 2019</t>
  </si>
  <si>
    <t>Carrying Value as at June 30, 2019</t>
  </si>
  <si>
    <t>Balance as at June 30, 2019</t>
  </si>
  <si>
    <t>Accummulated Impairment as at June 30, 2019</t>
  </si>
  <si>
    <t>for the Period ended
June 30, 2019</t>
  </si>
  <si>
    <t>Accumulated amortisation as at June 30, 2019</t>
  </si>
  <si>
    <t>As at 
 June 30, 2019</t>
  </si>
  <si>
    <t>As at  
June 30, 2019</t>
  </si>
  <si>
    <t>Gross carrying value as at April 01,2020</t>
  </si>
  <si>
    <t>Accumulated depreciation as at April 01,2020</t>
  </si>
  <si>
    <t>As on April 01,2020</t>
  </si>
  <si>
    <t>Gross carrying value as at 
April 01,2019</t>
  </si>
  <si>
    <t>Balance as at April 01, 2020</t>
  </si>
  <si>
    <t>Gross carrying value as at April 1, 2020</t>
  </si>
  <si>
    <t>Accumulated depreciation as at April 1, 2020</t>
  </si>
  <si>
    <t>Accummulated Impairment as at April 1, 2020</t>
  </si>
  <si>
    <t>(A) DETAILS OF FOREIGN EXCHANGE EXPOSURE FOR THE QUARTER ENDED 30.06.2020</t>
  </si>
  <si>
    <t>AS ON 30.06.2020</t>
  </si>
  <si>
    <t>(B) DETAILS OF MATERIAL DEFAULTS IN FINANCIAL OBLIGATIONS TO AND BY THE COMPANY, OR SUBSTANTIAL NON PAYMENT FOR GOODS SOLD BY THE COMPANY FOR THE QUARTER ENDED 30.06.2020</t>
  </si>
  <si>
    <t>( c ) DETAILS OF FOREIGN EXCHANGE EXPOSURE AS ON 30.06.2020 ( full value in foreign currency)</t>
  </si>
  <si>
    <t>(D ) DETAILS OF FOREIGN EXCHANGE EXPOSURE AS ON 30.06.2200 (Full value in Foreign currency) as per RBI instruction</t>
  </si>
  <si>
    <t>As at 30.06.2020</t>
  </si>
  <si>
    <t>As at 30.06.2019</t>
  </si>
  <si>
    <t>30.06.2020</t>
  </si>
  <si>
    <t>31.03.2020 (Audited)</t>
  </si>
  <si>
    <t>DETAILS OF CONTINGENT LIABILITY NOT PROVIDED FOR AS ON 30.06.2020</t>
  </si>
  <si>
    <t>OPENING BALANCE as on 01.04.2020</t>
  </si>
  <si>
    <t>CLOSING BALANCE as on 30.06.2020</t>
  </si>
  <si>
    <t>Compliance of Internal Financial Control for the period ended 30.06.2020</t>
  </si>
  <si>
    <t>DETAILS OF FRAUD NOTICED FOR THE PERIOD FROM 01.04.2020 TO 30.06.2020</t>
  </si>
  <si>
    <t>Certified that the Unaudited Financial Results (Reviewed) for the nine months ended on 30.06.2020 do not contain any false or misleading statements or figures and do not omit any material fact which may make the statements or figures contained therein misleading.</t>
  </si>
  <si>
    <t>DETAILS OF TAX DEDUCTED AT SOURCE ON RENTAL, INTEREST INCOME ETC. FROM 01.04.2020-30.06.2020</t>
  </si>
  <si>
    <t>OPENING BALANCE AS ON 01.04.2020</t>
  </si>
  <si>
    <t>Opening Balance as on 01.04.2020 should match with figures reported in the audited accounts as on 31.03.2020</t>
  </si>
  <si>
    <t>STATEMENT SHOWING OVERHEAD EXPENDITURE FOR THE PERIOD ENDED 30.06.2020</t>
  </si>
  <si>
    <t>Actual up to June' 20</t>
  </si>
  <si>
    <t>2020-21</t>
  </si>
  <si>
    <t>Details of Trade Receivables as on 30.06.2020</t>
  </si>
  <si>
    <t>Amount outstanding as per books of account as on last day of June 2020</t>
  </si>
  <si>
    <t>Ageing of outstanding as per books of account as on last day of June 2020 as reported in A</t>
  </si>
  <si>
    <t>Amount Overdue as on last day of reporting month June 2020 out of A</t>
  </si>
  <si>
    <t>Details of Loans &amp; Advances as on 30.06.2020</t>
  </si>
  <si>
    <t>Details of Claims Recoverable as on 30.06.2020</t>
  </si>
  <si>
    <t>Details of Deposits/ Security Deposits as on 30.06.2020</t>
  </si>
  <si>
    <t>Statement of Payables/Liabilities as on 30.06.2020</t>
  </si>
  <si>
    <t>Amount outstanding as on 30.06.2020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</si>
</sst>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68">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409]mmmm\ d\,\ yyyy;@"/>
    <numFmt numFmtId="173" formatCode="_ * #,##0_ ;_ * \-#,##0_ ;_ * &quot;-&quot;??_ ;_ @_ "/>
    <numFmt numFmtId="174" formatCode="_(* #,##0.00_);_(* \(#,##0.00\);_(* &quot;-&quot;_);_(@_)"/>
    <numFmt numFmtId="175" formatCode="\$\ #,##0;[Red]\(\$\ #,##0\);0"/>
    <numFmt numFmtId="176" formatCode="#,##0;[Red]\(#,##0\);0"/>
    <numFmt numFmtId="177" formatCode="0.0%;[Red]\(0.0%\);0.0%"/>
    <numFmt numFmtId="178" formatCode="&quot;?&quot;#,##0;&quot;?&quot;\-#,##0"/>
    <numFmt numFmtId="179" formatCode="_-* #,##0_-;\-* #,##0_-;_-* &quot;-&quot;_-;_-@_-"/>
    <numFmt numFmtId="180" formatCode="#,##0.0_);\(#,##0.0\)"/>
    <numFmt numFmtId="181" formatCode="&quot;$&quot;_(#,##0.00_);&quot;$&quot;\(#,##0.00\)"/>
    <numFmt numFmtId="182" formatCode="#,##0.000_);[Red]\(#,##0.000\)"/>
    <numFmt numFmtId="183" formatCode="%.0\);[Red]\(%.0\)"/>
    <numFmt numFmtId="184" formatCode="#,##0.000,"/>
    <numFmt numFmtId="185" formatCode="&quot;$&quot;#,##0.0000000000_);[Red]\(&quot;$&quot;#,##0.0000000000\)"/>
    <numFmt numFmtId="186" formatCode="0.00000000_);[Red]\(0.00000000\)"/>
    <numFmt numFmtId="187" formatCode="#,##0.00,"/>
    <numFmt numFmtId="188" formatCode="_(* #,##0.00&quot;pts&quot;_);_(* \(#,##0.00&quot;pts&quot;\);_(* &quot;-&quot;??_);_(@_)"/>
    <numFmt numFmtId="189" formatCode="0.000000000000000000000000000000"/>
    <numFmt numFmtId="190" formatCode="_(* #,##0.0000_);_(* \(#,##0.0000\);_(* &quot;-&quot;_);_(@_)"/>
    <numFmt numFmtId="191" formatCode="&quot;$&quot;#,##0.0000\ \B"/>
    <numFmt numFmtId="192" formatCode="0.000000"/>
    <numFmt numFmtId="193" formatCode="_(* #,##0.00000_);_(* \(#,##0.00000\);_(* &quot;-&quot;_);_(@_)"/>
    <numFmt numFmtId="194" formatCode="#,##0.000000_);\(#,##0.000000\)"/>
    <numFmt numFmtId="195" formatCode="#,##0.0000,"/>
    <numFmt numFmtId="196" formatCode="&quot;$&quot;\ #,##0;&quot;$&quot;\ \-#,##0"/>
    <numFmt numFmtId="197" formatCode="_-* #,##0\ _D_M_-;\-* #,##0\ _D_M_-;_-* &quot;-&quot;\ _D_M_-;_-@_-"/>
    <numFmt numFmtId="198" formatCode="_-* #,##0_-;_-* #,##0\-;_-* &quot;-&quot;_-;_-@_-"/>
    <numFmt numFmtId="199" formatCode="0.00%;[Red]\(0.00%\)"/>
    <numFmt numFmtId="200" formatCode="#,##0.0_)\x;\(#,##0.0\)\x"/>
    <numFmt numFmtId="201" formatCode="%.0;[Red]\(%.0\)"/>
    <numFmt numFmtId="202" formatCode="_(* #,##0.000&quot;pts&quot;_);_(* \(#,##0.000&quot;pts&quot;\);_(* &quot;-&quot;??_);_(@_)"/>
    <numFmt numFmtId="203" formatCode="0.0000000000000000000000000000000"/>
    <numFmt numFmtId="204" formatCode="_(* #,##0.0&quot;pts&quot;_);_(* \(#,##0.0&quot;pts&quot;\);_(* &quot;-&quot;??_);_(@_)"/>
    <numFmt numFmtId="205" formatCode="0.00000"/>
    <numFmt numFmtId="206" formatCode="#,##0.0000"/>
    <numFmt numFmtId="207" formatCode="[Blue]#,##0_);[Red]\(#,##0\)"/>
    <numFmt numFmtId="208" formatCode="#,##0.00000,"/>
    <numFmt numFmtId="209" formatCode="&quot;$&quot;\ #,##0;[Red]&quot;$&quot;\ \-#,##0"/>
    <numFmt numFmtId="210" formatCode="#,##0.0_)_x;\(#,##0.0\)_x"/>
    <numFmt numFmtId="211" formatCode="&quot;$&quot;#,##0.00000_);\(&quot;$&quot;#,##0.00000\)"/>
    <numFmt numFmtId="212" formatCode="0.00000000000000000000000000000000"/>
    <numFmt numFmtId="213" formatCode="#,##0.0%;\(#,##0.0%\)"/>
    <numFmt numFmtId="214" formatCode="0.0000"/>
    <numFmt numFmtId="215" formatCode="_(* #,##0.000000_);_(* \(#,##0.000000\);_(* &quot;-&quot;_);_(@_)"/>
    <numFmt numFmtId="216" formatCode="#,##0.000000000000_);\(#,##0.000000000000\)"/>
    <numFmt numFmtId="217" formatCode="#,##0.000000,"/>
    <numFmt numFmtId="218" formatCode="&quot;$&quot;\ #,##0.00;&quot;$&quot;\ \-#,##0.00"/>
    <numFmt numFmtId="219" formatCode="0.0_)\%;\(0.0\)\%"/>
    <numFmt numFmtId="220" formatCode="&quot;$&quot;#,##0.0\ \B"/>
    <numFmt numFmtId="221" formatCode="&quot;$&quot;#,##0.000000_);\(&quot;$&quot;#,##0.000000\)"/>
    <numFmt numFmtId="222" formatCode="0.000000000000000000000000000000000"/>
    <numFmt numFmtId="223" formatCode="#,##0;\(#,##0\)"/>
    <numFmt numFmtId="224" formatCode="0.000"/>
    <numFmt numFmtId="225" formatCode="[$$-409]#,##0.00"/>
    <numFmt numFmtId="226" formatCode="#,##0.00000000000_);\(#,##0.00000000000\)"/>
    <numFmt numFmtId="227" formatCode="#,##0.0000000,"/>
    <numFmt numFmtId="228" formatCode="&quot;$&quot;\ #,##0.00;[Red]&quot;$&quot;\ \-#,##0.00"/>
    <numFmt numFmtId="229" formatCode="#,##0.0_)_%;\(#,##0.0\)_%"/>
    <numFmt numFmtId="230" formatCode="&quot;$&quot;#,##0\ &quot;M&quot;"/>
    <numFmt numFmtId="231" formatCode="_(&quot;$&quot;* #,##0.000_);_(&quot;$&quot;* \(#,##0.000\);_(&quot;$&quot;* &quot;-&quot;_);_(@_)"/>
    <numFmt numFmtId="232" formatCode="0.0000000000000000000000000000000000"/>
    <numFmt numFmtId="233" formatCode="#,##0.0;\(#,##0.0\)"/>
    <numFmt numFmtId="234" formatCode="0.0"/>
    <numFmt numFmtId="235" formatCode="#,##0.0000000_);\(#,##0.0000000\)"/>
    <numFmt numFmtId="236" formatCode="_ &quot;$&quot;\ * #,##0_ ;_ &quot;$&quot;\ * \-#,##0_ ;_ &quot;$&quot;\ * &quot;-&quot;_ ;_ @_ "/>
    <numFmt numFmtId="237" formatCode="#,##0.00;[Red]\(#,##0.00\)"/>
    <numFmt numFmtId="238" formatCode="#,##0;[Red]\(#,##0\)"/>
    <numFmt numFmtId="239" formatCode="0.0%"/>
    <numFmt numFmtId="240" formatCode="\ \ @\ \ "/>
    <numFmt numFmtId="241" formatCode="_ &quot;R&quot;\ * #,##0.00_ ;_ &quot;R&quot;\ * \-#,##0.00_ ;_ &quot;R&quot;\ * &quot;-&quot;??_ ;_ @_ "/>
    <numFmt numFmtId="242" formatCode="_ &quot;\&quot;* #,##0_ ;_ &quot;\&quot;* \-#,##0_ ;_ &quot;\&quot;* &quot;-&quot;_ ;_ @_ "/>
    <numFmt numFmtId="243" formatCode="&quot;\&quot;#,##0.00;[Red]&quot;\&quot;\-#,##0.00"/>
    <numFmt numFmtId="244" formatCode="0.0000000"/>
    <numFmt numFmtId="245" formatCode="&quot;\&quot;#,##0;[Red]&quot;\&quot;\-#,##0"/>
    <numFmt numFmtId="246" formatCode="#,##0;[Red]&quot;-&quot;#,##0"/>
    <numFmt numFmtId="247" formatCode="#,##0.00;[Red]&quot;-&quot;#,##0.00"/>
    <numFmt numFmtId="248" formatCode="#,##0.0"/>
    <numFmt numFmtId="249" formatCode="&quot;$&quot;#,##0.0_);\(&quot;$&quot;#,##0.0\)"/>
    <numFmt numFmtId="250" formatCode="General_)"/>
    <numFmt numFmtId="251" formatCode="0.0%;\(0.0%\)"/>
    <numFmt numFmtId="252" formatCode="&quot;$&quot;#,##0.0"/>
    <numFmt numFmtId="253" formatCode="_ * #,##0.00_)&quot;Rs.&quot;_ ;_ * \(#,##0.00\)&quot;Rs.&quot;_ ;_ * &quot;-&quot;??_)&quot;Rs.&quot;_ ;_ @_ "/>
    <numFmt numFmtId="254" formatCode="0.00000000"/>
    <numFmt numFmtId="255" formatCode="_ * #,##0.00_)_£_ ;_ * \(#,##0.00\)_£_ ;_ * &quot;-&quot;??_)_£_ ;_ @_ "/>
    <numFmt numFmtId="256" formatCode="0.000_)"/>
    <numFmt numFmtId="257" formatCode="#,##0_%_);\(#,##0\)_%;#,##0_%_);@_%_)"/>
    <numFmt numFmtId="258" formatCode="&quot; &quot;#,##0.00&quot; &quot;;&quot; (&quot;#,##0.00&quot;)&quot;;&quot; -&quot;00&quot; &quot;;&quot; &quot;@&quot; &quot;"/>
    <numFmt numFmtId="259" formatCode="&quot;IR£&quot;#,##0.00;\-&quot;IR£&quot;#,##0.00"/>
    <numFmt numFmtId="260" formatCode="_-* #,##0.00_-;\-* #,##0.00_-;_-* &quot;-&quot;??_-;_-@_-"/>
    <numFmt numFmtId="261" formatCode="&quot; &quot;#,##0.00&quot; &quot;;&quot;-&quot;#,##0.00&quot; &quot;;&quot; -&quot;00&quot; &quot;;&quot; &quot;@&quot; &quot;"/>
    <numFmt numFmtId="262" formatCode="&quot;$&quot;#,##0_%_);\(&quot;$&quot;#,##0\)_%;&quot;$&quot;#,##0_%_);@_%_)"/>
    <numFmt numFmtId="263" formatCode="&quot; &quot;&quot;$&quot;#,##0.00&quot; &quot;;&quot; &quot;&quot;$&quot;&quot;(&quot;#,##0.00&quot;)&quot;;&quot; &quot;&quot;$&quot;&quot;-&quot;00&quot; &quot;;&quot; &quot;@&quot; &quot;"/>
    <numFmt numFmtId="264" formatCode="\$#,##0\ ;\(\$#,##0\)"/>
    <numFmt numFmtId="265" formatCode="&quot;$&quot;#,;\(&quot;$&quot;#,\)"/>
    <numFmt numFmtId="266" formatCode="_-* #,##0.00\ _D_M_-;\-* #,##0.00\ _D_M_-;_-* &quot;-&quot;??\ _D_M_-;_-@_-"/>
    <numFmt numFmtId="267" formatCode="\$#,##0_);\$\(#,##0\);\$0_);@"/>
    <numFmt numFmtId="268" formatCode="\$#,##0.00_);\$\(#,##0.00\);\$0.00_);@"/>
    <numFmt numFmtId="269" formatCode="0.0\ %"/>
    <numFmt numFmtId="270" formatCode="#,#00"/>
    <numFmt numFmtId="271" formatCode="#,###,##0;\(#,###,##0\)"/>
    <numFmt numFmtId="272" formatCode="&quot;$&quot;#,###,##0;\(&quot;$&quot;#,###,##0\)"/>
    <numFmt numFmtId="273" formatCode="#,##0.00%;\(#,##0.00%\)"/>
    <numFmt numFmtId="274" formatCode=";;;"/>
    <numFmt numFmtId="275" formatCode="##0.00"/>
    <numFmt numFmtId="276" formatCode="0_);[Red]\(0\)"/>
    <numFmt numFmtId="277" formatCode="[$$-409]#,##0"/>
    <numFmt numFmtId="278" formatCode="0.0_);\(0.0\)"/>
    <numFmt numFmtId="279" formatCode="_-* #,##0\ _F_-;\-* #,##0\ _F_-;_-* &quot;-&quot;\ _F_-;_-@_-"/>
    <numFmt numFmtId="280" formatCode="_-* #,##0.00\ _F_-;\-* #,##0.00\ _F_-;_-* &quot;-&quot;??\ _F_-;_-@_-"/>
    <numFmt numFmtId="281" formatCode="_(&quot;Cr$&quot;* #,##0_);_(&quot;Cr$&quot;* \(#,##0\);_(&quot;Cr$&quot;* &quot;-&quot;_);_(@_)"/>
    <numFmt numFmtId="282" formatCode="_(&quot;Cr$&quot;* #,##0.00_);_(&quot;Cr$&quot;* \(#,##0.00\);_(&quot;Cr$&quot;* &quot;-&quot;??_);_(@_)"/>
    <numFmt numFmtId="283" formatCode="0.00_);\(0.00\)"/>
    <numFmt numFmtId="284" formatCode="_-* #,##0\ &quot;F&quot;_-;\-* #,##0\ &quot;F&quot;_-;_-* &quot;-&quot;\ &quot;F&quot;_-;_-@_-"/>
    <numFmt numFmtId="285" formatCode="_-* #,##0.00\ &quot;F&quot;_-;\-* #,##0.00\ &quot;F&quot;_-;_-* &quot;-&quot;??\ &quot;F&quot;_-;_-@_-"/>
    <numFmt numFmtId="286" formatCode="\$#,#00"/>
    <numFmt numFmtId="287" formatCode="\$#,"/>
    <numFmt numFmtId="288" formatCode="_(#,##0.00\ \x_);\(#,##0.00\ \x\);0.00\ \x_)"/>
    <numFmt numFmtId="289" formatCode="0.00_)"/>
    <numFmt numFmtId="290" formatCode="&quot;$&quot;#,##0"/>
    <numFmt numFmtId="291" formatCode="&quot;L.&quot;\ #,##0;\-&quot;L.&quot;\ #,##0"/>
    <numFmt numFmtId="292" formatCode="0%_);\(0%\)"/>
    <numFmt numFmtId="293" formatCode="#,##0\ &quot;F&quot;;[Red]\-#,##0\ &quot;F&quot;"/>
    <numFmt numFmtId="294" formatCode="#,##0.00_);\(#,##0.00\);0.00_)"/>
    <numFmt numFmtId="295" formatCode="#,##0_);\(#,##0\);0_);@"/>
    <numFmt numFmtId="296" formatCode="#,##0_);\(#,##0\);0_)"/>
    <numFmt numFmtId="297" formatCode="* _(#,##0.0_);* \(#,##0.0\);* _(0.0_);* @_)"/>
    <numFmt numFmtId="298" formatCode="%#,#00"/>
    <numFmt numFmtId="299" formatCode="&quot;$&quot;#,##0;\-&quot;$&quot;#,##0"/>
    <numFmt numFmtId="300" formatCode="#.##000"/>
    <numFmt numFmtId="301" formatCode="#.##0,"/>
    <numFmt numFmtId="302" formatCode="&quot;R&quot;\ #,##0;[Red]\(&quot;R&quot;\ #,##0\);0"/>
    <numFmt numFmtId="303" formatCode="#,##0.000"/>
    <numFmt numFmtId="304" formatCode="#,##0.000_);\(#,##0.000\)"/>
    <numFmt numFmtId="305" formatCode="#,##0&quot;£&quot;_);\(#,##0&quot;£&quot;\)"/>
    <numFmt numFmtId="306" formatCode="#,##0&quot;£&quot;_);[Red]\(#,##0&quot;£&quot;\)"/>
    <numFmt numFmtId="307" formatCode="#,##0.00\ &quot;F&quot;;\-#,##0.00\ &quot;F&quot;"/>
    <numFmt numFmtId="308" formatCode="0.00\x"/>
    <numFmt numFmtId="309" formatCode="_-* #,##0\ _k_r_-;\-* #,##0\ _k_r_-;_-* &quot;-&quot;\ _k_r_-;_-@_-"/>
    <numFmt numFmtId="310" formatCode="_-* #,##0.00\ _k_r_-;\-* #,##0.00\ _k_r_-;_-* &quot;-&quot;??\ _k_r_-;_-@_-"/>
    <numFmt numFmtId="311" formatCode="_-&quot;L.&quot;\ * #,##0_-;\-&quot;L.&quot;\ * #,##0_-;_-&quot;L.&quot;\ * &quot;-&quot;_-;_-@_-"/>
    <numFmt numFmtId="312" formatCode="_-* #,##0.00\ &quot;kr&quot;_-;\-* #,##0.00\ &quot;kr&quot;_-;_-* &quot;-&quot;??\ &quot;kr&quot;_-;_-@_-"/>
    <numFmt numFmtId="313" formatCode="&quot;L.&quot;\ #,##0;[Red]\-&quot;L.&quot;\ #,##0"/>
    <numFmt numFmtId="314" formatCode="_ &quot;SFr.&quot;\ * #,##0_ ;_ &quot;SFr.&quot;\ * \-#,##0_ ;_ &quot;SFr.&quot;\ * &quot;-&quot;_ ;_ @_ "/>
    <numFmt numFmtId="315" formatCode="_ &quot;SFr.&quot;\ * #,##0.00_ ;_ &quot;SFr.&quot;\ * \-#,##0.00_ ;_ &quot;SFr.&quot;\ * &quot;-&quot;??_ ;_ @_ "/>
    <numFmt numFmtId="316" formatCode="yy/mm/dd"/>
    <numFmt numFmtId="317" formatCode="_-&quot;$&quot;* #,##0_-;\-&quot;$&quot;* #,##0_-;_-&quot;$&quot;* &quot;-&quot;_-;_-@_-"/>
    <numFmt numFmtId="318" formatCode="&quot;$&quot;#,##0.00;[Red]\-&quot;$&quot;#,##0.00"/>
    <numFmt numFmtId="319" formatCode="0&quot;.&quot;000%"/>
    <numFmt numFmtId="320" formatCode="&quot;￥&quot;#,##0;&quot;￥&quot;\-#,##0"/>
    <numFmt numFmtId="321" formatCode="00&quot;.&quot;000"/>
    <numFmt numFmtId="322" formatCode="_-&quot;$&quot;* #,##0.00_-;\-&quot;$&quot;* #,##0.00_-;_-&quot;$&quot;* &quot;-&quot;??_-;_-@_-"/>
    <numFmt numFmtId="323" formatCode="_(* #,##0_);_(* \(#,##0\);_(* \-??_);_(@_)"/>
    <numFmt numFmtId="324" formatCode="_ * #,##0.00_ ;_ * \-#,##0.00_ ;_ * \-??_ ;_ @_ "/>
  </numFmts>
  <fonts count="389">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b/>
      <u/>
      <sz val="11"/>
      <name val="Arial"/>
      <family val="2"/>
    </font>
    <font>
      <b/>
      <sz val="11"/>
      <color theme="1"/>
      <name val="Arial"/>
      <family val="2"/>
    </font>
    <font>
      <b/>
      <u/>
      <sz val="11"/>
      <color theme="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b/>
      <sz val="12"/>
      <color rgb="FFFF0000"/>
      <name val="Garamond"/>
      <family val="1"/>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color rgb="FF000000"/>
      <name val="Garamond"/>
      <family val="1"/>
    </font>
    <font>
      <sz val="12"/>
      <color rgb="FF000000"/>
      <name val="Garamond"/>
      <family val="1"/>
    </font>
    <font>
      <b/>
      <u/>
      <sz val="12"/>
      <color indexed="8"/>
      <name val="Garamond"/>
      <family val="1"/>
    </font>
    <font>
      <b/>
      <u/>
      <sz val="12"/>
      <color rgb="FF000000"/>
      <name val="Garamond"/>
      <family val="1"/>
    </font>
    <font>
      <b/>
      <i/>
      <sz val="12"/>
      <name val="Garamond"/>
      <family val="1"/>
    </font>
    <font>
      <u/>
      <sz val="12"/>
      <color rgb="FF000000"/>
      <name val="Garamond"/>
      <family val="1"/>
    </font>
    <font>
      <sz val="12"/>
      <color theme="1"/>
      <name val="Times New Roman"/>
      <family val="1"/>
    </font>
    <font>
      <b/>
      <u/>
      <sz val="12"/>
      <color theme="1"/>
      <name val="Garamond"/>
      <family val="1"/>
    </font>
    <font>
      <sz val="11"/>
      <color theme="1"/>
      <name val="Garamond"/>
      <family val="1"/>
    </font>
    <font>
      <b/>
      <sz val="7"/>
      <color theme="1"/>
      <name val="Garamond"/>
      <family val="1"/>
    </font>
    <font>
      <sz val="7"/>
      <color theme="1"/>
      <name val="Garamond"/>
      <family val="1"/>
    </font>
    <font>
      <b/>
      <vertAlign val="superscript"/>
      <sz val="12"/>
      <color theme="1"/>
      <name val="Garamond"/>
      <family val="1"/>
    </font>
    <font>
      <i/>
      <sz val="12"/>
      <color rgb="FF000000"/>
      <name val="Garamond"/>
      <family val="1"/>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b/>
      <sz val="10"/>
      <color theme="1"/>
      <name val="Garamond"/>
      <family val="1"/>
    </font>
    <font>
      <sz val="10"/>
      <color theme="1"/>
      <name val="Garamond"/>
      <family val="1"/>
    </font>
    <font>
      <sz val="14"/>
      <color rgb="FF000000"/>
      <name val="Calibri"/>
      <family val="2"/>
    </font>
    <font>
      <b/>
      <sz val="11"/>
      <name val="Arial"/>
      <family val="2"/>
      <charset val="1"/>
    </font>
    <font>
      <sz val="10"/>
      <name val="Arial Unicode MS"/>
      <family val="2"/>
      <charset val="1"/>
    </font>
    <font>
      <sz val="12"/>
      <name val="Franklin Gothic Medium"/>
      <family val="2"/>
    </font>
    <font>
      <sz val="12"/>
      <color theme="1"/>
      <name val="Franklin Gothic Medium"/>
      <family val="2"/>
    </font>
    <font>
      <sz val="10"/>
      <color theme="1"/>
      <name val="Franklin Gothic Medium"/>
      <family val="2"/>
    </font>
    <font>
      <b/>
      <sz val="9"/>
      <color indexed="81"/>
      <name val="Tahoma"/>
      <family val="2"/>
    </font>
    <font>
      <sz val="9"/>
      <color indexed="81"/>
      <name val="Tahoma"/>
      <family val="2"/>
    </font>
    <font>
      <b/>
      <sz val="12"/>
      <name val="Arial Unicode MS"/>
      <family val="2"/>
    </font>
    <font>
      <b/>
      <sz val="10"/>
      <name val="Arial Unicode MS"/>
      <family val="2"/>
    </font>
    <font>
      <u/>
      <sz val="10"/>
      <name val="Arial Unicode MS"/>
      <family val="2"/>
    </font>
    <font>
      <sz val="16"/>
      <color theme="1"/>
      <name val="Calibri"/>
      <family val="2"/>
      <scheme val="minor"/>
    </font>
    <font>
      <sz val="14"/>
      <color theme="1"/>
      <name val="Calibri"/>
      <family val="2"/>
      <scheme val="minor"/>
    </font>
    <font>
      <b/>
      <sz val="12"/>
      <color theme="1"/>
      <name val="Franklin Gothic Medium"/>
      <family val="2"/>
    </font>
    <font>
      <u/>
      <sz val="10"/>
      <color theme="1"/>
      <name val="Franklin Gothic Medium"/>
      <family val="2"/>
    </font>
    <font>
      <b/>
      <sz val="10"/>
      <color theme="1"/>
      <name val="Franklin Gothic Medium"/>
      <family val="2"/>
    </font>
    <font>
      <b/>
      <sz val="10"/>
      <color rgb="FFFFFFFF"/>
      <name val="Arial"/>
      <family val="2"/>
      <charset val="1"/>
    </font>
    <font>
      <u/>
      <sz val="11"/>
      <color theme="1"/>
      <name val="Calibri"/>
      <family val="2"/>
      <scheme val="minor"/>
    </font>
    <font>
      <b/>
      <sz val="12"/>
      <color theme="1"/>
      <name val="Calibri"/>
      <family val="2"/>
      <scheme val="minor"/>
    </font>
    <font>
      <sz val="16"/>
      <name val="Arial"/>
      <family val="2"/>
    </font>
    <font>
      <sz val="10"/>
      <color rgb="FFFF0000"/>
      <name val="Arial Unicode MS"/>
      <family val="2"/>
    </font>
    <font>
      <sz val="12"/>
      <color indexed="8"/>
      <name val="Arial"/>
      <family val="2"/>
    </font>
    <font>
      <sz val="12"/>
      <color theme="1"/>
      <name val="Arial"/>
      <family val="2"/>
    </font>
    <font>
      <b/>
      <sz val="12"/>
      <color theme="1"/>
      <name val="Arial"/>
      <family val="2"/>
    </font>
  </fonts>
  <fills count="15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tint="-0.34998626667073579"/>
        <bgColor indexed="64"/>
      </patternFill>
    </fill>
    <fill>
      <patternFill patternType="solid">
        <fgColor rgb="FFD9D9D9"/>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13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thin">
        <color indexed="64"/>
      </top>
      <bottom style="thin">
        <color auto="1"/>
      </bottom>
      <diagonal/>
    </border>
    <border>
      <left style="medium">
        <color auto="1"/>
      </left>
      <right/>
      <top style="thin">
        <color auto="1"/>
      </top>
      <bottom style="thin">
        <color indexed="64"/>
      </bottom>
      <diagonal/>
    </border>
    <border>
      <left style="medium">
        <color indexed="64"/>
      </left>
      <right style="thin">
        <color indexed="64"/>
      </right>
      <top style="medium">
        <color indexed="64"/>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style="thin">
        <color indexed="64"/>
      </right>
      <top/>
      <bottom style="thin">
        <color indexed="64"/>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58138">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9"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71" fontId="45"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xf numFmtId="9" fontId="27" fillId="0" borderId="0" applyFont="0" applyFill="0" applyBorder="0" applyAlignment="0" applyProtection="0"/>
    <xf numFmtId="0" fontId="70" fillId="0" borderId="0" applyFill="0" applyProtection="0"/>
    <xf numFmtId="0" fontId="70" fillId="0" borderId="0" applyFill="0" applyProtection="0"/>
    <xf numFmtId="165" fontId="27" fillId="0" borderId="0" applyFont="0" applyFill="0" applyBorder="0" applyAlignment="0" applyProtection="0"/>
    <xf numFmtId="0" fontId="84" fillId="0" borderId="0" applyNumberFormat="0" applyFill="0" applyBorder="0" applyAlignment="0" applyProtection="0"/>
    <xf numFmtId="0" fontId="4" fillId="0" borderId="0"/>
    <xf numFmtId="0" fontId="85" fillId="0" borderId="0"/>
    <xf numFmtId="0" fontId="86" fillId="0" borderId="0" applyNumberFormat="0" applyFill="0" applyBorder="0" applyAlignment="0" applyProtection="0"/>
    <xf numFmtId="0" fontId="87" fillId="0" borderId="0"/>
    <xf numFmtId="175" fontId="88" fillId="0" borderId="0" applyFont="0" applyFill="0" applyBorder="0" applyAlignment="0" applyProtection="0"/>
    <xf numFmtId="0" fontId="4" fillId="0" borderId="0"/>
    <xf numFmtId="0" fontId="89" fillId="0" borderId="0"/>
    <xf numFmtId="0" fontId="90" fillId="0" borderId="0"/>
    <xf numFmtId="176" fontId="88" fillId="0" borderId="0" applyFont="0" applyFill="0" applyBorder="0" applyAlignment="0" applyProtection="0"/>
    <xf numFmtId="177" fontId="88" fillId="0" borderId="0" applyFont="0" applyFill="0" applyBorder="0" applyAlignment="0" applyProtection="0"/>
    <xf numFmtId="38" fontId="91" fillId="0" borderId="0" applyFont="0" applyFill="0" applyBorder="0" applyAlignment="0" applyProtection="0"/>
    <xf numFmtId="0" fontId="4" fillId="0" borderId="0"/>
    <xf numFmtId="44" fontId="4" fillId="0" borderId="0" applyFont="0" applyFill="0" applyBorder="0" applyAlignment="0" applyProtection="0"/>
    <xf numFmtId="178" fontId="92" fillId="0" borderId="0" applyFont="0" applyFill="0" applyBorder="0" applyAlignment="0" applyProtection="0"/>
    <xf numFmtId="43" fontId="4" fillId="0" borderId="0" applyFont="0" applyFill="0" applyBorder="0" applyAlignment="0" applyProtection="0"/>
    <xf numFmtId="0" fontId="93" fillId="0" borderId="0" applyNumberFormat="0" applyFill="0" applyBorder="0" applyAlignment="0" applyProtection="0">
      <alignment vertical="top"/>
      <protection locked="0"/>
    </xf>
    <xf numFmtId="41" fontId="4" fillId="0" borderId="0" applyFont="0" applyFill="0" applyBorder="0" applyAlignment="0" applyProtection="0"/>
    <xf numFmtId="179" fontId="94" fillId="0" borderId="0" applyFont="0" applyFill="0" applyBorder="0" applyAlignment="0" applyProtection="0"/>
    <xf numFmtId="9" fontId="95" fillId="0" borderId="0" applyFont="0" applyFill="0" applyBorder="0" applyAlignment="0" applyProtection="0"/>
    <xf numFmtId="0" fontId="96" fillId="0" borderId="0"/>
    <xf numFmtId="179" fontId="97"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98" fillId="42"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0"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1" fontId="4"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4" fontId="99"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6" fontId="4" fillId="0" borderId="0" applyFont="0" applyFill="0" applyBorder="0" applyAlignment="0" applyProtection="0"/>
    <xf numFmtId="187" fontId="99" fillId="0" borderId="0" applyFont="0" applyFill="0" applyBorder="0" applyAlignment="0" applyProtection="0"/>
    <xf numFmtId="187" fontId="99"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9" fontId="4" fillId="0" borderId="0" applyFont="0" applyFill="0" applyBorder="0" applyAlignment="0" applyProtection="0"/>
    <xf numFmtId="183" fontId="4"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192" fontId="4" fillId="0" borderId="0" applyFont="0" applyFill="0" applyBorder="0" applyAlignment="0" applyProtection="0"/>
    <xf numFmtId="188" fontId="4"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00" fillId="0" borderId="0"/>
    <xf numFmtId="0" fontId="101" fillId="0" borderId="0"/>
    <xf numFmtId="179" fontId="97" fillId="0" borderId="0" applyFont="0" applyFill="0" applyBorder="0" applyAlignment="0" applyProtection="0"/>
    <xf numFmtId="38" fontId="102" fillId="0" borderId="0" applyFont="0" applyFill="0" applyBorder="0" applyAlignment="0" applyProtection="0"/>
    <xf numFmtId="197" fontId="4" fillId="0" borderId="0" applyFont="0" applyFill="0" applyBorder="0" applyAlignment="0" applyProtection="0"/>
    <xf numFmtId="198" fontId="4" fillId="0" borderId="0" applyFill="0" applyBorder="0" applyAlignment="0" applyProtection="0"/>
    <xf numFmtId="198" fontId="4" fillId="0" borderId="0" applyFont="0" applyFill="0" applyBorder="0" applyAlignment="0" applyProtection="0"/>
    <xf numFmtId="41" fontId="97" fillId="0" borderId="0" applyFont="0" applyFill="0" applyBorder="0" applyAlignment="0" applyProtection="0"/>
    <xf numFmtId="179" fontId="4" fillId="0" borderId="0" applyFill="0" applyBorder="0" applyAlignment="0" applyProtection="0"/>
    <xf numFmtId="0" fontId="4" fillId="0" borderId="0"/>
    <xf numFmtId="0" fontId="4" fillId="0" borderId="0"/>
    <xf numFmtId="0" fontId="4" fillId="0" borderId="0"/>
    <xf numFmtId="0" fontId="4" fillId="0" borderId="0"/>
    <xf numFmtId="0" fontId="103"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9" fontId="4" fillId="0" borderId="0" applyFill="0" applyBorder="0" applyAlignment="0" applyProtection="0"/>
    <xf numFmtId="199" fontId="4" fillId="0" borderId="0" applyFont="0" applyFill="0" applyBorder="0" applyAlignment="0" applyProtection="0"/>
    <xf numFmtId="38" fontId="102" fillId="0" borderId="0" applyFont="0" applyFill="0" applyBorder="0" applyAlignment="0" applyProtection="0"/>
    <xf numFmtId="179" fontId="97" fillId="0" borderId="0" applyFont="0" applyFill="0" applyBorder="0" applyAlignment="0" applyProtection="0"/>
    <xf numFmtId="197" fontId="97" fillId="0" borderId="0" applyFont="0" applyFill="0" applyBorder="0" applyAlignment="0" applyProtection="0"/>
    <xf numFmtId="198" fontId="4" fillId="0" borderId="0" applyFont="0" applyFill="0" applyBorder="0" applyAlignment="0" applyProtection="0"/>
    <xf numFmtId="19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0" fontId="4" fillId="0" borderId="0" applyFont="0" applyFill="0" applyBorder="0" applyAlignment="0" applyProtection="0"/>
    <xf numFmtId="194" fontId="4" fillId="0" borderId="0" applyFont="0" applyFill="0" applyBorder="0" applyAlignment="0" applyProtection="0"/>
    <xf numFmtId="201" fontId="4" fillId="0" borderId="0" applyFont="0" applyFill="0" applyBorder="0" applyAlignment="0" applyProtection="0"/>
    <xf numFmtId="195"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2" fontId="4" fillId="0" borderId="0" applyFont="0" applyFill="0" applyBorder="0" applyAlignment="0" applyProtection="0"/>
    <xf numFmtId="20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3" fontId="4" fillId="0" borderId="0" applyFont="0" applyFill="0" applyBorder="0" applyAlignment="0" applyProtection="0"/>
    <xf numFmtId="201" fontId="4"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10" fontId="4"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3"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2" fontId="4"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17"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0" fontId="98" fillId="42" borderId="0" applyNumberFormat="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1" fontId="4" fillId="0" borderId="0" applyFont="0" applyFill="0" applyBorder="0" applyAlignment="0" applyProtection="0"/>
    <xf numFmtId="222"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3"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22" fontId="4" fillId="0" borderId="0" applyFont="0" applyFill="0" applyBorder="0" applyAlignment="0" applyProtection="0"/>
    <xf numFmtId="220" fontId="4"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9" fontId="4"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30" fontId="4" fillId="0" borderId="0" applyFont="0" applyFill="0" applyBorder="0" applyAlignment="0" applyProtection="0"/>
    <xf numFmtId="22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1" fontId="4" fillId="0" borderId="0" applyFont="0" applyFill="0" applyBorder="0" applyAlignment="0" applyProtection="0"/>
    <xf numFmtId="232"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3"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32" fontId="4" fillId="0" borderId="0" applyFont="0" applyFill="0" applyBorder="0" applyAlignment="0" applyProtection="0"/>
    <xf numFmtId="230" fontId="4"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9" fontId="4" fillId="0" borderId="0" applyFont="0" applyFill="0" applyBorder="0" applyAlignment="0" applyProtection="0"/>
    <xf numFmtId="234" fontId="4" fillId="0" borderId="0" applyFont="0" applyFill="0" applyBorder="0" applyAlignment="0" applyProtection="0"/>
    <xf numFmtId="231" fontId="4" fillId="0" borderId="0" applyFont="0" applyFill="0" applyBorder="0" applyAlignment="0" applyProtection="0"/>
    <xf numFmtId="206" fontId="99" fillId="0" borderId="0" applyFont="0" applyFill="0" applyBorder="0" applyAlignment="0" applyProtection="0"/>
    <xf numFmtId="235" fontId="4" fillId="0" borderId="0" applyFont="0" applyFill="0" applyBorder="0" applyAlignment="0" applyProtection="0"/>
    <xf numFmtId="235" fontId="4" fillId="0" borderId="0" applyFont="0" applyFill="0" applyBorder="0" applyAlignment="0" applyProtection="0"/>
    <xf numFmtId="206" fontId="99" fillId="0" borderId="0" applyFont="0" applyFill="0" applyBorder="0" applyAlignment="0" applyProtection="0"/>
    <xf numFmtId="236" fontId="4" fillId="0" borderId="0" applyFont="0" applyFill="0" applyBorder="0" applyAlignment="0" applyProtection="0"/>
    <xf numFmtId="206" fontId="99" fillId="0" borderId="0" applyFont="0" applyFill="0" applyBorder="0" applyAlignment="0" applyProtection="0"/>
    <xf numFmtId="206"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9" fillId="0" borderId="0" applyFont="0" applyFill="0" applyBorder="0" applyAlignment="0" applyProtection="0"/>
    <xf numFmtId="0" fontId="4" fillId="0" borderId="0" applyNumberFormat="0" applyFill="0" applyBorder="0" applyAlignment="0" applyProtection="0"/>
    <xf numFmtId="0" fontId="103" fillId="0" borderId="0">
      <alignment vertical="top"/>
    </xf>
    <xf numFmtId="0" fontId="103"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43" borderId="0"/>
    <xf numFmtId="0" fontId="4" fillId="0" borderId="0"/>
    <xf numFmtId="0" fontId="104" fillId="0" borderId="0"/>
    <xf numFmtId="198" fontId="97" fillId="0" borderId="0" applyFont="0" applyFill="0" applyBorder="0" applyAlignment="0" applyProtection="0"/>
    <xf numFmtId="237" fontId="4" fillId="0" borderId="0">
      <alignment horizontal="center" wrapText="1"/>
    </xf>
    <xf numFmtId="0" fontId="105" fillId="0" borderId="0"/>
    <xf numFmtId="0" fontId="106" fillId="44" borderId="0"/>
    <xf numFmtId="0" fontId="107" fillId="45" borderId="52" applyFont="0" applyFill="0" applyAlignment="0">
      <alignment vertical="center" wrapText="1"/>
    </xf>
    <xf numFmtId="9" fontId="108" fillId="0" borderId="0" applyFont="0" applyFill="0" applyBorder="0" applyAlignment="0" applyProtection="0"/>
    <xf numFmtId="0" fontId="109" fillId="44" borderId="0"/>
    <xf numFmtId="0" fontId="27" fillId="16" borderId="0" applyNumberFormat="0" applyBorder="0" applyAlignment="0" applyProtection="0"/>
    <xf numFmtId="0" fontId="70" fillId="4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47"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81" fontId="113" fillId="0" borderId="0" applyFont="0" applyFill="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90"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189"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88" fontId="113" fillId="0" borderId="0" applyFont="0" applyFill="0" applyBorder="0" applyAlignment="0" applyProtection="0"/>
    <xf numFmtId="0" fontId="115" fillId="14"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184" fontId="116" fillId="0" borderId="0" applyFont="0" applyFill="0" applyBorder="0" applyAlignment="0" applyProtection="0"/>
    <xf numFmtId="4" fontId="102" fillId="50" borderId="0" applyNumberFormat="0" applyProtection="0">
      <alignment horizontal="right" vertical="center"/>
    </xf>
    <xf numFmtId="184" fontId="116"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0" borderId="0" applyNumberFormat="0" applyFill="0" applyProtection="0">
      <alignment horizontal="left" vertical="center" wrapText="1"/>
    </xf>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83"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7" fillId="0" borderId="0" applyNumberFormat="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118" fillId="51" borderId="53" applyNumberFormat="0" applyFont="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9"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70" fillId="52"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5"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20" borderId="0" applyNumberFormat="0" applyBorder="0" applyAlignment="0" applyProtection="0"/>
    <xf numFmtId="0" fontId="70"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18" fillId="51" borderId="53" applyNumberFormat="0" applyFont="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2" fillId="20" borderId="0" applyNumberFormat="0" applyBorder="0" applyAlignment="0" applyProtection="0"/>
    <xf numFmtId="0" fontId="118" fillId="51" borderId="53" applyNumberFormat="0" applyFont="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70"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4" borderId="0" applyNumberFormat="0" applyBorder="0" applyAlignment="0" applyProtection="0"/>
    <xf numFmtId="0" fontId="70"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12"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2" fillId="0" borderId="0" applyNumberFormat="0" applyBorder="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70"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8" fillId="51" borderId="53" applyNumberFormat="0" applyFont="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8" borderId="0" applyNumberFormat="0" applyBorder="0" applyAlignment="0" applyProtection="0"/>
    <xf numFmtId="0" fontId="70"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2"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118" fillId="51" borderId="53" applyNumberFormat="0" applyFont="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70"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5"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9"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70" fillId="6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8"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6" borderId="0" applyNumberFormat="0" applyBorder="0" applyAlignment="0" applyProtection="0"/>
    <xf numFmtId="0" fontId="70" fillId="47"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9"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5" fillId="15"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70"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2" fillId="46" borderId="0" applyNumberFormat="0" applyBorder="0" applyAlignment="0" applyProtection="0"/>
    <xf numFmtId="0" fontId="122" fillId="49" borderId="0" applyNumberFormat="0" applyBorder="0" applyAlignment="0" applyProtection="0"/>
    <xf numFmtId="0" fontId="122" fillId="55" borderId="0" applyNumberFormat="0" applyBorder="0" applyAlignment="0" applyProtection="0"/>
    <xf numFmtId="0" fontId="122" fillId="58" borderId="0" applyNumberFormat="0" applyBorder="0" applyAlignment="0" applyProtection="0"/>
    <xf numFmtId="0" fontId="122" fillId="61" borderId="0" applyNumberFormat="0" applyBorder="0" applyAlignment="0" applyProtection="0"/>
    <xf numFmtId="0" fontId="122" fillId="47" borderId="0" applyNumberFormat="0" applyBorder="0" applyAlignment="0" applyProtection="0"/>
    <xf numFmtId="0" fontId="123" fillId="44" borderId="0"/>
    <xf numFmtId="0" fontId="124" fillId="0" borderId="0">
      <alignment wrapText="1"/>
    </xf>
    <xf numFmtId="0" fontId="27" fillId="17" borderId="0" applyNumberFormat="0" applyBorder="0" applyAlignment="0" applyProtection="0"/>
    <xf numFmtId="0" fontId="70" fillId="52"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8"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70" fillId="61"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70" fillId="53"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5" borderId="0" applyNumberFormat="0" applyBorder="0" applyAlignment="0" applyProtection="0"/>
    <xf numFmtId="0" fontId="70"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118" fillId="51" borderId="53" applyNumberFormat="0" applyFont="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70" fillId="66"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5"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9" borderId="0" applyNumberFormat="0" applyBorder="0" applyAlignment="0" applyProtection="0"/>
    <xf numFmtId="0" fontId="70" fillId="5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70" fillId="4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33" borderId="0" applyNumberFormat="0" applyBorder="0" applyAlignment="0" applyProtection="0"/>
    <xf numFmtId="0" fontId="70" fillId="5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4" fillId="31" borderId="37" applyNumberForma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70" fillId="61"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70" fillId="70"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8" fillId="51" borderId="53" applyNumberFormat="0" applyFont="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70" fillId="5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2" fillId="52" borderId="0" applyNumberFormat="0" applyBorder="0" applyAlignment="0" applyProtection="0"/>
    <xf numFmtId="0" fontId="122" fillId="53" borderId="0" applyNumberFormat="0" applyBorder="0" applyAlignment="0" applyProtection="0"/>
    <xf numFmtId="0" fontId="122" fillId="65" borderId="0" applyNumberFormat="0" applyBorder="0" applyAlignment="0" applyProtection="0"/>
    <xf numFmtId="0" fontId="122" fillId="58" borderId="0" applyNumberFormat="0" applyBorder="0" applyAlignment="0" applyProtection="0"/>
    <xf numFmtId="0" fontId="122" fillId="52" borderId="0" applyNumberFormat="0" applyBorder="0" applyAlignment="0" applyProtection="0"/>
    <xf numFmtId="0" fontId="122" fillId="70" borderId="0" applyNumberFormat="0" applyBorder="0" applyAlignment="0" applyProtection="0"/>
    <xf numFmtId="0" fontId="125" fillId="0" borderId="0"/>
    <xf numFmtId="0" fontId="126" fillId="18" borderId="0" applyNumberFormat="0" applyBorder="0" applyAlignment="0" applyProtection="0"/>
    <xf numFmtId="0" fontId="127" fillId="72" borderId="0" applyNumberFormat="0" applyBorder="0" applyAlignment="0" applyProtection="0"/>
    <xf numFmtId="0" fontId="69" fillId="18" borderId="0" applyNumberFormat="0" applyBorder="0" applyAlignment="0" applyProtection="0"/>
    <xf numFmtId="0" fontId="69" fillId="18" borderId="0" applyNumberFormat="0" applyBorder="0" applyAlignment="0" applyProtection="0"/>
    <xf numFmtId="0" fontId="128" fillId="18" borderId="0" applyNumberFormat="0" applyBorder="0" applyAlignment="0" applyProtection="0"/>
    <xf numFmtId="0" fontId="69" fillId="73" borderId="0" applyNumberFormat="0" applyBorder="0" applyAlignment="0" applyProtection="0"/>
    <xf numFmtId="0" fontId="121" fillId="74" borderId="0" applyNumberFormat="0" applyBorder="0" applyAlignment="0" applyProtection="0"/>
    <xf numFmtId="0" fontId="69" fillId="18" borderId="0" applyNumberFormat="0" applyBorder="0" applyAlignment="0" applyProtection="0"/>
    <xf numFmtId="0" fontId="129" fillId="61" borderId="0" applyNumberFormat="0" applyBorder="0" applyAlignment="0" applyProtection="0"/>
    <xf numFmtId="0" fontId="121" fillId="74" borderId="0" applyNumberFormat="0" applyBorder="0" applyAlignment="0" applyProtection="0"/>
    <xf numFmtId="0" fontId="121" fillId="74"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6" fillId="22" borderId="0" applyNumberFormat="0" applyBorder="0" applyAlignment="0" applyProtection="0"/>
    <xf numFmtId="0" fontId="127" fillId="53" borderId="0" applyNumberFormat="0" applyBorder="0" applyAlignment="0" applyProtection="0"/>
    <xf numFmtId="0" fontId="69" fillId="22" borderId="0" applyNumberFormat="0" applyBorder="0" applyAlignment="0" applyProtection="0"/>
    <xf numFmtId="0" fontId="69" fillId="22" borderId="0" applyNumberFormat="0" applyBorder="0" applyAlignment="0" applyProtection="0"/>
    <xf numFmtId="0" fontId="128" fillId="22" borderId="0" applyNumberFormat="0" applyBorder="0" applyAlignment="0" applyProtection="0"/>
    <xf numFmtId="0" fontId="121" fillId="75" borderId="0" applyNumberFormat="0" applyBorder="0" applyAlignment="0" applyProtection="0"/>
    <xf numFmtId="0" fontId="129" fillId="76" borderId="0" applyNumberFormat="0" applyBorder="0" applyAlignment="0" applyProtection="0"/>
    <xf numFmtId="0" fontId="121" fillId="75" borderId="0" applyNumberFormat="0" applyBorder="0" applyAlignment="0" applyProtection="0"/>
    <xf numFmtId="0" fontId="121" fillId="75"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6" fillId="26" borderId="0" applyNumberFormat="0" applyBorder="0" applyAlignment="0" applyProtection="0"/>
    <xf numFmtId="0" fontId="127" fillId="65" borderId="0" applyNumberFormat="0" applyBorder="0" applyAlignment="0" applyProtection="0"/>
    <xf numFmtId="0" fontId="69" fillId="26" borderId="0" applyNumberFormat="0" applyBorder="0" applyAlignment="0" applyProtection="0"/>
    <xf numFmtId="0" fontId="69" fillId="26" borderId="0" applyNumberFormat="0" applyBorder="0" applyAlignment="0" applyProtection="0"/>
    <xf numFmtId="0" fontId="128" fillId="26" borderId="0" applyNumberFormat="0" applyBorder="0" applyAlignment="0" applyProtection="0"/>
    <xf numFmtId="0" fontId="69" fillId="66" borderId="0" applyNumberFormat="0" applyBorder="0" applyAlignment="0" applyProtection="0"/>
    <xf numFmtId="0" fontId="121" fillId="77" borderId="0" applyNumberFormat="0" applyBorder="0" applyAlignment="0" applyProtection="0"/>
    <xf numFmtId="0" fontId="69" fillId="26" borderId="0" applyNumberFormat="0" applyBorder="0" applyAlignment="0" applyProtection="0"/>
    <xf numFmtId="0" fontId="129" fillId="70" borderId="0" applyNumberFormat="0" applyBorder="0" applyAlignment="0" applyProtection="0"/>
    <xf numFmtId="0" fontId="121" fillId="77" borderId="0" applyNumberFormat="0" applyBorder="0" applyAlignment="0" applyProtection="0"/>
    <xf numFmtId="0" fontId="121" fillId="77"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6" fillId="30" borderId="0" applyNumberFormat="0" applyBorder="0" applyAlignment="0" applyProtection="0"/>
    <xf numFmtId="0" fontId="127" fillId="78" borderId="0" applyNumberFormat="0" applyBorder="0" applyAlignment="0" applyProtection="0"/>
    <xf numFmtId="0" fontId="69" fillId="30" borderId="0" applyNumberFormat="0" applyBorder="0" applyAlignment="0" applyProtection="0"/>
    <xf numFmtId="0" fontId="69" fillId="30" borderId="0" applyNumberFormat="0" applyBorder="0" applyAlignment="0" applyProtection="0"/>
    <xf numFmtId="0" fontId="128" fillId="30" borderId="0" applyNumberFormat="0" applyBorder="0" applyAlignment="0" applyProtection="0"/>
    <xf numFmtId="0" fontId="69" fillId="63" borderId="0" applyNumberFormat="0" applyBorder="0" applyAlignment="0" applyProtection="0"/>
    <xf numFmtId="0" fontId="121" fillId="79" borderId="0" applyNumberFormat="0" applyBorder="0" applyAlignment="0" applyProtection="0"/>
    <xf numFmtId="0" fontId="69" fillId="30" borderId="0" applyNumberFormat="0" applyBorder="0" applyAlignment="0" applyProtection="0"/>
    <xf numFmtId="0" fontId="129" fillId="49" borderId="0" applyNumberFormat="0" applyBorder="0" applyAlignment="0" applyProtection="0"/>
    <xf numFmtId="0" fontId="121" fillId="79" borderId="0" applyNumberFormat="0" applyBorder="0" applyAlignment="0" applyProtection="0"/>
    <xf numFmtId="0" fontId="121" fillId="79"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6" fillId="34" borderId="0" applyNumberFormat="0" applyBorder="0" applyAlignment="0" applyProtection="0"/>
    <xf numFmtId="0" fontId="127" fillId="80" borderId="0" applyNumberFormat="0" applyBorder="0" applyAlignment="0" applyProtection="0"/>
    <xf numFmtId="0" fontId="69" fillId="34" borderId="0" applyNumberFormat="0" applyBorder="0" applyAlignment="0" applyProtection="0"/>
    <xf numFmtId="0" fontId="69" fillId="34" borderId="0" applyNumberFormat="0" applyBorder="0" applyAlignment="0" applyProtection="0"/>
    <xf numFmtId="0" fontId="128" fillId="34" borderId="0" applyNumberFormat="0" applyBorder="0" applyAlignment="0" applyProtection="0"/>
    <xf numFmtId="0" fontId="69" fillId="73" borderId="0" applyNumberFormat="0" applyBorder="0" applyAlignment="0" applyProtection="0"/>
    <xf numFmtId="0" fontId="121" fillId="81" borderId="0" applyNumberFormat="0" applyBorder="0" applyAlignment="0" applyProtection="0"/>
    <xf numFmtId="0" fontId="69" fillId="34" borderId="0" applyNumberFormat="0" applyBorder="0" applyAlignment="0" applyProtection="0"/>
    <xf numFmtId="0" fontId="129" fillId="61" borderId="0" applyNumberFormat="0" applyBorder="0" applyAlignment="0" applyProtection="0"/>
    <xf numFmtId="0" fontId="121" fillId="81" borderId="0" applyNumberFormat="0" applyBorder="0" applyAlignment="0" applyProtection="0"/>
    <xf numFmtId="0" fontId="121" fillId="81"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6" fillId="38" borderId="0" applyNumberFormat="0" applyBorder="0" applyAlignment="0" applyProtection="0"/>
    <xf numFmtId="0" fontId="127" fillId="82" borderId="0" applyNumberFormat="0" applyBorder="0" applyAlignment="0" applyProtection="0"/>
    <xf numFmtId="0" fontId="69" fillId="38" borderId="0" applyNumberFormat="0" applyBorder="0" applyAlignment="0" applyProtection="0"/>
    <xf numFmtId="0" fontId="69" fillId="38" borderId="0" applyNumberFormat="0" applyBorder="0" applyAlignment="0" applyProtection="0"/>
    <xf numFmtId="0" fontId="128" fillId="38" borderId="0" applyNumberFormat="0" applyBorder="0" applyAlignment="0" applyProtection="0"/>
    <xf numFmtId="0" fontId="69" fillId="53" borderId="0" applyNumberFormat="0" applyBorder="0" applyAlignment="0" applyProtection="0"/>
    <xf numFmtId="0" fontId="121" fillId="83" borderId="0" applyNumberFormat="0" applyBorder="0" applyAlignment="0" applyProtection="0"/>
    <xf numFmtId="0" fontId="69" fillId="38" borderId="0" applyNumberFormat="0" applyBorder="0" applyAlignment="0" applyProtection="0"/>
    <xf numFmtId="0" fontId="129" fillId="53" borderId="0" applyNumberFormat="0" applyBorder="0" applyAlignment="0" applyProtection="0"/>
    <xf numFmtId="0" fontId="121" fillId="83" borderId="0" applyNumberFormat="0" applyBorder="0" applyAlignment="0" applyProtection="0"/>
    <xf numFmtId="0" fontId="121" fillId="83"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30" fillId="72" borderId="0" applyNumberFormat="0" applyBorder="0" applyAlignment="0" applyProtection="0"/>
    <xf numFmtId="0" fontId="130" fillId="53" borderId="0" applyNumberFormat="0" applyBorder="0" applyAlignment="0" applyProtection="0"/>
    <xf numFmtId="0" fontId="130" fillId="65"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82" borderId="0" applyNumberFormat="0" applyBorder="0" applyAlignment="0" applyProtection="0"/>
    <xf numFmtId="9" fontId="131" fillId="0" borderId="0"/>
    <xf numFmtId="238" fontId="132" fillId="0" borderId="0" applyFont="0" applyFill="0" applyBorder="0" applyAlignment="0" applyProtection="0"/>
    <xf numFmtId="239" fontId="132" fillId="0" borderId="0" applyFont="0" applyFill="0" applyBorder="0" applyAlignment="0" applyProtection="0"/>
    <xf numFmtId="0" fontId="70" fillId="84" borderId="0" applyNumberFormat="0" applyBorder="0" applyAlignment="0" applyProtection="0"/>
    <xf numFmtId="0" fontId="70" fillId="85" borderId="0" applyNumberFormat="0" applyBorder="0" applyAlignment="0" applyProtection="0"/>
    <xf numFmtId="0" fontId="129" fillId="86" borderId="0" applyNumberFormat="0" applyBorder="0" applyAlignment="0" applyProtection="0"/>
    <xf numFmtId="0" fontId="126" fillId="15" borderId="0" applyNumberFormat="0" applyBorder="0" applyAlignment="0" applyProtection="0"/>
    <xf numFmtId="0" fontId="127" fillId="87" borderId="0" applyNumberFormat="0" applyBorder="0" applyAlignment="0" applyProtection="0"/>
    <xf numFmtId="0" fontId="69" fillId="15" borderId="0" applyNumberFormat="0" applyBorder="0" applyAlignment="0" applyProtection="0"/>
    <xf numFmtId="0" fontId="69" fillId="15" borderId="0" applyNumberFormat="0" applyBorder="0" applyAlignment="0" applyProtection="0"/>
    <xf numFmtId="0" fontId="118" fillId="51" borderId="53" applyNumberFormat="0" applyFont="0" applyAlignment="0" applyProtection="0"/>
    <xf numFmtId="0" fontId="69" fillId="15" borderId="0" applyNumberFormat="0" applyBorder="0" applyAlignment="0" applyProtection="0"/>
    <xf numFmtId="0" fontId="118" fillId="51" borderId="53" applyNumberFormat="0" applyFont="0" applyAlignment="0" applyProtection="0"/>
    <xf numFmtId="0" fontId="128" fillId="15" borderId="0" applyNumberFormat="0" applyBorder="0" applyAlignment="0" applyProtection="0"/>
    <xf numFmtId="0" fontId="69" fillId="73" borderId="0" applyNumberFormat="0" applyBorder="0" applyAlignment="0" applyProtection="0"/>
    <xf numFmtId="0" fontId="121" fillId="88" borderId="0" applyNumberFormat="0" applyBorder="0" applyAlignment="0" applyProtection="0"/>
    <xf numFmtId="0" fontId="69" fillId="15" borderId="0" applyNumberFormat="0" applyBorder="0" applyAlignment="0" applyProtection="0"/>
    <xf numFmtId="0" fontId="129" fillId="89"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8" fillId="73"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9" fillId="89" borderId="0" applyNumberFormat="0" applyBorder="0" applyAlignment="0" applyProtection="0"/>
    <xf numFmtId="0" fontId="121" fillId="88" borderId="0" applyNumberFormat="0" applyBorder="0" applyAlignment="0" applyProtection="0"/>
    <xf numFmtId="0" fontId="121" fillId="88"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70" fillId="90" borderId="0" applyNumberFormat="0" applyBorder="0" applyAlignment="0" applyProtection="0"/>
    <xf numFmtId="0" fontId="70" fillId="91" borderId="0" applyNumberFormat="0" applyBorder="0" applyAlignment="0" applyProtection="0"/>
    <xf numFmtId="0" fontId="129" fillId="91" borderId="0" applyNumberFormat="0" applyBorder="0" applyAlignment="0" applyProtection="0"/>
    <xf numFmtId="0" fontId="126" fillId="19" borderId="0" applyNumberFormat="0" applyBorder="0" applyAlignment="0" applyProtection="0"/>
    <xf numFmtId="0" fontId="127" fillId="92" borderId="0" applyNumberFormat="0" applyBorder="0" applyAlignment="0" applyProtection="0"/>
    <xf numFmtId="0" fontId="69" fillId="19" borderId="0" applyNumberFormat="0" applyBorder="0" applyAlignment="0" applyProtection="0"/>
    <xf numFmtId="0" fontId="69" fillId="19" borderId="0" applyNumberFormat="0" applyBorder="0" applyAlignment="0" applyProtection="0"/>
    <xf numFmtId="0" fontId="128" fillId="19" borderId="0" applyNumberFormat="0" applyBorder="0" applyAlignment="0" applyProtection="0"/>
    <xf numFmtId="0" fontId="121" fillId="93" borderId="0" applyNumberFormat="0" applyBorder="0" applyAlignment="0" applyProtection="0"/>
    <xf numFmtId="0" fontId="129" fillId="76" borderId="0" applyNumberFormat="0" applyBorder="0" applyAlignment="0" applyProtection="0"/>
    <xf numFmtId="0" fontId="133" fillId="93" borderId="0" applyNumberFormat="0" applyBorder="0" applyAlignment="0" applyProtection="0"/>
    <xf numFmtId="0" fontId="128" fillId="19" borderId="0" applyNumberFormat="0" applyBorder="0" applyAlignment="0" applyProtection="0"/>
    <xf numFmtId="0" fontId="133" fillId="93" borderId="0" applyNumberFormat="0" applyBorder="0" applyAlignment="0" applyProtection="0"/>
    <xf numFmtId="0" fontId="129" fillId="76" borderId="0" applyNumberFormat="0" applyBorder="0" applyAlignment="0" applyProtection="0"/>
    <xf numFmtId="0" fontId="121" fillId="93" borderId="0" applyNumberFormat="0" applyBorder="0" applyAlignment="0" applyProtection="0"/>
    <xf numFmtId="0" fontId="121" fillId="93"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70" fillId="94" borderId="0" applyNumberFormat="0" applyBorder="0" applyAlignment="0" applyProtection="0"/>
    <xf numFmtId="0" fontId="70" fillId="95" borderId="0" applyNumberFormat="0" applyBorder="0" applyAlignment="0" applyProtection="0"/>
    <xf numFmtId="0" fontId="129" fillId="95" borderId="0" applyNumberFormat="0" applyBorder="0" applyAlignment="0" applyProtection="0"/>
    <xf numFmtId="0" fontId="126" fillId="23" borderId="0" applyNumberFormat="0" applyBorder="0" applyAlignment="0" applyProtection="0"/>
    <xf numFmtId="0" fontId="127" fillId="96" borderId="0" applyNumberFormat="0" applyBorder="0" applyAlignment="0" applyProtection="0"/>
    <xf numFmtId="0" fontId="69" fillId="23" borderId="0" applyNumberFormat="0" applyBorder="0" applyAlignment="0" applyProtection="0"/>
    <xf numFmtId="0" fontId="69" fillId="23" borderId="0" applyNumberFormat="0" applyBorder="0" applyAlignment="0" applyProtection="0"/>
    <xf numFmtId="0" fontId="128" fillId="23" borderId="0" applyNumberFormat="0" applyBorder="0" applyAlignment="0" applyProtection="0"/>
    <xf numFmtId="0" fontId="69" fillId="89" borderId="0" applyNumberFormat="0" applyBorder="0" applyAlignment="0" applyProtection="0"/>
    <xf numFmtId="0" fontId="121" fillId="97" borderId="0" applyNumberFormat="0" applyBorder="0" applyAlignment="0" applyProtection="0"/>
    <xf numFmtId="0" fontId="69" fillId="23" borderId="0" applyNumberFormat="0" applyBorder="0" applyAlignment="0" applyProtection="0"/>
    <xf numFmtId="0" fontId="129" fillId="70"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8" fillId="89"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9" fillId="70" borderId="0" applyNumberFormat="0" applyBorder="0" applyAlignment="0" applyProtection="0"/>
    <xf numFmtId="0" fontId="121" fillId="97" borderId="0" applyNumberFormat="0" applyBorder="0" applyAlignment="0" applyProtection="0"/>
    <xf numFmtId="0" fontId="121" fillId="97"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70" fillId="98" borderId="0" applyNumberFormat="0" applyBorder="0" applyAlignment="0" applyProtection="0"/>
    <xf numFmtId="0" fontId="70" fillId="98" borderId="0" applyNumberFormat="0" applyBorder="0" applyAlignment="0" applyProtection="0"/>
    <xf numFmtId="0" fontId="129" fillId="99" borderId="0" applyNumberFormat="0" applyBorder="0" applyAlignment="0" applyProtection="0"/>
    <xf numFmtId="0" fontId="126" fillId="27" borderId="0" applyNumberFormat="0" applyBorder="0" applyAlignment="0" applyProtection="0"/>
    <xf numFmtId="0" fontId="127" fillId="78" borderId="0" applyNumberFormat="0" applyBorder="0" applyAlignment="0" applyProtection="0"/>
    <xf numFmtId="0" fontId="69" fillId="27" borderId="0" applyNumberFormat="0" applyBorder="0" applyAlignment="0" applyProtection="0"/>
    <xf numFmtId="0" fontId="69" fillId="27" borderId="0" applyNumberFormat="0" applyBorder="0" applyAlignment="0" applyProtection="0"/>
    <xf numFmtId="0" fontId="128" fillId="27" borderId="0" applyNumberFormat="0" applyBorder="0" applyAlignment="0" applyProtection="0"/>
    <xf numFmtId="0" fontId="69" fillId="76" borderId="0" applyNumberFormat="0" applyBorder="0" applyAlignment="0" applyProtection="0"/>
    <xf numFmtId="0" fontId="121" fillId="100" borderId="0" applyNumberFormat="0" applyBorder="0" applyAlignment="0" applyProtection="0"/>
    <xf numFmtId="0" fontId="69" fillId="27" borderId="0" applyNumberFormat="0" applyBorder="0" applyAlignment="0" applyProtection="0"/>
    <xf numFmtId="0" fontId="129" fillId="101"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8" fillId="76"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9" fillId="101" borderId="0" applyNumberFormat="0" applyBorder="0" applyAlignment="0" applyProtection="0"/>
    <xf numFmtId="0" fontId="121" fillId="100" borderId="0" applyNumberFormat="0" applyBorder="0" applyAlignment="0" applyProtection="0"/>
    <xf numFmtId="0" fontId="121" fillId="100"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70" fillId="102" borderId="0" applyNumberFormat="0" applyBorder="0" applyAlignment="0" applyProtection="0"/>
    <xf numFmtId="0" fontId="70" fillId="85" borderId="0" applyNumberFormat="0" applyBorder="0" applyAlignment="0" applyProtection="0"/>
    <xf numFmtId="0" fontId="129" fillId="103" borderId="0" applyNumberFormat="0" applyBorder="0" applyAlignment="0" applyProtection="0"/>
    <xf numFmtId="0" fontId="126" fillId="31" borderId="0" applyNumberFormat="0" applyBorder="0" applyAlignment="0" applyProtection="0"/>
    <xf numFmtId="0" fontId="127" fillId="80" borderId="0" applyNumberFormat="0" applyBorder="0" applyAlignment="0" applyProtection="0"/>
    <xf numFmtId="0" fontId="69" fillId="31" borderId="0" applyNumberFormat="0" applyBorder="0" applyAlignment="0" applyProtection="0"/>
    <xf numFmtId="0" fontId="69" fillId="31" borderId="0" applyNumberFormat="0" applyBorder="0" applyAlignment="0" applyProtection="0"/>
    <xf numFmtId="0" fontId="128" fillId="31" borderId="0" applyNumberFormat="0" applyBorder="0" applyAlignment="0" applyProtection="0"/>
    <xf numFmtId="0" fontId="69" fillId="73" borderId="0" applyNumberFormat="0" applyBorder="0" applyAlignment="0" applyProtection="0"/>
    <xf numFmtId="0" fontId="121" fillId="104" borderId="0" applyNumberFormat="0" applyBorder="0" applyAlignment="0" applyProtection="0"/>
    <xf numFmtId="0" fontId="69" fillId="31" borderId="0" applyNumberFormat="0" applyBorder="0" applyAlignment="0" applyProtection="0"/>
    <xf numFmtId="0" fontId="129" fillId="80"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8" fillId="73"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9" fillId="80" borderId="0" applyNumberFormat="0" applyBorder="0" applyAlignment="0" applyProtection="0"/>
    <xf numFmtId="0" fontId="121" fillId="104" borderId="0" applyNumberFormat="0" applyBorder="0" applyAlignment="0" applyProtection="0"/>
    <xf numFmtId="0" fontId="121" fillId="104"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70" fillId="105" borderId="0" applyNumberFormat="0" applyBorder="0" applyAlignment="0" applyProtection="0"/>
    <xf numFmtId="0" fontId="70" fillId="106" borderId="0" applyNumberFormat="0" applyBorder="0" applyAlignment="0" applyProtection="0"/>
    <xf numFmtId="0" fontId="129" fillId="107" borderId="0" applyNumberFormat="0" applyBorder="0" applyAlignment="0" applyProtection="0"/>
    <xf numFmtId="0" fontId="126" fillId="35" borderId="0" applyNumberFormat="0" applyBorder="0" applyAlignment="0" applyProtection="0"/>
    <xf numFmtId="0" fontId="127" fillId="76" borderId="0" applyNumberFormat="0" applyBorder="0" applyAlignment="0" applyProtection="0"/>
    <xf numFmtId="0" fontId="69" fillId="35" borderId="0" applyNumberFormat="0" applyBorder="0" applyAlignment="0" applyProtection="0"/>
    <xf numFmtId="0" fontId="69" fillId="35" borderId="0" applyNumberFormat="0" applyBorder="0" applyAlignment="0" applyProtection="0"/>
    <xf numFmtId="0" fontId="128" fillId="35" borderId="0" applyNumberFormat="0" applyBorder="0" applyAlignment="0" applyProtection="0"/>
    <xf numFmtId="0" fontId="69" fillId="82" borderId="0" applyNumberFormat="0" applyBorder="0" applyAlignment="0" applyProtection="0"/>
    <xf numFmtId="0" fontId="121" fillId="108" borderId="0" applyNumberFormat="0" applyBorder="0" applyAlignment="0" applyProtection="0"/>
    <xf numFmtId="0" fontId="69" fillId="35" borderId="0" applyNumberFormat="0" applyBorder="0" applyAlignment="0" applyProtection="0"/>
    <xf numFmtId="0" fontId="129" fillId="9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8" fillId="8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9" fillId="92" borderId="0" applyNumberFormat="0" applyBorder="0" applyAlignment="0" applyProtection="0"/>
    <xf numFmtId="0" fontId="121" fillId="108" borderId="0" applyNumberFormat="0" applyBorder="0" applyAlignment="0" applyProtection="0"/>
    <xf numFmtId="0" fontId="121" fillId="108"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44" fontId="134" fillId="0" borderId="4" applyBorder="0">
      <alignment horizontal="right"/>
    </xf>
    <xf numFmtId="44" fontId="134" fillId="0" borderId="4" applyBorder="0">
      <alignment horizontal="right"/>
    </xf>
    <xf numFmtId="240" fontId="11" fillId="44" borderId="0" applyNumberFormat="0" applyFill="0" applyBorder="0" applyAlignment="0" applyProtection="0">
      <protection locked="0"/>
    </xf>
    <xf numFmtId="0" fontId="101" fillId="0" borderId="0" applyNumberFormat="0" applyAlignment="0"/>
    <xf numFmtId="241" fontId="4" fillId="109" borderId="54">
      <alignment horizontal="center" vertical="center"/>
    </xf>
    <xf numFmtId="242" fontId="135" fillId="0" borderId="0" applyFont="0" applyFill="0" applyBorder="0" applyAlignment="0" applyProtection="0"/>
    <xf numFmtId="0" fontId="136" fillId="0" borderId="0" applyFont="0" applyFill="0" applyBorder="0" applyAlignment="0" applyProtection="0"/>
    <xf numFmtId="243" fontId="137" fillId="0" borderId="0" applyFont="0" applyFill="0" applyBorder="0" applyAlignment="0" applyProtection="0"/>
    <xf numFmtId="244" fontId="4" fillId="0" borderId="0" applyFont="0" applyFill="0" applyBorder="0" applyAlignment="0" applyProtection="0"/>
    <xf numFmtId="0" fontId="136" fillId="0" borderId="0" applyFont="0" applyFill="0" applyBorder="0" applyAlignment="0" applyProtection="0"/>
    <xf numFmtId="245" fontId="137" fillId="0" borderId="0" applyFont="0" applyFill="0" applyBorder="0" applyAlignment="0" applyProtection="0"/>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0" fontId="139" fillId="0" borderId="55" applyFont="0" applyFill="0" applyBorder="0" applyAlignment="0" applyProtection="0">
      <alignment horizontal="center" vertical="center"/>
    </xf>
    <xf numFmtId="0" fontId="140" fillId="0" borderId="0" applyFont="0" applyFill="0" applyBorder="0" applyAlignment="0"/>
    <xf numFmtId="0" fontId="141" fillId="0" borderId="0">
      <alignment horizontal="center" wrapText="1"/>
      <protection locked="0"/>
    </xf>
    <xf numFmtId="164" fontId="135" fillId="0" borderId="0" applyFont="0" applyFill="0" applyBorder="0" applyAlignment="0" applyProtection="0"/>
    <xf numFmtId="0" fontId="136" fillId="0" borderId="0" applyFont="0" applyFill="0" applyBorder="0" applyAlignment="0" applyProtection="0"/>
    <xf numFmtId="246" fontId="137" fillId="0" borderId="0" applyFont="0" applyFill="0" applyBorder="0" applyAlignment="0" applyProtection="0"/>
    <xf numFmtId="165" fontId="135" fillId="0" borderId="0" applyFont="0" applyFill="0" applyBorder="0" applyAlignment="0" applyProtection="0"/>
    <xf numFmtId="0" fontId="136" fillId="0" borderId="0" applyFont="0" applyFill="0" applyBorder="0" applyAlignment="0" applyProtection="0"/>
    <xf numFmtId="247" fontId="137" fillId="0" borderId="0" applyFont="0" applyFill="0" applyBorder="0" applyAlignment="0" applyProtection="0"/>
    <xf numFmtId="38" fontId="102" fillId="0" borderId="0" applyFont="0" applyFill="0" applyBorder="0" applyAlignment="0" applyProtection="0"/>
    <xf numFmtId="0" fontId="142" fillId="9" borderId="0" applyNumberFormat="0" applyBorder="0" applyAlignment="0" applyProtection="0"/>
    <xf numFmtId="0" fontId="143" fillId="49" borderId="0" applyNumberFormat="0" applyBorder="0" applyAlignment="0" applyProtection="0"/>
    <xf numFmtId="0" fontId="59" fillId="9" borderId="0" applyNumberFormat="0" applyBorder="0" applyAlignment="0" applyProtection="0"/>
    <xf numFmtId="0" fontId="59" fillId="9" borderId="0" applyNumberFormat="0" applyBorder="0" applyAlignment="0" applyProtection="0"/>
    <xf numFmtId="0" fontId="144" fillId="9" borderId="0" applyNumberFormat="0" applyBorder="0" applyAlignment="0" applyProtection="0"/>
    <xf numFmtId="0" fontId="145" fillId="111" borderId="0" applyNumberFormat="0" applyBorder="0" applyAlignment="0" applyProtection="0"/>
    <xf numFmtId="0" fontId="146" fillId="58" borderId="0" applyNumberFormat="0" applyBorder="0" applyAlignment="0" applyProtection="0"/>
    <xf numFmtId="0" fontId="145" fillId="111" borderId="0" applyNumberFormat="0" applyBorder="0" applyAlignment="0" applyProtection="0"/>
    <xf numFmtId="0" fontId="145" fillId="111"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248" fontId="4" fillId="0" borderId="4">
      <alignment wrapText="1"/>
      <protection locked="0"/>
    </xf>
    <xf numFmtId="248" fontId="4" fillId="0" borderId="4">
      <alignment wrapText="1"/>
      <protection locked="0"/>
    </xf>
    <xf numFmtId="0" fontId="147" fillId="0" borderId="0" applyNumberFormat="0" applyFill="0" applyBorder="0" applyAlignment="0" applyProtection="0"/>
    <xf numFmtId="0" fontId="148" fillId="112" borderId="0" applyBorder="0">
      <alignment horizontal="left" vertical="center" indent="1"/>
    </xf>
    <xf numFmtId="0" fontId="149" fillId="0" borderId="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198" fontId="4" fillId="0" borderId="0" applyFont="0" applyFill="0" applyBorder="0" applyAlignment="0" applyProtection="0"/>
    <xf numFmtId="0" fontId="136" fillId="0" borderId="0"/>
    <xf numFmtId="0" fontId="150" fillId="0" borderId="0"/>
    <xf numFmtId="0" fontId="136" fillId="0" borderId="0"/>
    <xf numFmtId="0" fontId="151" fillId="0" borderId="0">
      <protection locked="0"/>
    </xf>
    <xf numFmtId="0" fontId="152" fillId="0" borderId="0">
      <protection locked="0"/>
    </xf>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24" fontId="153"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54" fillId="12" borderId="33"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6" fillId="113" borderId="33" applyNumberFormat="0" applyAlignment="0" applyProtection="0"/>
    <xf numFmtId="0" fontId="63" fillId="12" borderId="33"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3" fontId="20" fillId="0" borderId="14"/>
    <xf numFmtId="3" fontId="20" fillId="0" borderId="14"/>
    <xf numFmtId="3" fontId="20" fillId="0" borderId="14"/>
    <xf numFmtId="3" fontId="20" fillId="0" borderId="14"/>
    <xf numFmtId="3" fontId="20" fillId="0" borderId="14"/>
    <xf numFmtId="0" fontId="159" fillId="0" borderId="0"/>
    <xf numFmtId="0" fontId="138" fillId="110"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60" fillId="13" borderId="36" applyNumberFormat="0" applyAlignment="0" applyProtection="0"/>
    <xf numFmtId="0" fontId="161" fillId="115" borderId="57" applyNumberFormat="0" applyAlignment="0" applyProtection="0"/>
    <xf numFmtId="0" fontId="65" fillId="13" borderId="36" applyNumberFormat="0" applyAlignment="0" applyProtection="0"/>
    <xf numFmtId="0" fontId="65" fillId="13" borderId="36" applyNumberFormat="0" applyAlignment="0" applyProtection="0"/>
    <xf numFmtId="0" fontId="162" fillId="13" borderId="36" applyNumberFormat="0" applyAlignment="0" applyProtection="0"/>
    <xf numFmtId="0" fontId="65" fillId="116" borderId="58" applyNumberFormat="0" applyAlignment="0" applyProtection="0"/>
    <xf numFmtId="0" fontId="119" fillId="117" borderId="36" applyNumberFormat="0" applyAlignment="0" applyProtection="0"/>
    <xf numFmtId="0" fontId="65" fillId="13" borderId="36" applyNumberFormat="0" applyAlignment="0" applyProtection="0"/>
    <xf numFmtId="0" fontId="163" fillId="115" borderId="57" applyNumberFormat="0" applyAlignment="0" applyProtection="0"/>
    <xf numFmtId="0" fontId="119" fillId="117" borderId="36" applyNumberFormat="0" applyAlignment="0" applyProtection="0"/>
    <xf numFmtId="0" fontId="119" fillId="117" borderId="36" applyNumberFormat="0" applyAlignment="0" applyProtection="0"/>
    <xf numFmtId="0" fontId="163" fillId="115" borderId="57" applyNumberFormat="0" applyAlignment="0" applyProtection="0"/>
    <xf numFmtId="0" fontId="118" fillId="51" borderId="53" applyNumberFormat="0" applyFont="0" applyAlignment="0" applyProtection="0"/>
    <xf numFmtId="0" fontId="65" fillId="13" borderId="36" applyNumberFormat="0" applyAlignment="0" applyProtection="0"/>
    <xf numFmtId="0" fontId="118" fillId="51" borderId="53" applyNumberFormat="0" applyFont="0" applyAlignment="0" applyProtection="0"/>
    <xf numFmtId="0" fontId="163" fillId="115" borderId="57" applyNumberFormat="0" applyAlignment="0" applyProtection="0"/>
    <xf numFmtId="0" fontId="163" fillId="115" borderId="57" applyNumberFormat="0" applyAlignment="0" applyProtection="0"/>
    <xf numFmtId="1" fontId="164" fillId="0" borderId="0">
      <alignment vertical="center"/>
    </xf>
    <xf numFmtId="0" fontId="165" fillId="0" borderId="0" applyNumberFormat="0" applyFill="0" applyBorder="0" applyAlignment="0" applyProtection="0">
      <alignment vertical="top"/>
      <protection locked="0"/>
    </xf>
    <xf numFmtId="0" fontId="166"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7" fillId="0" borderId="0">
      <alignment horizontal="right" vertical="center"/>
    </xf>
    <xf numFmtId="0" fontId="168" fillId="118" borderId="18">
      <alignment horizontal="center" wrapText="1"/>
    </xf>
    <xf numFmtId="0" fontId="169" fillId="119" borderId="0" applyNumberFormat="0" applyBorder="0" applyProtection="0">
      <alignment horizontal="center" wrapText="1"/>
    </xf>
    <xf numFmtId="0" fontId="19" fillId="119" borderId="0" applyNumberFormat="0" applyBorder="0" applyProtection="0">
      <alignment horizontal="center" wrapText="1"/>
    </xf>
    <xf numFmtId="0" fontId="4" fillId="119" borderId="0" applyNumberFormat="0" applyBorder="0" applyProtection="0">
      <alignment horizontal="center" wrapText="1"/>
    </xf>
    <xf numFmtId="0" fontId="19" fillId="0" borderId="4">
      <alignment horizontal="left" wrapText="1"/>
    </xf>
    <xf numFmtId="38" fontId="102" fillId="0" borderId="0" applyFont="0" applyFill="0" applyBorder="0" applyAlignment="0" applyProtection="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41" fontId="4" fillId="0" borderId="0" applyFont="0" applyFill="0" applyBorder="0" applyAlignment="0" applyProtection="0"/>
    <xf numFmtId="38" fontId="102"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71" fillId="0" borderId="0" applyFont="0" applyFill="0" applyBorder="0" applyAlignment="0" applyProtection="0"/>
    <xf numFmtId="38" fontId="172" fillId="0" borderId="0" applyFont="0" applyFill="0" applyBorder="0" applyAlignment="0" applyProtection="0"/>
    <xf numFmtId="41" fontId="4" fillId="0" borderId="0" applyFont="0" applyFill="0" applyBorder="0" applyAlignment="0" applyProtection="0"/>
    <xf numFmtId="41" fontId="101"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9"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7" fontId="173"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6" fontId="70" fillId="0" borderId="0" applyFont="0" applyFill="0" applyBorder="0" applyAlignment="0" applyProtection="0"/>
    <xf numFmtId="259"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112"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74" fillId="51" borderId="53" applyNumberFormat="0" applyFont="0" applyAlignment="0" applyProtection="0"/>
    <xf numFmtId="43" fontId="4" fillId="0" borderId="0" applyFont="0" applyFill="0" applyBorder="0" applyAlignment="0" applyProtection="0"/>
    <xf numFmtId="0" fontId="70" fillId="0" borderId="0"/>
    <xf numFmtId="0" fontId="174"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1" fontId="111" fillId="0" borderId="0" applyFont="0" applyFill="0" applyBorder="0" applyAlignment="0" applyProtection="0"/>
    <xf numFmtId="261"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2"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21"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70" fillId="0" borderId="0" applyFont="0" applyFill="0" applyBorder="0" applyAlignment="0" applyProtection="0"/>
    <xf numFmtId="43" fontId="111" fillId="0" borderId="0" applyFont="0" applyFill="0" applyBorder="0" applyAlignment="0" applyProtection="0"/>
    <xf numFmtId="43"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175" fillId="0" borderId="0" applyFont="0" applyFill="0" applyBorder="0" applyAlignment="0" applyProtection="0"/>
    <xf numFmtId="43" fontId="176"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5" fillId="16" borderId="0" applyNumberFormat="0" applyFont="0" applyBorder="0" applyAlignment="0" applyProtection="0"/>
    <xf numFmtId="43" fontId="4" fillId="0" borderId="0" applyFont="0" applyFill="0" applyBorder="0" applyAlignment="0" applyProtection="0"/>
    <xf numFmtId="0" fontId="70" fillId="0" borderId="0"/>
    <xf numFmtId="0" fontId="115" fillId="16" borderId="0" applyNumberFormat="0" applyFont="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0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103"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70"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7"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8"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5" fillId="17" borderId="0" applyNumberFormat="0" applyFont="0" applyBorder="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3" fontId="4" fillId="0" borderId="0" applyFont="0" applyFill="0" applyBorder="0" applyAlignment="0" applyProtection="0"/>
    <xf numFmtId="0" fontId="169" fillId="0" borderId="0" applyFill="0" applyBorder="0" applyAlignment="0" applyProtection="0">
      <protection locked="0"/>
    </xf>
    <xf numFmtId="0" fontId="180" fillId="0" borderId="0" applyNumberFormat="0" applyAlignment="0">
      <alignment horizontal="left"/>
    </xf>
    <xf numFmtId="0" fontId="181" fillId="0" borderId="0" applyNumberFormat="0" applyAlignment="0"/>
    <xf numFmtId="6" fontId="182" fillId="0" borderId="13" applyBorder="0"/>
    <xf numFmtId="250" fontId="153" fillId="0" borderId="0" applyFont="0" applyFill="0" applyBorder="0" applyAlignment="0" applyProtection="0"/>
    <xf numFmtId="262" fontId="173"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0" fontId="118" fillId="51" borderId="53" applyNumberFormat="0" applyFont="0" applyAlignment="0" applyProtection="0"/>
    <xf numFmtId="44" fontId="4" fillId="0" borderId="0" applyFont="0" applyFill="0" applyBorder="0" applyAlignment="0" applyProtection="0"/>
    <xf numFmtId="0" fontId="70" fillId="0" borderId="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183"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177"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0" fontId="119" fillId="51" borderId="53" applyNumberFormat="0" applyFont="0" applyAlignment="0" applyProtection="0"/>
    <xf numFmtId="44" fontId="4" fillId="0" borderId="0" applyFont="0" applyFill="0" applyBorder="0" applyAlignment="0" applyProtection="0"/>
    <xf numFmtId="0" fontId="70" fillId="0" borderId="0"/>
    <xf numFmtId="0" fontId="119" fillId="51" borderId="53" applyNumberFormat="0" applyFont="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70"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175"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264"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0" fontId="6" fillId="0" borderId="0"/>
    <xf numFmtId="0" fontId="6" fillId="0" borderId="0"/>
    <xf numFmtId="0" fontId="6" fillId="0" borderId="59"/>
    <xf numFmtId="0" fontId="6" fillId="0" borderId="59"/>
    <xf numFmtId="0" fontId="6" fillId="0" borderId="59"/>
    <xf numFmtId="0" fontId="6" fillId="0" borderId="59"/>
    <xf numFmtId="0" fontId="6" fillId="0" borderId="59"/>
    <xf numFmtId="0" fontId="4" fillId="0" borderId="0" applyFont="0" applyFill="0" applyBorder="0" applyAlignment="0" applyProtection="0"/>
    <xf numFmtId="259" fontId="4" fillId="0" borderId="0">
      <protection locked="0"/>
    </xf>
    <xf numFmtId="15" fontId="4" fillId="0" borderId="0"/>
    <xf numFmtId="15" fontId="4" fillId="0" borderId="0"/>
    <xf numFmtId="15" fontId="4" fillId="0" borderId="0"/>
    <xf numFmtId="15" fontId="4" fillId="0" borderId="0"/>
    <xf numFmtId="14" fontId="103" fillId="0" borderId="0" applyFill="0" applyBorder="0" applyAlignment="0"/>
    <xf numFmtId="14" fontId="103" fillId="0" borderId="0" applyFill="0" applyBorder="0" applyAlignment="0"/>
    <xf numFmtId="6" fontId="184" fillId="0" borderId="0">
      <protection locked="0"/>
    </xf>
    <xf numFmtId="14" fontId="89" fillId="0" borderId="2" applyNumberFormat="0" applyBorder="0" applyAlignment="0">
      <alignment horizontal="right"/>
    </xf>
    <xf numFmtId="223" fontId="4" fillId="0" borderId="0" applyFill="0" applyBorder="0" applyProtection="0">
      <alignment horizontal="left" vertical="center"/>
    </xf>
    <xf numFmtId="1" fontId="185" fillId="120" borderId="0"/>
    <xf numFmtId="38" fontId="102" fillId="0" borderId="60">
      <alignment vertical="center"/>
    </xf>
    <xf numFmtId="41" fontId="4" fillId="0" borderId="0" applyFont="0" applyFill="0" applyBorder="0" applyAlignment="0" applyProtection="0"/>
    <xf numFmtId="266" fontId="186" fillId="0" borderId="0" applyFont="0" applyBorder="0" applyProtection="0"/>
    <xf numFmtId="4" fontId="187" fillId="0" borderId="0" applyFont="0" applyFill="0" applyBorder="0" applyAlignment="0" applyProtection="0"/>
    <xf numFmtId="4" fontId="188" fillId="0" borderId="0"/>
    <xf numFmtId="223" fontId="189" fillId="0" borderId="0"/>
    <xf numFmtId="267" fontId="153" fillId="0" borderId="0" applyFill="0" applyBorder="0" applyAlignment="0" applyProtection="0">
      <alignment horizontal="right"/>
    </xf>
    <xf numFmtId="267" fontId="153" fillId="0" borderId="0" applyFill="0" applyBorder="0" applyAlignment="0">
      <alignment horizontal="right"/>
    </xf>
    <xf numFmtId="268" fontId="153" fillId="0" borderId="0" applyFill="0" applyBorder="0" applyAlignment="0">
      <alignment horizontal="right"/>
    </xf>
    <xf numFmtId="0" fontId="147" fillId="0" borderId="0" applyNumberFormat="0" applyFill="0" applyBorder="0" applyAlignment="0" applyProtection="0"/>
    <xf numFmtId="3" fontId="101" fillId="118" borderId="61">
      <protection locked="0"/>
    </xf>
    <xf numFmtId="3" fontId="101" fillId="118" borderId="61">
      <protection locked="0"/>
    </xf>
    <xf numFmtId="3" fontId="101" fillId="118" borderId="61">
      <protection locked="0"/>
    </xf>
    <xf numFmtId="3" fontId="101" fillId="118" borderId="61">
      <protection locked="0"/>
    </xf>
    <xf numFmtId="248" fontId="101" fillId="121" borderId="61">
      <protection locked="0"/>
    </xf>
    <xf numFmtId="248" fontId="101" fillId="121" borderId="61">
      <protection locked="0"/>
    </xf>
    <xf numFmtId="248" fontId="101" fillId="121" borderId="61">
      <protection locked="0"/>
    </xf>
    <xf numFmtId="248" fontId="101" fillId="121" borderId="61">
      <protection locked="0"/>
    </xf>
    <xf numFmtId="269" fontId="101" fillId="122" borderId="61">
      <protection locked="0"/>
    </xf>
    <xf numFmtId="269" fontId="101" fillId="122" borderId="61">
      <protection locked="0"/>
    </xf>
    <xf numFmtId="269" fontId="101" fillId="122" borderId="61">
      <protection locked="0"/>
    </xf>
    <xf numFmtId="269" fontId="101" fillId="122" borderId="61">
      <protection locked="0"/>
    </xf>
    <xf numFmtId="4" fontId="101" fillId="43" borderId="61">
      <protection locked="0"/>
    </xf>
    <xf numFmtId="4" fontId="101" fillId="43" borderId="61">
      <protection locked="0"/>
    </xf>
    <xf numFmtId="4" fontId="101" fillId="43" borderId="61">
      <protection locked="0"/>
    </xf>
    <xf numFmtId="4" fontId="101" fillId="43" borderId="61">
      <protection locked="0"/>
    </xf>
    <xf numFmtId="0" fontId="190" fillId="123" borderId="0" applyNumberFormat="0" applyBorder="0" applyAlignment="0" applyProtection="0"/>
    <xf numFmtId="0" fontId="190" fillId="124" borderId="0" applyNumberFormat="0" applyBorder="0" applyAlignment="0" applyProtection="0"/>
    <xf numFmtId="0" fontId="190" fillId="125" borderId="0" applyNumberFormat="0" applyBorder="0" applyAlignment="0" applyProtection="0"/>
    <xf numFmtId="1" fontId="191" fillId="126" borderId="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92" fillId="0" borderId="0" applyNumberFormat="0" applyAlignment="0">
      <alignment horizontal="left"/>
    </xf>
    <xf numFmtId="244" fontId="193" fillId="0" borderId="0" applyFont="0" applyFill="0" applyBorder="0" applyAlignment="0" applyProtection="0"/>
    <xf numFmtId="0" fontId="194" fillId="0" borderId="0" applyNumberFormat="0" applyFill="0" applyBorder="0" applyAlignment="0" applyProtection="0"/>
    <xf numFmtId="0" fontId="195" fillId="0" borderId="0" applyNumberFormat="0" applyFill="0" applyBorder="0" applyAlignment="0" applyProtection="0"/>
    <xf numFmtId="0" fontId="67" fillId="0" borderId="0" applyNumberFormat="0" applyFill="0" applyBorder="0" applyAlignment="0" applyProtection="0"/>
    <xf numFmtId="0" fontId="67" fillId="0" borderId="0" applyNumberFormat="0" applyFill="0" applyBorder="0" applyAlignment="0" applyProtection="0"/>
    <xf numFmtId="0" fontId="196"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97"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179" fontId="97" fillId="0" borderId="0" applyFont="0" applyFill="0" applyBorder="0" applyAlignment="0" applyProtection="0"/>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0" fontId="198" fillId="0" borderId="0">
      <protection locked="0"/>
    </xf>
    <xf numFmtId="270" fontId="198" fillId="0" borderId="0">
      <protection locked="0"/>
    </xf>
    <xf numFmtId="2" fontId="4" fillId="0" borderId="0" applyFont="0" applyFill="0" applyBorder="0" applyAlignment="0" applyProtection="0"/>
    <xf numFmtId="259" fontId="4" fillId="0" borderId="0">
      <protection locked="0"/>
    </xf>
    <xf numFmtId="3" fontId="199" fillId="0" borderId="61"/>
    <xf numFmtId="3" fontId="199" fillId="0" borderId="61"/>
    <xf numFmtId="3" fontId="199" fillId="0" borderId="61"/>
    <xf numFmtId="3" fontId="199" fillId="0" borderId="61"/>
    <xf numFmtId="248" fontId="200" fillId="0" borderId="61"/>
    <xf numFmtId="248" fontId="200" fillId="0" borderId="61"/>
    <xf numFmtId="248" fontId="200" fillId="0" borderId="61"/>
    <xf numFmtId="248" fontId="200" fillId="0" borderId="61"/>
    <xf numFmtId="269" fontId="199" fillId="0" borderId="61"/>
    <xf numFmtId="269" fontId="199" fillId="0" borderId="61"/>
    <xf numFmtId="269" fontId="199" fillId="0" borderId="61"/>
    <xf numFmtId="269" fontId="199" fillId="0" borderId="61"/>
    <xf numFmtId="4" fontId="200" fillId="0" borderId="61"/>
    <xf numFmtId="4" fontId="200" fillId="0" borderId="61"/>
    <xf numFmtId="4" fontId="200" fillId="0" borderId="61"/>
    <xf numFmtId="4" fontId="200" fillId="0" borderId="61"/>
    <xf numFmtId="271" fontId="201" fillId="0" borderId="0"/>
    <xf numFmtId="272" fontId="201" fillId="0" borderId="0"/>
    <xf numFmtId="273" fontId="201" fillId="0" borderId="0"/>
    <xf numFmtId="274" fontId="101" fillId="112" borderId="61"/>
    <xf numFmtId="274" fontId="101" fillId="112" borderId="61"/>
    <xf numFmtId="274" fontId="101" fillId="112" borderId="61"/>
    <xf numFmtId="274" fontId="101" fillId="112" borderId="61"/>
    <xf numFmtId="0" fontId="202" fillId="8" borderId="0" applyNumberFormat="0" applyBorder="0" applyAlignment="0" applyProtection="0"/>
    <xf numFmtId="0" fontId="203" fillId="55"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204" fillId="8" borderId="0" applyNumberFormat="0" applyBorder="0" applyAlignment="0" applyProtection="0"/>
    <xf numFmtId="0" fontId="205" fillId="127" borderId="0" applyNumberFormat="0" applyBorder="0" applyAlignment="0" applyProtection="0"/>
    <xf numFmtId="0" fontId="206" fillId="61" borderId="0" applyNumberFormat="0" applyBorder="0" applyAlignment="0" applyProtection="0"/>
    <xf numFmtId="0" fontId="205" fillId="127" borderId="0" applyNumberFormat="0" applyBorder="0" applyAlignment="0" applyProtection="0"/>
    <xf numFmtId="0" fontId="205" fillId="127"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38" fontId="101" fillId="110" borderId="0" applyNumberFormat="0" applyBorder="0" applyAlignment="0" applyProtection="0"/>
    <xf numFmtId="0" fontId="207" fillId="128" borderId="0"/>
    <xf numFmtId="0" fontId="207" fillId="128" borderId="0"/>
    <xf numFmtId="0" fontId="208" fillId="0" borderId="0">
      <alignment horizontal="left"/>
    </xf>
    <xf numFmtId="37" fontId="209" fillId="44" borderId="62" applyFill="0">
      <alignment vertical="center"/>
    </xf>
    <xf numFmtId="0" fontId="20" fillId="0" borderId="62" applyNumberFormat="0" applyAlignment="0" applyProtection="0">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9" fillId="0" borderId="48" applyNumberFormat="0" applyFill="0">
      <alignment horizontal="centerContinuous" vertical="top"/>
    </xf>
    <xf numFmtId="0" fontId="210" fillId="110" borderId="64" applyNumberFormat="0" applyBorder="0">
      <alignment horizontal="left" vertical="center" indent="1"/>
    </xf>
    <xf numFmtId="0" fontId="211" fillId="129" borderId="61" applyNumberFormat="0" applyFont="0" applyAlignment="0">
      <alignment horizontal="left" vertical="center"/>
    </xf>
    <xf numFmtId="0" fontId="212" fillId="0" borderId="30" applyNumberFormat="0" applyFill="0" applyAlignment="0" applyProtection="0"/>
    <xf numFmtId="0" fontId="213" fillId="0" borderId="65" applyNumberFormat="0" applyFill="0" applyAlignment="0" applyProtection="0"/>
    <xf numFmtId="0" fontId="55" fillId="0" borderId="30" applyNumberFormat="0" applyFill="0" applyAlignment="0" applyProtection="0"/>
    <xf numFmtId="0" fontId="55" fillId="0" borderId="30" applyNumberFormat="0" applyFill="0" applyAlignment="0" applyProtection="0"/>
    <xf numFmtId="0" fontId="214" fillId="0" borderId="30" applyNumberFormat="0" applyFill="0" applyAlignment="0" applyProtection="0"/>
    <xf numFmtId="0" fontId="215" fillId="0" borderId="66" applyNumberFormat="0" applyFill="0" applyAlignment="0" applyProtection="0"/>
    <xf numFmtId="0" fontId="216" fillId="0" borderId="67" applyNumberFormat="0" applyFill="0" applyAlignment="0" applyProtection="0"/>
    <xf numFmtId="0" fontId="55" fillId="0" borderId="30" applyNumberFormat="0" applyFill="0" applyAlignment="0" applyProtection="0"/>
    <xf numFmtId="0" fontId="217" fillId="0" borderId="68" applyNumberFormat="0" applyFill="0" applyAlignment="0" applyProtection="0"/>
    <xf numFmtId="0" fontId="216" fillId="0" borderId="67" applyNumberFormat="0" applyFill="0" applyAlignment="0" applyProtection="0"/>
    <xf numFmtId="0" fontId="216" fillId="0" borderId="67"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9" fillId="0" borderId="31" applyNumberFormat="0" applyFill="0" applyAlignment="0" applyProtection="0"/>
    <xf numFmtId="0" fontId="220" fillId="0" borderId="69" applyNumberFormat="0" applyFill="0" applyAlignment="0" applyProtection="0"/>
    <xf numFmtId="0" fontId="56" fillId="0" borderId="31" applyNumberFormat="0" applyFill="0" applyAlignment="0" applyProtection="0"/>
    <xf numFmtId="0" fontId="56" fillId="0" borderId="31" applyNumberFormat="0" applyFill="0" applyAlignment="0" applyProtection="0"/>
    <xf numFmtId="0" fontId="221" fillId="0" borderId="31" applyNumberFormat="0" applyFill="0" applyAlignment="0" applyProtection="0"/>
    <xf numFmtId="0" fontId="222" fillId="0" borderId="31" applyNumberFormat="0" applyFill="0" applyAlignment="0" applyProtection="0"/>
    <xf numFmtId="0" fontId="223" fillId="0" borderId="70" applyNumberFormat="0" applyFill="0" applyAlignment="0" applyProtection="0"/>
    <xf numFmtId="0" fontId="56" fillId="0" borderId="31" applyNumberFormat="0" applyFill="0" applyAlignment="0" applyProtection="0"/>
    <xf numFmtId="0" fontId="224" fillId="0" borderId="71" applyNumberFormat="0" applyFill="0" applyAlignment="0" applyProtection="0"/>
    <xf numFmtId="0" fontId="223" fillId="0" borderId="70" applyNumberFormat="0" applyFill="0" applyAlignment="0" applyProtection="0"/>
    <xf numFmtId="0" fontId="223" fillId="0" borderId="70"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6" fillId="0" borderId="32" applyNumberFormat="0" applyFill="0" applyAlignment="0" applyProtection="0"/>
    <xf numFmtId="0" fontId="227" fillId="0" borderId="72" applyNumberFormat="0" applyFill="0" applyAlignment="0" applyProtection="0"/>
    <xf numFmtId="0" fontId="57" fillId="0" borderId="32" applyNumberFormat="0" applyFill="0" applyAlignment="0" applyProtection="0"/>
    <xf numFmtId="0" fontId="57" fillId="0" borderId="32" applyNumberFormat="0" applyFill="0" applyAlignment="0" applyProtection="0"/>
    <xf numFmtId="0" fontId="228" fillId="0" borderId="32" applyNumberFormat="0" applyFill="0" applyAlignment="0" applyProtection="0"/>
    <xf numFmtId="0" fontId="229" fillId="0" borderId="73" applyNumberFormat="0" applyFill="0" applyAlignment="0" applyProtection="0"/>
    <xf numFmtId="0" fontId="230" fillId="0" borderId="53" applyNumberFormat="0" applyFill="0" applyAlignment="0" applyProtection="0"/>
    <xf numFmtId="0" fontId="57" fillId="0" borderId="32" applyNumberFormat="0" applyFill="0" applyAlignment="0" applyProtection="0"/>
    <xf numFmtId="0" fontId="231" fillId="0" borderId="74" applyNumberFormat="0" applyFill="0" applyAlignment="0" applyProtection="0"/>
    <xf numFmtId="0" fontId="230" fillId="0" borderId="53" applyNumberFormat="0" applyFill="0" applyAlignment="0" applyProtection="0"/>
    <xf numFmtId="0" fontId="230" fillId="0" borderId="53" applyNumberFormat="0" applyFill="0" applyAlignment="0" applyProtection="0"/>
    <xf numFmtId="0" fontId="232" fillId="0" borderId="72" applyNumberFormat="0" applyFill="0" applyAlignment="0" applyProtection="0"/>
    <xf numFmtId="0" fontId="119" fillId="51" borderId="53" applyNumberFormat="0" applyFont="0" applyAlignment="0" applyProtection="0"/>
    <xf numFmtId="0" fontId="57" fillId="0" borderId="32" applyNumberFormat="0" applyFill="0" applyAlignment="0" applyProtection="0"/>
    <xf numFmtId="0" fontId="70" fillId="0" borderId="0"/>
    <xf numFmtId="0" fontId="232" fillId="0" borderId="72" applyNumberFormat="0" applyFill="0" applyAlignment="0" applyProtection="0"/>
    <xf numFmtId="0" fontId="232" fillId="0" borderId="72" applyNumberFormat="0" applyFill="0" applyAlignment="0" applyProtection="0"/>
    <xf numFmtId="0" fontId="226" fillId="0" borderId="0" applyNumberFormat="0" applyFill="0" applyBorder="0" applyAlignment="0" applyProtection="0"/>
    <xf numFmtId="0" fontId="22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0" fontId="230" fillId="0" borderId="0" applyNumberFormat="0" applyFill="0" applyBorder="0" applyAlignment="0" applyProtection="0"/>
    <xf numFmtId="0" fontId="57" fillId="0" borderId="0" applyNumberFormat="0" applyFill="0" applyBorder="0" applyAlignment="0" applyProtection="0"/>
    <xf numFmtId="0" fontId="231"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5" fillId="0" borderId="0" applyFill="0" applyAlignment="0" applyProtection="0">
      <protection locked="0"/>
    </xf>
    <xf numFmtId="0" fontId="25" fillId="0" borderId="11" applyFill="0" applyAlignment="0" applyProtection="0">
      <protection locked="0"/>
    </xf>
    <xf numFmtId="259" fontId="4" fillId="0" borderId="0">
      <protection locked="0"/>
    </xf>
    <xf numFmtId="259" fontId="4" fillId="0" borderId="0">
      <protection locked="0"/>
    </xf>
    <xf numFmtId="259" fontId="4" fillId="0" borderId="0">
      <protection locked="0"/>
    </xf>
    <xf numFmtId="259" fontId="4" fillId="0" borderId="0">
      <protection locked="0"/>
    </xf>
    <xf numFmtId="274" fontId="139" fillId="0" borderId="0" applyFont="0" applyFill="0" applyBorder="0" applyAlignment="0" applyProtection="0">
      <alignment horizontal="center" vertical="center"/>
    </xf>
    <xf numFmtId="0" fontId="98" fillId="0" borderId="75" applyNumberFormat="0" applyFill="0" applyAlignment="0" applyProtection="0"/>
    <xf numFmtId="0" fontId="233" fillId="0" borderId="0" applyNumberFormat="0" applyFill="0" applyBorder="0" applyAlignment="0" applyProtection="0"/>
    <xf numFmtId="0" fontId="234" fillId="0" borderId="0" applyNumberFormat="0" applyFill="0" applyBorder="0" applyAlignment="0" applyProtection="0">
      <alignment vertical="top"/>
      <protection locked="0"/>
    </xf>
    <xf numFmtId="0" fontId="233" fillId="0" borderId="0" applyNumberFormat="0" applyFill="0" applyBorder="0" applyAlignment="0" applyProtection="0"/>
    <xf numFmtId="0" fontId="235" fillId="0" borderId="0" applyNumberFormat="0" applyFill="0" applyBorder="0" applyAlignment="0" applyProtection="0">
      <alignment vertical="top"/>
      <protection locked="0"/>
    </xf>
    <xf numFmtId="0" fontId="236" fillId="0" borderId="0" applyNumberFormat="0" applyFill="0" applyBorder="0" applyAlignment="0" applyProtection="0">
      <alignment vertical="top"/>
      <protection locked="0"/>
    </xf>
    <xf numFmtId="38" fontId="102" fillId="0" borderId="0" applyFont="0" applyFill="0" applyBorder="0" applyAlignment="0" applyProtection="0"/>
    <xf numFmtId="4" fontId="4" fillId="0" borderId="0" applyFont="0" applyFill="0" applyBorder="0" applyAlignment="0" applyProtection="0"/>
    <xf numFmtId="0" fontId="186" fillId="0" borderId="0" applyFill="0" applyBorder="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0" fontId="237" fillId="11" borderId="33"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9" fillId="130" borderId="33" applyNumberFormat="0" applyAlignment="0" applyProtection="0"/>
    <xf numFmtId="0" fontId="61" fillId="11" borderId="33"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180" fontId="6" fillId="131" borderId="0"/>
    <xf numFmtId="275" fontId="203" fillId="0" borderId="76" applyBorder="0">
      <protection locked="0"/>
    </xf>
    <xf numFmtId="276" fontId="105" fillId="0" borderId="2" applyFont="0" applyFill="0" applyBorder="0" applyAlignment="0" applyProtection="0">
      <alignment horizontal="center"/>
    </xf>
    <xf numFmtId="234" fontId="241" fillId="0" borderId="61"/>
    <xf numFmtId="234" fontId="241" fillId="0" borderId="61"/>
    <xf numFmtId="234" fontId="241" fillId="0" borderId="61"/>
    <xf numFmtId="0" fontId="186" fillId="45" borderId="0"/>
    <xf numFmtId="38" fontId="242" fillId="0" borderId="0"/>
    <xf numFmtId="38" fontId="243" fillId="0" borderId="0"/>
    <xf numFmtId="38" fontId="244" fillId="0" borderId="0"/>
    <xf numFmtId="38" fontId="245" fillId="0" borderId="0"/>
    <xf numFmtId="0" fontId="89" fillId="0" borderId="0"/>
    <xf numFmtId="0" fontId="89" fillId="0" borderId="0"/>
    <xf numFmtId="0" fontId="246" fillId="132" borderId="59"/>
    <xf numFmtId="0" fontId="246" fillId="132" borderId="59"/>
    <xf numFmtId="0" fontId="246" fillId="132" borderId="59"/>
    <xf numFmtId="0" fontId="246" fillId="132" borderId="59"/>
    <xf numFmtId="0" fontId="246" fillId="132" borderId="59"/>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247" fillId="0" borderId="35" applyNumberFormat="0" applyFill="0" applyAlignment="0" applyProtection="0"/>
    <xf numFmtId="0" fontId="116" fillId="0" borderId="77" applyNumberFormat="0" applyFill="0" applyAlignment="0" applyProtection="0"/>
    <xf numFmtId="0" fontId="64" fillId="0" borderId="35" applyNumberFormat="0" applyFill="0" applyAlignment="0" applyProtection="0"/>
    <xf numFmtId="0" fontId="64" fillId="0" borderId="35" applyNumberFormat="0" applyFill="0" applyAlignment="0" applyProtection="0"/>
    <xf numFmtId="0" fontId="248" fillId="0" borderId="35" applyNumberFormat="0" applyFill="0" applyAlignment="0" applyProtection="0"/>
    <xf numFmtId="0" fontId="249" fillId="0" borderId="78" applyNumberFormat="0" applyFill="0" applyAlignment="0" applyProtection="0"/>
    <xf numFmtId="0" fontId="250" fillId="0" borderId="35" applyNumberFormat="0" applyFill="0" applyAlignment="0" applyProtection="0"/>
    <xf numFmtId="0" fontId="64" fillId="0" borderId="35" applyNumberFormat="0" applyFill="0" applyAlignment="0" applyProtection="0"/>
    <xf numFmtId="0" fontId="251" fillId="0" borderId="79" applyNumberFormat="0" applyFill="0" applyAlignment="0" applyProtection="0"/>
    <xf numFmtId="0" fontId="119" fillId="51" borderId="53" applyNumberFormat="0" applyFont="0" applyAlignment="0" applyProtection="0"/>
    <xf numFmtId="0" fontId="250" fillId="0" borderId="35" applyNumberFormat="0" applyFill="0" applyAlignment="0" applyProtection="0"/>
    <xf numFmtId="0" fontId="70" fillId="0" borderId="0"/>
    <xf numFmtId="0" fontId="119" fillId="51" borderId="53" applyNumberFormat="0" applyFont="0" applyAlignment="0" applyProtection="0"/>
    <xf numFmtId="0" fontId="250" fillId="0" borderId="35"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180" fontId="253" fillId="133" borderId="0"/>
    <xf numFmtId="0" fontId="169" fillId="0" borderId="0">
      <alignment horizontal="left" vertical="top"/>
    </xf>
    <xf numFmtId="234" fontId="254" fillId="0" borderId="5">
      <alignment horizontal="right"/>
    </xf>
    <xf numFmtId="0" fontId="139" fillId="0" borderId="0" applyFont="0" applyFill="0" applyBorder="0" applyProtection="0">
      <alignment horizontal="center" vertical="center"/>
    </xf>
    <xf numFmtId="17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87" fillId="0" borderId="0" applyFont="0" applyFill="0" applyBorder="0" applyAlignment="0" applyProtection="0"/>
    <xf numFmtId="277" fontId="4" fillId="0" borderId="0" applyFont="0" applyFill="0" applyBorder="0" applyAlignment="0" applyProtection="0"/>
    <xf numFmtId="278" fontId="4" fillId="0" borderId="0" applyFont="0" applyFill="0" applyBorder="0" applyAlignment="0" applyProtection="0"/>
    <xf numFmtId="279"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80" fontId="4" fillId="0" borderId="0" applyFont="0" applyFill="0" applyBorder="0" applyAlignment="0" applyProtection="0"/>
    <xf numFmtId="14" fontId="89" fillId="0" borderId="0"/>
    <xf numFmtId="0" fontId="255" fillId="0" borderId="80"/>
    <xf numFmtId="281" fontId="89" fillId="0" borderId="0" applyFont="0" applyFill="0" applyBorder="0" applyAlignment="0" applyProtection="0"/>
    <xf numFmtId="282" fontId="89"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4" fontId="4" fillId="0" borderId="0" applyFont="0" applyFill="0" applyBorder="0" applyAlignment="0" applyProtection="0"/>
    <xf numFmtId="285" fontId="4" fillId="0" borderId="0" applyFont="0" applyFill="0" applyBorder="0" applyAlignment="0" applyProtection="0"/>
    <xf numFmtId="286" fontId="198" fillId="0" borderId="0">
      <protection locked="0"/>
    </xf>
    <xf numFmtId="287" fontId="198" fillId="0" borderId="0">
      <protection locked="0"/>
    </xf>
    <xf numFmtId="288" fontId="153" fillId="0" borderId="0" applyFill="0" applyBorder="0" applyAlignment="0">
      <alignment horizontal="right"/>
    </xf>
    <xf numFmtId="0" fontId="193" fillId="0" borderId="0" applyNumberFormat="0" applyFont="0" applyFill="0" applyAlignment="0"/>
    <xf numFmtId="0" fontId="256" fillId="0" borderId="0">
      <alignment horizontal="right"/>
    </xf>
    <xf numFmtId="0" fontId="257" fillId="10" borderId="0" applyNumberFormat="0" applyBorder="0" applyAlignment="0" applyProtection="0"/>
    <xf numFmtId="0" fontId="258" fillId="66" borderId="0" applyNumberFormat="0" applyBorder="0" applyAlignment="0" applyProtection="0"/>
    <xf numFmtId="0" fontId="60" fillId="10" borderId="0" applyNumberFormat="0" applyBorder="0" applyAlignment="0" applyProtection="0"/>
    <xf numFmtId="0" fontId="60" fillId="10" borderId="0" applyNumberFormat="0" applyBorder="0" applyAlignment="0" applyProtection="0"/>
    <xf numFmtId="0" fontId="259" fillId="10" borderId="0" applyNumberFormat="0" applyBorder="0" applyAlignment="0" applyProtection="0"/>
    <xf numFmtId="0" fontId="260" fillId="10" borderId="0" applyNumberFormat="0" applyBorder="0" applyAlignment="0" applyProtection="0"/>
    <xf numFmtId="0" fontId="261" fillId="134" borderId="0" applyNumberFormat="0" applyBorder="0" applyAlignment="0" applyProtection="0"/>
    <xf numFmtId="0" fontId="60" fillId="10" borderId="0" applyNumberFormat="0" applyBorder="0" applyAlignment="0" applyProtection="0"/>
    <xf numFmtId="0" fontId="262" fillId="66" borderId="0" applyNumberFormat="0" applyBorder="0" applyAlignment="0" applyProtection="0"/>
    <xf numFmtId="0" fontId="261" fillId="134" borderId="0" applyNumberFormat="0" applyBorder="0" applyAlignment="0" applyProtection="0"/>
    <xf numFmtId="0" fontId="261" fillId="134"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03" fillId="0" borderId="81" applyNumberFormat="0" applyAlignment="0"/>
    <xf numFmtId="37" fontId="264" fillId="0" borderId="0"/>
    <xf numFmtId="37" fontId="264" fillId="0" borderId="0"/>
    <xf numFmtId="0" fontId="265" fillId="44" borderId="0">
      <alignment horizontal="left" indent="1"/>
    </xf>
    <xf numFmtId="0" fontId="4" fillId="0" borderId="0"/>
    <xf numFmtId="0" fontId="4" fillId="0" borderId="0"/>
    <xf numFmtId="289" fontId="266" fillId="0" borderId="0"/>
    <xf numFmtId="289" fontId="266" fillId="0" borderId="0"/>
    <xf numFmtId="290" fontId="4" fillId="0" borderId="0"/>
    <xf numFmtId="290" fontId="4" fillId="0" borderId="0"/>
    <xf numFmtId="290" fontId="4" fillId="0" borderId="0"/>
    <xf numFmtId="290" fontId="4" fillId="0" borderId="0"/>
    <xf numFmtId="0" fontId="267" fillId="0" borderId="0"/>
    <xf numFmtId="0" fontId="267" fillId="0" borderId="0"/>
    <xf numFmtId="0" fontId="267" fillId="0" borderId="0"/>
    <xf numFmtId="0" fontId="267" fillId="0" borderId="0"/>
    <xf numFmtId="0" fontId="267" fillId="0" borderId="0"/>
    <xf numFmtId="0" fontId="267" fillId="0" borderId="0"/>
    <xf numFmtId="0" fontId="267" fillId="0" borderId="0"/>
    <xf numFmtId="37" fontId="182" fillId="0" borderId="0"/>
    <xf numFmtId="38" fontId="26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15" fillId="0" borderId="0"/>
    <xf numFmtId="0" fontId="4"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4" fillId="0" borderId="0"/>
    <xf numFmtId="0" fontId="115" fillId="0" borderId="0"/>
    <xf numFmtId="0" fontId="115" fillId="0" borderId="0"/>
    <xf numFmtId="0" fontId="4" fillId="0" borderId="0"/>
    <xf numFmtId="0" fontId="115" fillId="0" borderId="0"/>
    <xf numFmtId="0" fontId="4" fillId="0" borderId="0"/>
    <xf numFmtId="0" fontId="4"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121" fillId="51" borderId="53" applyNumberFormat="0" applyFont="0" applyAlignment="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27" fillId="0" borderId="0"/>
    <xf numFmtId="0" fontId="27" fillId="0" borderId="0"/>
    <xf numFmtId="0" fontId="121" fillId="51" borderId="53" applyNumberFormat="0" applyFont="0" applyAlignment="0" applyProtection="0"/>
    <xf numFmtId="0" fontId="27"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1" borderId="3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1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27" fillId="31" borderId="36" applyNumberFormat="0" applyAlignment="0" applyProtection="0"/>
    <xf numFmtId="0" fontId="115" fillId="0" borderId="0"/>
    <xf numFmtId="0" fontId="27" fillId="0" borderId="0"/>
    <xf numFmtId="0" fontId="27" fillId="31"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7" borderId="0" applyNumberFormat="0" applyFon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1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270" fillId="0" borderId="0" applyNumberFormat="0" applyBorder="0" applyProtection="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5"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27" borderId="0" applyNumberFormat="0" applyBorder="0" applyAlignment="0" applyProtection="0"/>
    <xf numFmtId="0" fontId="115" fillId="0" borderId="0"/>
    <xf numFmtId="0" fontId="27" fillId="0" borderId="0"/>
    <xf numFmtId="0" fontId="120" fillId="27" borderId="0" applyNumberFormat="0" applyBorder="0" applyAlignment="0" applyProtection="0"/>
    <xf numFmtId="0" fontId="270" fillId="0" borderId="0" applyNumberFormat="0" applyBorder="0" applyProtection="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59" fillId="34" borderId="36" applyNumberFormat="0" applyAlignment="0" applyProtection="0"/>
    <xf numFmtId="0" fontId="115" fillId="0" borderId="0"/>
    <xf numFmtId="0" fontId="27" fillId="0" borderId="0"/>
    <xf numFmtId="0" fontId="59" fillId="34"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1" fillId="51" borderId="53" applyNumberFormat="0" applyFont="0" applyAlignment="0" applyProtection="0"/>
    <xf numFmtId="0" fontId="115" fillId="0" borderId="0"/>
    <xf numFmtId="0" fontId="27" fillId="0" borderId="0"/>
    <xf numFmtId="0" fontId="121"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9" fontId="69" fillId="0" borderId="0" applyFont="0" applyFill="0" applyBorder="0" applyAlignment="0" applyProtection="0"/>
    <xf numFmtId="0" fontId="115" fillId="0" borderId="0"/>
    <xf numFmtId="0" fontId="27" fillId="0" borderId="0"/>
    <xf numFmtId="9" fontId="69" fillId="0" borderId="0" applyFont="0" applyFill="0" applyBorder="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8" borderId="0" applyNumberFormat="0" applyFont="0" applyBorder="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0" fillId="18" borderId="0" applyNumberFormat="0" applyBorder="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0" fillId="2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 fillId="32" borderId="70" applyNumberFormat="0" applyAlignment="0" applyProtection="0"/>
    <xf numFmtId="0" fontId="115" fillId="0" borderId="0"/>
    <xf numFmtId="0" fontId="27" fillId="0" borderId="0"/>
    <xf numFmtId="0" fontId="27" fillId="32" borderId="70" applyNumberForma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5" fillId="10" borderId="0" applyNumberFormat="0" applyFont="0" applyBorder="0" applyAlignment="0" applyProtection="0"/>
    <xf numFmtId="0" fontId="4" fillId="0" borderId="0"/>
    <xf numFmtId="0" fontId="27" fillId="0" borderId="0"/>
    <xf numFmtId="0" fontId="115" fillId="10" borderId="0" applyNumberFormat="0" applyFont="0" applyBorder="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0" fillId="24" borderId="0" applyNumberFormat="0" applyBorder="0" applyAlignment="0" applyProtection="0"/>
    <xf numFmtId="0" fontId="4" fillId="0" borderId="0"/>
    <xf numFmtId="0" fontId="27" fillId="0" borderId="0"/>
    <xf numFmtId="0" fontId="120" fillId="24" borderId="0" applyNumberFormat="0" applyBorder="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1"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27" fillId="0" borderId="0"/>
    <xf numFmtId="0" fontId="27"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103" fillId="0" borderId="0">
      <alignment vertical="top"/>
    </xf>
    <xf numFmtId="0" fontId="269" fillId="0" borderId="0" applyNumberFormat="0" applyBorder="0" applyProtection="0"/>
    <xf numFmtId="0" fontId="27" fillId="0" borderId="0"/>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3" borderId="0" applyNumberFormat="0" applyBorder="0" applyAlignment="0" applyProtection="0"/>
    <xf numFmtId="0" fontId="115" fillId="0" borderId="0"/>
    <xf numFmtId="0" fontId="112" fillId="0" borderId="0">
      <alignment vertical="top"/>
    </xf>
    <xf numFmtId="0" fontId="120" fillId="23" borderId="0" applyNumberFormat="0" applyBorder="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13" borderId="0" applyNumberFormat="0" applyFon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 fillId="0" borderId="0"/>
    <xf numFmtId="0" fontId="115" fillId="0" borderId="0"/>
    <xf numFmtId="0" fontId="115"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115" fillId="0" borderId="0"/>
    <xf numFmtId="0" fontId="4" fillId="0" borderId="0"/>
    <xf numFmtId="0" fontId="103" fillId="0" borderId="0">
      <alignment vertical="top"/>
    </xf>
    <xf numFmtId="0" fontId="103" fillId="0" borderId="0">
      <alignment vertical="top"/>
    </xf>
    <xf numFmtId="0" fontId="103" fillId="0" borderId="0">
      <alignment vertical="top"/>
    </xf>
    <xf numFmtId="0" fontId="115" fillId="0" borderId="0"/>
    <xf numFmtId="0" fontId="115" fillId="0" borderId="0"/>
    <xf numFmtId="0" fontId="4" fillId="0" borderId="0"/>
    <xf numFmtId="0" fontId="115" fillId="0" borderId="0"/>
    <xf numFmtId="0" fontId="115" fillId="0" borderId="0"/>
    <xf numFmtId="0" fontId="4" fillId="0" borderId="0"/>
    <xf numFmtId="0" fontId="103" fillId="0" borderId="0">
      <alignment vertical="top"/>
    </xf>
    <xf numFmtId="0" fontId="115" fillId="0" borderId="0"/>
    <xf numFmtId="0" fontId="115" fillId="0" borderId="0"/>
    <xf numFmtId="0" fontId="4" fillId="0" borderId="0"/>
    <xf numFmtId="0" fontId="115"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60" fillId="0" borderId="67" applyNumberFormat="0" applyFill="0" applyAlignment="0" applyProtection="0"/>
    <xf numFmtId="0" fontId="270" fillId="0" borderId="0" applyNumberFormat="0" applyBorder="0" applyProtection="0"/>
    <xf numFmtId="0" fontId="27" fillId="0" borderId="0"/>
    <xf numFmtId="0" fontId="27"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lignment vertical="center"/>
    </xf>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66" fillId="0" borderId="82" applyNumberFormat="0" applyFill="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115" fillId="0" borderId="0"/>
    <xf numFmtId="0" fontId="112" fillId="0" borderId="0">
      <alignment vertical="top"/>
    </xf>
    <xf numFmtId="0" fontId="121"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0"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19" borderId="0" applyNumberForma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10" borderId="0" applyNumberFormat="0" applyFont="0" applyBorder="0" applyAlignment="0" applyProtection="0"/>
    <xf numFmtId="0" fontId="115" fillId="0" borderId="0"/>
    <xf numFmtId="0" fontId="112" fillId="0" borderId="0">
      <alignment vertical="top"/>
    </xf>
    <xf numFmtId="0" fontId="115" fillId="10" borderId="0" applyNumberFormat="0" applyFon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5" fillId="0" borderId="0"/>
    <xf numFmtId="0" fontId="4" fillId="0" borderId="0"/>
    <xf numFmtId="0" fontId="115" fillId="0" borderId="0"/>
    <xf numFmtId="0" fontId="27" fillId="0" borderId="0"/>
    <xf numFmtId="0" fontId="27" fillId="0" borderId="0"/>
    <xf numFmtId="0" fontId="27" fillId="0" borderId="0"/>
    <xf numFmtId="0" fontId="111" fillId="0" borderId="0"/>
    <xf numFmtId="0" fontId="175" fillId="0" borderId="0"/>
    <xf numFmtId="0" fontId="28"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8"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1"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70" fillId="0" borderId="0"/>
    <xf numFmtId="0" fontId="101" fillId="0" borderId="0" applyNumberFormat="0" applyFill="0" applyBorder="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1"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03" fillId="0" borderId="0">
      <alignment vertical="top"/>
    </xf>
    <xf numFmtId="0" fontId="118"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27"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175"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18" fillId="0" borderId="0"/>
    <xf numFmtId="0" fontId="179" fillId="0" borderId="0"/>
    <xf numFmtId="0" fontId="27"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03"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70" fillId="0" borderId="0"/>
    <xf numFmtId="0" fontId="118" fillId="0" borderId="0"/>
    <xf numFmtId="0" fontId="27" fillId="0" borderId="0"/>
    <xf numFmtId="0" fontId="27" fillId="0" borderId="0"/>
    <xf numFmtId="0" fontId="27" fillId="0" borderId="0"/>
    <xf numFmtId="0" fontId="27"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25" borderId="0" applyNumberFormat="0" applyBorder="0" applyAlignment="0" applyProtection="0"/>
    <xf numFmtId="0" fontId="115" fillId="0" borderId="0"/>
    <xf numFmtId="0" fontId="112" fillId="0" borderId="0">
      <alignment vertical="top"/>
    </xf>
    <xf numFmtId="0" fontId="120" fillId="25" borderId="0" applyNumberForma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7"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115" fillId="0" borderId="0"/>
    <xf numFmtId="0" fontId="115" fillId="0" borderId="0"/>
    <xf numFmtId="0" fontId="112" fillId="0" borderId="0">
      <alignment vertical="top"/>
    </xf>
    <xf numFmtId="0" fontId="112" fillId="0" borderId="0">
      <alignment vertical="top"/>
    </xf>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8" fillId="51" borderId="53" applyNumberFormat="0" applyFont="0" applyAlignment="0" applyProtection="0"/>
    <xf numFmtId="0" fontId="115" fillId="0" borderId="0"/>
    <xf numFmtId="0" fontId="4" fillId="0" borderId="0"/>
    <xf numFmtId="0" fontId="112" fillId="0" borderId="0">
      <alignment vertical="top"/>
    </xf>
    <xf numFmtId="0" fontId="118" fillId="51" borderId="53" applyNumberFormat="0" applyFont="0" applyAlignment="0" applyProtection="0"/>
    <xf numFmtId="0" fontId="115" fillId="0" borderId="0"/>
    <xf numFmtId="0" fontId="4" fillId="0" borderId="0"/>
    <xf numFmtId="0" fontId="4" fillId="0" borderId="0"/>
    <xf numFmtId="0" fontId="4"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112" fillId="0" borderId="0">
      <alignment vertical="top"/>
    </xf>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119" fillId="51" borderId="53" applyNumberFormat="0" applyFont="0" applyAlignment="0" applyProtection="0"/>
    <xf numFmtId="0" fontId="119" fillId="51" borderId="53" applyNumberFormat="0" applyFont="0" applyAlignment="0" applyProtection="0"/>
    <xf numFmtId="0" fontId="4" fillId="0" borderId="0"/>
    <xf numFmtId="0" fontId="27"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2"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103" fillId="0" borderId="0">
      <alignment vertical="top"/>
    </xf>
    <xf numFmtId="0" fontId="269" fillId="0" borderId="0" applyNumberFormat="0" applyBorder="0" applyProtection="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177" fillId="0" borderId="0"/>
    <xf numFmtId="0" fontId="4" fillId="0" borderId="0"/>
    <xf numFmtId="0" fontId="115" fillId="0" borderId="0"/>
    <xf numFmtId="0" fontId="4" fillId="0" borderId="0"/>
    <xf numFmtId="0" fontId="4" fillId="0" borderId="0"/>
    <xf numFmtId="0" fontId="4" fillId="0" borderId="0"/>
    <xf numFmtId="0" fontId="4" fillId="0" borderId="0"/>
    <xf numFmtId="0" fontId="115" fillId="0" borderId="0"/>
    <xf numFmtId="0" fontId="115" fillId="0" borderId="0"/>
    <xf numFmtId="0" fontId="112" fillId="0" borderId="0"/>
    <xf numFmtId="0" fontId="112"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111" fillId="0" borderId="0" applyNumberFormat="0" applyFont="0" applyBorder="0" applyProtection="0"/>
    <xf numFmtId="0" fontId="27" fillId="0" borderId="0"/>
    <xf numFmtId="0" fontId="111" fillId="0" borderId="0" applyNumberFormat="0" applyFon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4" fillId="0" borderId="0"/>
    <xf numFmtId="0" fontId="269" fillId="0" borderId="0" applyNumberFormat="0" applyBorder="0" applyProtection="0"/>
    <xf numFmtId="0" fontId="58" fillId="0" borderId="0" applyNumberFormat="0" applyFill="0" applyBorder="0" applyAlignment="0" applyProtection="0"/>
    <xf numFmtId="0" fontId="4" fillId="0" borderId="0"/>
    <xf numFmtId="0" fontId="103" fillId="0" borderId="0">
      <alignment vertical="top"/>
    </xf>
    <xf numFmtId="0" fontId="58"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1"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75"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01" fillId="0" borderId="0"/>
    <xf numFmtId="0" fontId="115" fillId="0" borderId="0"/>
    <xf numFmtId="0" fontId="27" fillId="0" borderId="0"/>
    <xf numFmtId="0" fontId="27" fillId="0" borderId="0"/>
    <xf numFmtId="0" fontId="27" fillId="0" borderId="0"/>
    <xf numFmtId="0" fontId="178" fillId="0" borderId="0"/>
    <xf numFmtId="0" fontId="115" fillId="0" borderId="0"/>
    <xf numFmtId="0" fontId="27" fillId="0" borderId="0"/>
    <xf numFmtId="0" fontId="27" fillId="0" borderId="0"/>
    <xf numFmtId="0" fontId="27" fillId="0" borderId="0"/>
    <xf numFmtId="0" fontId="272" fillId="0" borderId="0" applyFont="0" applyFill="0" applyBorder="0" applyAlignment="0" applyProtection="0">
      <alignment horizontal="centerContinuous"/>
    </xf>
    <xf numFmtId="0" fontId="186" fillId="0" borderId="5" applyFont="0" applyFill="0" applyBorder="0" applyAlignment="0" applyProtection="0">
      <alignment horizontal="right"/>
    </xf>
    <xf numFmtId="0" fontId="242" fillId="0" borderId="0" applyFont="0" applyFill="0" applyBorder="0" applyAlignment="0" applyProtection="0">
      <alignment horizontal="centerContinuous"/>
    </xf>
    <xf numFmtId="0" fontId="242" fillId="0" borderId="0" applyFont="0" applyFill="0" applyBorder="0" applyAlignment="0" applyProtection="0">
      <alignment horizontal="centerContinuous"/>
    </xf>
    <xf numFmtId="0" fontId="4" fillId="0" borderId="0"/>
    <xf numFmtId="0" fontId="4" fillId="0" borderId="0"/>
    <xf numFmtId="0" fontId="29" fillId="0" borderId="0"/>
    <xf numFmtId="0" fontId="111" fillId="0" borderId="0"/>
    <xf numFmtId="0" fontId="187" fillId="0" borderId="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9"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70"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9" fillId="51" borderId="53" applyNumberFormat="0" applyFont="0" applyAlignment="0" applyProtection="0"/>
    <xf numFmtId="0" fontId="111" fillId="135" borderId="37" applyNumberFormat="0" applyFont="0" applyAlignment="0" applyProtection="0"/>
    <xf numFmtId="0" fontId="27" fillId="0" borderId="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8" fillId="51" borderId="53"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21" fillId="51" borderId="53" applyNumberFormat="0" applyFont="0" applyAlignment="0" applyProtection="0"/>
    <xf numFmtId="0" fontId="179" fillId="14" borderId="37" applyNumberFormat="0" applyFont="0" applyAlignment="0" applyProtection="0"/>
    <xf numFmtId="0" fontId="103" fillId="0" borderId="0">
      <alignment vertical="top"/>
    </xf>
    <xf numFmtId="0" fontId="121" fillId="51" borderId="5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9"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8" borderId="0" applyNumberFormat="0" applyFont="0" applyBorder="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3" fillId="0" borderId="0"/>
    <xf numFmtId="8" fontId="186" fillId="0" borderId="61" applyBorder="0" applyAlignment="0"/>
    <xf numFmtId="0" fontId="4" fillId="0" borderId="0"/>
    <xf numFmtId="43" fontId="274" fillId="0" borderId="0" applyFont="0" applyFill="0" applyBorder="0" applyAlignment="0" applyProtection="0"/>
    <xf numFmtId="41" fontId="274"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75" fillId="0" borderId="0" applyNumberFormat="0" applyFill="0" applyBorder="0" applyAlignment="0" applyProtection="0"/>
    <xf numFmtId="0" fontId="84" fillId="0" borderId="0" applyNumberFormat="0" applyFill="0" applyBorder="0" applyAlignment="0" applyProtection="0"/>
    <xf numFmtId="0" fontId="276" fillId="12" borderId="3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103" fillId="0" borderId="0">
      <alignment vertical="top"/>
    </xf>
    <xf numFmtId="0" fontId="278" fillId="113" borderId="34" applyNumberFormat="0" applyAlignment="0" applyProtection="0"/>
    <xf numFmtId="0" fontId="62" fillId="12" borderId="3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40" fontId="279" fillId="110" borderId="0">
      <alignment horizontal="right"/>
    </xf>
    <xf numFmtId="0" fontId="280" fillId="110" borderId="0">
      <alignment horizontal="right"/>
    </xf>
    <xf numFmtId="0" fontId="281" fillId="110" borderId="5"/>
    <xf numFmtId="0" fontId="281" fillId="0" borderId="0" applyBorder="0">
      <alignment horizontal="centerContinuous"/>
    </xf>
    <xf numFmtId="0" fontId="282" fillId="0" borderId="0" applyBorder="0">
      <alignment horizontal="centerContinuous"/>
    </xf>
    <xf numFmtId="1" fontId="19" fillId="0" borderId="4" applyFill="0" applyProtection="0">
      <alignment horizontal="center" vertical="top" wrapText="1"/>
    </xf>
    <xf numFmtId="165" fontId="172" fillId="0" borderId="0" applyFont="0" applyFill="0" applyBorder="0" applyAlignment="0" applyProtection="0"/>
    <xf numFmtId="291" fontId="172" fillId="0" borderId="0" applyFont="0" applyFill="0" applyBorder="0" applyAlignment="0" applyProtection="0"/>
    <xf numFmtId="14" fontId="141" fillId="0" borderId="0">
      <alignment horizontal="center" wrapText="1"/>
      <protection locked="0"/>
    </xf>
    <xf numFmtId="292" fontId="4" fillId="0" borderId="0" applyFont="0" applyFill="0" applyBorder="0" applyAlignment="0" applyProtection="0"/>
    <xf numFmtId="0" fontId="283" fillId="0" borderId="0"/>
    <xf numFmtId="252"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93"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2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11"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75" fillId="0" borderId="0" applyFont="0" applyFill="0" applyBorder="0" applyAlignment="0" applyProtection="0"/>
    <xf numFmtId="0" fontId="103" fillId="0" borderId="0">
      <alignment vertical="top"/>
    </xf>
    <xf numFmtId="9" fontId="4" fillId="0" borderId="0" applyFont="0" applyFill="0" applyBorder="0" applyAlignment="0" applyProtection="0"/>
    <xf numFmtId="9" fontId="175"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84"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75" fillId="0" borderId="0" applyFont="0" applyFill="0" applyBorder="0" applyAlignment="0" applyProtection="0"/>
    <xf numFmtId="9" fontId="17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71"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7"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18" fillId="51" borderId="53" applyNumberFormat="0" applyFont="0" applyAlignment="0" applyProtection="0"/>
    <xf numFmtId="9" fontId="4" fillId="0" borderId="0" applyFont="0" applyFill="0" applyBorder="0" applyAlignment="0" applyProtection="0"/>
    <xf numFmtId="0" fontId="27" fillId="0" borderId="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02" fillId="0" borderId="76" applyNumberFormat="0" applyBorder="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294" fontId="153" fillId="0" borderId="0" applyFill="0" applyBorder="0" applyAlignment="0">
      <alignment horizontal="right"/>
    </xf>
    <xf numFmtId="295" fontId="153" fillId="0" borderId="0" applyBorder="0" applyAlignment="0">
      <alignment horizontal="right"/>
    </xf>
    <xf numFmtId="296" fontId="285" fillId="0" borderId="85" applyFill="0" applyAlignment="0">
      <alignment horizontal="right"/>
    </xf>
    <xf numFmtId="297" fontId="286" fillId="0" borderId="0" applyNumberFormat="0" applyFill="0" applyBorder="0" applyAlignment="0">
      <alignment horizontal="right"/>
    </xf>
    <xf numFmtId="295" fontId="153" fillId="136" borderId="0" applyFont="0" applyBorder="0" applyAlignment="0">
      <alignment horizontal="right"/>
    </xf>
    <xf numFmtId="0" fontId="287" fillId="0" borderId="0" applyFill="0" applyBorder="0">
      <alignment horizontal="right"/>
    </xf>
    <xf numFmtId="0" fontId="288" fillId="0" borderId="0" applyFont="0"/>
    <xf numFmtId="298" fontId="198" fillId="0" borderId="0">
      <protection locked="0"/>
    </xf>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299" fontId="189" fillId="0" borderId="0"/>
    <xf numFmtId="0" fontId="289" fillId="112" borderId="0">
      <alignment horizontal="left" indent="1"/>
    </xf>
    <xf numFmtId="269" fontId="241" fillId="0" borderId="61"/>
    <xf numFmtId="269" fontId="241" fillId="0" borderId="61"/>
    <xf numFmtId="269" fontId="241" fillId="0" borderId="61"/>
    <xf numFmtId="0" fontId="102" fillId="0" borderId="0" applyNumberFormat="0" applyFont="0" applyFill="0" applyBorder="0" applyAlignment="0" applyProtection="0">
      <alignment horizontal="left"/>
    </xf>
    <xf numFmtId="15" fontId="102" fillId="0" borderId="0" applyFont="0" applyFill="0" applyBorder="0" applyAlignment="0" applyProtection="0"/>
    <xf numFmtId="4" fontId="102" fillId="0" borderId="0" applyFont="0" applyFill="0" applyBorder="0" applyAlignment="0" applyProtection="0"/>
    <xf numFmtId="0" fontId="86" fillId="0" borderId="80">
      <alignment horizontal="center"/>
    </xf>
    <xf numFmtId="3" fontId="102" fillId="0" borderId="0" applyFont="0" applyFill="0" applyBorder="0" applyAlignment="0" applyProtection="0"/>
    <xf numFmtId="0" fontId="102" fillId="137" borderId="0" applyNumberFormat="0" applyFont="0" applyBorder="0" applyAlignment="0" applyProtection="0"/>
    <xf numFmtId="300" fontId="198" fillId="0" borderId="0">
      <protection locked="0"/>
    </xf>
    <xf numFmtId="301" fontId="198" fillId="0" borderId="0">
      <protection locked="0"/>
    </xf>
    <xf numFmtId="1" fontId="4" fillId="0" borderId="2" applyNumberFormat="0" applyFill="0" applyAlignment="0" applyProtection="0">
      <alignment horizontal="center" vertical="center"/>
    </xf>
    <xf numFmtId="302" fontId="88" fillId="0" borderId="0" applyFont="0" applyFill="0" applyBorder="0" applyAlignment="0" applyProtection="0"/>
    <xf numFmtId="0" fontId="127" fillId="42" borderId="0">
      <alignment horizontal="left"/>
      <protection locked="0"/>
    </xf>
    <xf numFmtId="0" fontId="6" fillId="0" borderId="0"/>
    <xf numFmtId="0" fontId="6" fillId="0" borderId="0"/>
    <xf numFmtId="1" fontId="185" fillId="120" borderId="0"/>
    <xf numFmtId="0" fontId="290" fillId="0" borderId="0" applyNumberFormat="0" applyFill="0" applyBorder="0" applyAlignment="0" applyProtection="0"/>
    <xf numFmtId="0" fontId="290" fillId="0" borderId="0" applyNumberFormat="0" applyFill="0" applyAlignment="0" applyProtection="0"/>
    <xf numFmtId="14" fontId="291" fillId="0" borderId="0" applyNumberFormat="0" applyFill="0" applyBorder="0" applyAlignment="0" applyProtection="0">
      <alignment horizontal="left"/>
    </xf>
    <xf numFmtId="0" fontId="84" fillId="0" borderId="0" applyNumberFormat="0" applyFill="0" applyBorder="0" applyAlignment="0" applyProtection="0"/>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294" fillId="149" borderId="0"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295" fillId="0" borderId="0"/>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303" fontId="186" fillId="0" borderId="0">
      <protection locked="0"/>
    </xf>
    <xf numFmtId="179" fontId="4" fillId="0" borderId="0" applyFont="0" applyFill="0" applyBorder="0" applyAlignment="0" applyProtection="0"/>
    <xf numFmtId="40" fontId="102" fillId="0" borderId="0" applyFont="0" applyFill="0" applyBorder="0" applyAlignment="0" applyProtection="0"/>
    <xf numFmtId="0" fontId="297" fillId="0" borderId="0" applyNumberFormat="0" applyFill="0" applyBorder="0" applyAlignment="0" applyProtection="0"/>
    <xf numFmtId="0" fontId="298" fillId="0" borderId="87" applyFill="0" applyAlignment="0" applyProtection="0"/>
    <xf numFmtId="0" fontId="4" fillId="0" borderId="11" applyBorder="0">
      <protection locked="0"/>
    </xf>
    <xf numFmtId="0" fontId="299" fillId="0" borderId="0" applyNumberFormat="0" applyFill="0" applyBorder="0" applyAlignment="0" applyProtection="0">
      <alignment vertical="top"/>
      <protection locked="0"/>
    </xf>
    <xf numFmtId="0" fontId="167" fillId="0" borderId="0">
      <alignment vertical="center"/>
    </xf>
    <xf numFmtId="3" fontId="4" fillId="44" borderId="88" applyFont="0" applyFill="0" applyBorder="0" applyAlignment="0" applyProtection="0"/>
    <xf numFmtId="39" fontId="4" fillId="44" borderId="88" applyFont="0" applyFill="0" applyBorder="0" applyAlignment="0" applyProtection="0"/>
    <xf numFmtId="304" fontId="4" fillId="44" borderId="88" applyFont="0" applyFill="0" applyBorder="0" applyAlignment="0" applyProtection="0"/>
    <xf numFmtId="37" fontId="4" fillId="44" borderId="89" applyFont="0" applyFill="0" applyBorder="0" applyAlignment="0" applyProtection="0"/>
    <xf numFmtId="10" fontId="4" fillId="44" borderId="88" applyFont="0" applyFill="0" applyBorder="0" applyAlignment="0" applyProtection="0"/>
    <xf numFmtId="9" fontId="4" fillId="44" borderId="88" applyFont="0" applyFill="0" applyBorder="0" applyAlignment="0" applyProtection="0"/>
    <xf numFmtId="2" fontId="4" fillId="44" borderId="88" applyFont="0" applyFill="0" applyBorder="0" applyAlignment="0" applyProtection="0"/>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4" fillId="0" borderId="0"/>
    <xf numFmtId="0" fontId="3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2" fillId="0" borderId="0" applyNumberFormat="0" applyFill="0" applyBorder="0" applyProtection="0"/>
    <xf numFmtId="0" fontId="303" fillId="151" borderId="0" applyNumberFormat="0" applyBorder="0" applyProtection="0"/>
    <xf numFmtId="0" fontId="304" fillId="152" borderId="0" applyNumberFormat="0" applyBorder="0" applyProtection="0"/>
    <xf numFmtId="0" fontId="305" fillId="0" borderId="0" applyNumberFormat="0" applyFill="0" applyBorder="0" applyProtection="0"/>
    <xf numFmtId="0" fontId="304" fillId="0" borderId="0" applyNumberFormat="0" applyFill="0" applyBorder="0" applyProtection="0"/>
    <xf numFmtId="0" fontId="306" fillId="0" borderId="0" applyNumberFormat="0" applyFill="0" applyBorder="0" applyProtection="0"/>
    <xf numFmtId="0" fontId="304" fillId="0" borderId="0" applyNumberFormat="0" applyFill="0" applyBorder="0" applyProtection="0">
      <alignment wrapText="1"/>
    </xf>
    <xf numFmtId="0" fontId="307" fillId="0" borderId="0" applyNumberFormat="0" applyFill="0" applyBorder="0" applyProtection="0"/>
    <xf numFmtId="0" fontId="201" fillId="0" borderId="0"/>
    <xf numFmtId="0" fontId="308" fillId="0" borderId="0"/>
    <xf numFmtId="0" fontId="309" fillId="0" borderId="0"/>
    <xf numFmtId="0" fontId="310" fillId="0" borderId="0"/>
    <xf numFmtId="0" fontId="255" fillId="0" borderId="0"/>
    <xf numFmtId="40" fontId="311" fillId="0" borderId="0" applyBorder="0">
      <alignment horizontal="right"/>
    </xf>
    <xf numFmtId="0" fontId="312" fillId="114" borderId="0"/>
    <xf numFmtId="0" fontId="313" fillId="0" borderId="0" applyNumberFormat="0" applyFill="0" applyBorder="0" applyProtection="0">
      <alignment vertical="top"/>
      <protection locked="0"/>
    </xf>
    <xf numFmtId="49" fontId="314" fillId="0" borderId="0" applyFill="0" applyBorder="0" applyProtection="0">
      <alignment horizontal="center" vertical="top" wrapText="1"/>
      <protection locked="0"/>
    </xf>
    <xf numFmtId="1" fontId="315" fillId="0" borderId="0">
      <alignment vertical="center"/>
    </xf>
    <xf numFmtId="0" fontId="6" fillId="0" borderId="59"/>
    <xf numFmtId="0" fontId="6" fillId="0" borderId="59"/>
    <xf numFmtId="0" fontId="6" fillId="0" borderId="59"/>
    <xf numFmtId="0" fontId="6" fillId="0" borderId="59"/>
    <xf numFmtId="0" fontId="6" fillId="0" borderId="59"/>
    <xf numFmtId="0" fontId="6" fillId="0" borderId="59"/>
    <xf numFmtId="0" fontId="316" fillId="0" borderId="0" applyFill="0" applyBorder="0" applyProtection="0">
      <alignment horizontal="left"/>
    </xf>
    <xf numFmtId="0" fontId="317" fillId="118" borderId="61">
      <alignment vertical="center"/>
    </xf>
    <xf numFmtId="0" fontId="317" fillId="118" borderId="61">
      <alignment vertical="center"/>
    </xf>
    <xf numFmtId="0" fontId="317" fillId="118" borderId="61">
      <alignment vertical="center"/>
    </xf>
    <xf numFmtId="0" fontId="305" fillId="110" borderId="0">
      <alignment vertical="center"/>
    </xf>
    <xf numFmtId="0" fontId="317" fillId="122" borderId="61">
      <alignment vertical="center"/>
    </xf>
    <xf numFmtId="0" fontId="317" fillId="122" borderId="61">
      <alignment vertical="center"/>
    </xf>
    <xf numFmtId="0" fontId="317" fillId="122" borderId="61">
      <alignment vertical="center"/>
    </xf>
    <xf numFmtId="49" fontId="318" fillId="153" borderId="2">
      <alignment vertical="center"/>
    </xf>
    <xf numFmtId="49" fontId="317" fillId="154" borderId="2">
      <alignment vertical="center"/>
    </xf>
    <xf numFmtId="49" fontId="317" fillId="150" borderId="2">
      <alignment vertical="center"/>
    </xf>
    <xf numFmtId="0" fontId="117" fillId="155" borderId="91">
      <alignment horizontal="centerContinuous" vertical="center"/>
    </xf>
    <xf numFmtId="0" fontId="319" fillId="50" borderId="92">
      <alignment horizontal="centerContinuous" vertical="center"/>
    </xf>
    <xf numFmtId="223" fontId="320" fillId="0" borderId="0" applyNumberFormat="0" applyFill="0" applyBorder="0" applyAlignment="0" applyProtection="0"/>
    <xf numFmtId="49" fontId="103" fillId="0" borderId="0" applyFill="0" applyBorder="0" applyAlignment="0"/>
    <xf numFmtId="49" fontId="103" fillId="0" borderId="0" applyFill="0" applyBorder="0" applyAlignment="0"/>
    <xf numFmtId="305"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306"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0" fontId="4" fillId="0" borderId="0"/>
    <xf numFmtId="0" fontId="275" fillId="0" borderId="0" applyNumberFormat="0" applyFill="0" applyBorder="0" applyAlignment="0" applyProtection="0"/>
    <xf numFmtId="0" fontId="149" fillId="0" borderId="0" applyFill="0" applyBorder="0" applyProtection="0">
      <alignment horizontal="left" vertical="top"/>
    </xf>
    <xf numFmtId="308" fontId="99" fillId="0" borderId="0"/>
    <xf numFmtId="40" fontId="321" fillId="0" borderId="0"/>
    <xf numFmtId="0" fontId="322" fillId="133" borderId="0"/>
    <xf numFmtId="0" fontId="323" fillId="133" borderId="0"/>
    <xf numFmtId="0" fontId="114" fillId="0" borderId="0" applyNumberFormat="0" applyFill="0" applyBorder="0" applyAlignment="0" applyProtection="0"/>
    <xf numFmtId="0" fontId="297" fillId="0" borderId="0" applyNumberFormat="0" applyFill="0" applyBorder="0" applyAlignment="0" applyProtection="0"/>
    <xf numFmtId="0" fontId="114"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1" fontId="19" fillId="0" borderId="23" applyNumberFormat="0" applyFill="0" applyProtection="0">
      <alignment horizontal="left" vertical="center"/>
    </xf>
    <xf numFmtId="0" fontId="324" fillId="0" borderId="38" applyNumberFormat="0" applyFill="0" applyAlignment="0" applyProtection="0"/>
    <xf numFmtId="259" fontId="4" fillId="0" borderId="85">
      <protection locked="0"/>
    </xf>
    <xf numFmtId="0" fontId="68" fillId="0" borderId="38" applyNumberFormat="0" applyFill="0" applyAlignment="0" applyProtection="0"/>
    <xf numFmtId="0" fontId="68" fillId="0" borderId="38" applyNumberFormat="0" applyFill="0" applyAlignment="0" applyProtection="0"/>
    <xf numFmtId="0" fontId="120" fillId="0" borderId="38" applyNumberFormat="0" applyFill="0" applyAlignment="0" applyProtection="0"/>
    <xf numFmtId="0" fontId="112" fillId="0" borderId="0">
      <alignment vertical="top"/>
    </xf>
    <xf numFmtId="0" fontId="325" fillId="0" borderId="93" applyNumberFormat="0" applyFill="0" applyAlignment="0" applyProtection="0"/>
    <xf numFmtId="0" fontId="68" fillId="0" borderId="38"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326" fillId="0" borderId="93" applyNumberFormat="0" applyFill="0" applyAlignment="0" applyProtection="0"/>
    <xf numFmtId="0" fontId="120" fillId="0" borderId="38"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325" fillId="0" borderId="93"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246" fillId="0" borderId="96"/>
    <xf numFmtId="0" fontId="246" fillId="0" borderId="96"/>
    <xf numFmtId="0" fontId="246" fillId="0" borderId="59"/>
    <xf numFmtId="0" fontId="246" fillId="0" borderId="59"/>
    <xf numFmtId="0" fontId="246" fillId="0" borderId="59"/>
    <xf numFmtId="0" fontId="246" fillId="0" borderId="59"/>
    <xf numFmtId="0" fontId="246" fillId="0" borderId="59"/>
    <xf numFmtId="0" fontId="246" fillId="0" borderId="59"/>
    <xf numFmtId="309" fontId="4" fillId="0" borderId="0" applyFont="0" applyFill="0" applyBorder="0" applyAlignment="0" applyProtection="0"/>
    <xf numFmtId="310" fontId="4" fillId="0" borderId="0" applyFont="0" applyFill="0" applyBorder="0" applyAlignment="0" applyProtection="0"/>
    <xf numFmtId="198" fontId="97" fillId="0" borderId="0" applyFont="0" applyFill="0" applyBorder="0" applyAlignment="0" applyProtection="0"/>
    <xf numFmtId="0" fontId="180" fillId="0" borderId="11" applyNumberFormat="0" applyFill="0" applyProtection="0"/>
    <xf numFmtId="37" fontId="101" fillId="122" borderId="0" applyNumberFormat="0" applyBorder="0" applyAlignment="0" applyProtection="0"/>
    <xf numFmtId="37" fontId="101" fillId="0" borderId="0"/>
    <xf numFmtId="3" fontId="199" fillId="0" borderId="75" applyProtection="0"/>
    <xf numFmtId="311" fontId="4" fillId="0" borderId="0" applyFont="0" applyFill="0" applyBorder="0" applyAlignment="0" applyProtection="0"/>
    <xf numFmtId="312" fontId="4" fillId="0" borderId="0" applyFont="0" applyFill="0" applyBorder="0" applyAlignment="0" applyProtection="0"/>
    <xf numFmtId="1" fontId="327" fillId="0" borderId="2" applyNumberFormat="0" applyFill="0" applyAlignment="0" applyProtection="0">
      <alignment horizontal="left"/>
    </xf>
    <xf numFmtId="234" fontId="172" fillId="0" borderId="0" applyFont="0" applyFill="0" applyBorder="0" applyAlignment="0" applyProtection="0"/>
    <xf numFmtId="313" fontId="172"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4" fontId="4" fillId="0" borderId="0" applyFont="0" applyFill="0" applyBorder="0" applyAlignment="0" applyProtection="0"/>
    <xf numFmtId="315" fontId="4" fillId="0" borderId="0" applyFont="0" applyFill="0" applyBorder="0" applyAlignment="0" applyProtection="0"/>
    <xf numFmtId="0" fontId="328" fillId="0" borderId="0" applyNumberFormat="0" applyFill="0" applyBorder="0" applyAlignment="0" applyProtection="0"/>
    <xf numFmtId="0" fontId="29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329" fillId="0" borderId="0" applyNumberFormat="0" applyFill="0" applyBorder="0" applyAlignment="0" applyProtection="0"/>
    <xf numFmtId="0" fontId="103" fillId="0" borderId="0">
      <alignment vertical="top"/>
    </xf>
    <xf numFmtId="0" fontId="330" fillId="0" borderId="0" applyNumberFormat="0" applyFill="0" applyBorder="0" applyAlignment="0" applyProtection="0"/>
    <xf numFmtId="0" fontId="66" fillId="0" borderId="0" applyNumberFormat="0" applyFill="0" applyBorder="0" applyAlignment="0" applyProtection="0"/>
    <xf numFmtId="0" fontId="251" fillId="0" borderId="0" applyNumberFormat="0" applyFill="0" applyBorder="0" applyAlignment="0" applyProtection="0"/>
    <xf numFmtId="0" fontId="330" fillId="0" borderId="0" applyNumberFormat="0" applyFill="0" applyBorder="0" applyAlignment="0" applyProtection="0"/>
    <xf numFmtId="0" fontId="330"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4" fillId="0" borderId="97" applyNumberFormat="0" applyFill="0" applyProtection="0">
      <alignment horizontal="left" vertical="center" wrapText="1"/>
    </xf>
    <xf numFmtId="0" fontId="4" fillId="0" borderId="61" applyNumberFormat="0" applyFill="0" applyProtection="0">
      <alignment horizontal="left" vertical="center" wrapText="1"/>
    </xf>
    <xf numFmtId="0" fontId="4" fillId="0" borderId="61" applyNumberFormat="0" applyFill="0" applyProtection="0">
      <alignment horizontal="left" vertical="center" wrapText="1"/>
    </xf>
    <xf numFmtId="15" fontId="331" fillId="0" borderId="0" applyFont="0" applyFill="0" applyBorder="0" applyAlignment="0" applyProtection="0"/>
    <xf numFmtId="316" fontId="331" fillId="0" borderId="0" applyFont="0" applyFill="0" applyBorder="0" applyAlignment="0" applyProtection="0"/>
    <xf numFmtId="0" fontId="332" fillId="0" borderId="0" applyNumberFormat="0" applyFill="0" applyBorder="0" applyAlignment="0" applyProtection="0"/>
    <xf numFmtId="0" fontId="333" fillId="0" borderId="0"/>
    <xf numFmtId="0" fontId="4" fillId="56" borderId="0" applyNumberFormat="0" applyFont="0" applyBorder="0" applyAlignment="0" applyProtection="0"/>
    <xf numFmtId="0" fontId="130" fillId="87" borderId="0" applyNumberFormat="0" applyBorder="0" applyAlignment="0" applyProtection="0"/>
    <xf numFmtId="0" fontId="130" fillId="92" borderId="0" applyNumberFormat="0" applyBorder="0" applyAlignment="0" applyProtection="0"/>
    <xf numFmtId="0" fontId="130" fillId="96"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76" borderId="0" applyNumberFormat="0" applyBorder="0" applyAlignment="0" applyProtection="0"/>
    <xf numFmtId="0" fontId="334" fillId="0" borderId="0" applyNumberFormat="0" applyFill="0" applyBorder="0" applyAlignment="0" applyProtection="0"/>
    <xf numFmtId="0" fontId="335" fillId="115" borderId="57" applyNumberFormat="0" applyAlignment="0" applyProtection="0"/>
    <xf numFmtId="0" fontId="336" fillId="66" borderId="0" applyNumberFormat="0" applyBorder="0" applyAlignment="0" applyProtection="0"/>
    <xf numFmtId="317" fontId="4" fillId="0" borderId="0" applyFont="0" applyFill="0" applyBorder="0" applyAlignment="0" applyProtection="0"/>
    <xf numFmtId="318" fontId="337"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2" fillId="0" borderId="0" applyFont="0" applyFill="0" applyBorder="0" applyAlignment="0" applyProtection="0"/>
    <xf numFmtId="0" fontId="337" fillId="0" borderId="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164" fontId="4" fillId="0" borderId="0" applyFont="0" applyFill="0" applyBorder="0" applyAlignment="0" applyProtection="0"/>
    <xf numFmtId="4" fontId="337" fillId="0" borderId="0" applyFont="0" applyFill="0" applyBorder="0" applyAlignment="0" applyProtection="0"/>
    <xf numFmtId="0" fontId="338" fillId="0" borderId="77" applyNumberFormat="0" applyFill="0" applyAlignment="0" applyProtection="0"/>
    <xf numFmtId="38" fontId="339" fillId="0" borderId="0" applyFont="0" applyFill="0" applyBorder="0" applyAlignment="0" applyProtection="0"/>
    <xf numFmtId="40" fontId="339" fillId="0" borderId="0" applyFont="0" applyFill="0" applyBorder="0" applyAlignment="0" applyProtection="0"/>
    <xf numFmtId="245" fontId="339" fillId="0" borderId="0" applyFont="0" applyFill="0" applyBorder="0" applyAlignment="0" applyProtection="0"/>
    <xf numFmtId="243" fontId="339" fillId="0" borderId="0" applyFont="0" applyFill="0" applyBorder="0" applyAlignment="0" applyProtection="0"/>
    <xf numFmtId="0" fontId="339" fillId="0" borderId="0" applyFont="0"/>
    <xf numFmtId="179" fontId="4" fillId="0" borderId="0" applyFont="0" applyFill="0" applyBorder="0" applyAlignment="0" applyProtection="0"/>
    <xf numFmtId="0" fontId="340" fillId="0" borderId="0" applyFont="0" applyFill="0" applyBorder="0" applyAlignment="0" applyProtection="0"/>
    <xf numFmtId="0" fontId="340" fillId="0" borderId="0" applyFont="0" applyFill="0" applyBorder="0" applyAlignment="0" applyProtection="0"/>
    <xf numFmtId="0" fontId="105" fillId="0" borderId="0">
      <alignment vertical="center"/>
    </xf>
    <xf numFmtId="40" fontId="341" fillId="0" borderId="0" applyFont="0" applyFill="0" applyBorder="0" applyAlignment="0" applyProtection="0"/>
    <xf numFmtId="38" fontId="341" fillId="0" borderId="0" applyFont="0" applyFill="0" applyBorder="0" applyAlignment="0" applyProtection="0"/>
    <xf numFmtId="0" fontId="341" fillId="0" borderId="0" applyFont="0" applyFill="0" applyBorder="0" applyAlignment="0" applyProtection="0"/>
    <xf numFmtId="0" fontId="341" fillId="0" borderId="0" applyFont="0" applyFill="0" applyBorder="0" applyAlignment="0" applyProtection="0"/>
    <xf numFmtId="9" fontId="342" fillId="0" borderId="0" applyFont="0" applyFill="0" applyBorder="0" applyAlignment="0" applyProtection="0"/>
    <xf numFmtId="0" fontId="343" fillId="0" borderId="0"/>
    <xf numFmtId="38" fontId="4" fillId="0" borderId="0" applyFont="0" applyFill="0" applyBorder="0" applyAlignment="0" applyProtection="0"/>
    <xf numFmtId="43" fontId="4" fillId="0" borderId="0" applyFont="0" applyFill="0" applyBorder="0" applyAlignment="0" applyProtection="0"/>
    <xf numFmtId="41" fontId="344" fillId="0" borderId="0" applyFont="0" applyFill="0" applyBorder="0" applyAlignment="0" applyProtection="0"/>
    <xf numFmtId="319" fontId="345" fillId="0" borderId="0" applyFont="0" applyFill="0" applyBorder="0" applyAlignment="0" applyProtection="0"/>
    <xf numFmtId="320" fontId="345" fillId="0" borderId="0" applyFont="0" applyFill="0" applyBorder="0" applyAlignment="0" applyProtection="0"/>
    <xf numFmtId="321" fontId="345" fillId="0" borderId="0" applyFont="0" applyFill="0" applyBorder="0" applyAlignment="0" applyProtection="0"/>
    <xf numFmtId="0" fontId="346" fillId="0" borderId="0"/>
    <xf numFmtId="0" fontId="235" fillId="0" borderId="0" applyNumberFormat="0" applyFill="0" applyBorder="0" applyAlignment="0" applyProtection="0">
      <alignment vertical="top"/>
      <protection locked="0"/>
    </xf>
    <xf numFmtId="0" fontId="193" fillId="0" borderId="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9" fontId="349" fillId="0" borderId="0" applyFont="0" applyFill="0" applyBorder="0" applyAlignment="0" applyProtection="0"/>
    <xf numFmtId="260" fontId="349" fillId="0" borderId="0" applyFont="0" applyFill="0" applyBorder="0" applyAlignment="0" applyProtection="0"/>
    <xf numFmtId="0" fontId="101" fillId="0" borderId="0"/>
    <xf numFmtId="0" fontId="350" fillId="49" borderId="0" applyNumberFormat="0" applyBorder="0" applyAlignment="0" applyProtection="0"/>
    <xf numFmtId="0" fontId="351" fillId="0" borderId="0"/>
    <xf numFmtId="40" fontId="352"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72" fillId="0" borderId="0" applyFont="0" applyFill="0" applyBorder="0" applyAlignment="0" applyProtection="0"/>
    <xf numFmtId="38" fontId="353" fillId="0" borderId="0" applyFont="0" applyFill="0" applyBorder="0" applyAlignment="0" applyProtection="0"/>
    <xf numFmtId="0" fontId="172" fillId="0" borderId="0"/>
    <xf numFmtId="0" fontId="4" fillId="0" borderId="0"/>
    <xf numFmtId="0" fontId="354" fillId="55" borderId="0" applyNumberFormat="0" applyBorder="0" applyAlignment="0" applyProtection="0"/>
    <xf numFmtId="0" fontId="355" fillId="0" borderId="65" applyNumberFormat="0" applyFill="0" applyAlignment="0" applyProtection="0"/>
    <xf numFmtId="0" fontId="356" fillId="0" borderId="69" applyNumberFormat="0" applyFill="0" applyAlignment="0" applyProtection="0"/>
    <xf numFmtId="0" fontId="357" fillId="0" borderId="72" applyNumberFormat="0" applyFill="0" applyAlignment="0" applyProtection="0"/>
    <xf numFmtId="0" fontId="357" fillId="0" borderId="0" applyNumberFormat="0" applyFill="0" applyBorder="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9" fillId="0" borderId="0" applyNumberFormat="0" applyFill="0" applyBorder="0" applyAlignment="0" applyProtection="0"/>
    <xf numFmtId="0" fontId="360" fillId="0" borderId="0" applyNumberFormat="0" applyFill="0" applyBorder="0" applyAlignment="0" applyProtection="0"/>
    <xf numFmtId="317" fontId="349" fillId="0" borderId="0" applyFont="0" applyFill="0" applyBorder="0" applyAlignment="0" applyProtection="0"/>
    <xf numFmtId="6" fontId="361" fillId="0" borderId="0" applyFont="0" applyFill="0" applyBorder="0" applyAlignment="0" applyProtection="0"/>
    <xf numFmtId="322" fontId="349"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274" fontId="353" fillId="0" borderId="90">
      <alignment horizontal="center"/>
    </xf>
    <xf numFmtId="274" fontId="353" fillId="0" borderId="90">
      <alignment horizontal="center"/>
    </xf>
    <xf numFmtId="274" fontId="353" fillId="0" borderId="90">
      <alignment horizontal="center"/>
    </xf>
    <xf numFmtId="274" fontId="353" fillId="0" borderId="90">
      <alignment horizontal="center"/>
    </xf>
    <xf numFmtId="0" fontId="67" fillId="0" borderId="0" applyNumberFormat="0" applyFill="0" applyBorder="0" applyAlignment="0" applyProtection="0"/>
    <xf numFmtId="0" fontId="12" fillId="0" borderId="0"/>
  </cellStyleXfs>
  <cellXfs count="2055">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2"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31" fillId="0" borderId="2" xfId="1" applyNumberFormat="1" applyFont="1" applyFill="1" applyBorder="1"/>
    <xf numFmtId="43" fontId="32" fillId="0" borderId="4" xfId="1" applyFont="1" applyBorder="1" applyAlignment="1">
      <alignment horizontal="center"/>
    </xf>
    <xf numFmtId="166" fontId="31" fillId="0" borderId="0" xfId="0" applyNumberFormat="1" applyFont="1"/>
    <xf numFmtId="0" fontId="34" fillId="0" borderId="0" xfId="0" applyFont="1"/>
    <xf numFmtId="167"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6"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6" fontId="31" fillId="0" borderId="3" xfId="0" applyNumberFormat="1" applyFont="1" applyFill="1" applyBorder="1"/>
    <xf numFmtId="43" fontId="31" fillId="4" borderId="5" xfId="1" applyFont="1" applyFill="1" applyBorder="1" applyAlignment="1">
      <alignment horizontal="center"/>
    </xf>
    <xf numFmtId="166" fontId="31" fillId="0" borderId="3" xfId="0" applyNumberFormat="1" applyFont="1" applyBorder="1"/>
    <xf numFmtId="166"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6" fontId="32"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8"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1" fillId="0" borderId="0" xfId="1" applyNumberFormat="1" applyFont="1" applyAlignment="1">
      <alignment horizontal="center"/>
    </xf>
    <xf numFmtId="166" fontId="31" fillId="0" borderId="2" xfId="1" applyNumberFormat="1" applyFont="1" applyBorder="1" applyAlignment="1">
      <alignment horizontal="center"/>
    </xf>
    <xf numFmtId="166" fontId="32" fillId="0" borderId="4" xfId="1" applyNumberFormat="1" applyFont="1" applyBorder="1" applyAlignment="1">
      <alignment horizontal="center"/>
    </xf>
    <xf numFmtId="166" fontId="31" fillId="0" borderId="1" xfId="1" applyNumberFormat="1" applyFont="1" applyBorder="1" applyAlignment="1">
      <alignment horizontal="center"/>
    </xf>
    <xf numFmtId="166" fontId="31" fillId="0" borderId="0" xfId="1" applyNumberFormat="1" applyFont="1" applyBorder="1" applyAlignment="1">
      <alignment horizontal="center"/>
    </xf>
    <xf numFmtId="166" fontId="32"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1" fillId="0" borderId="4" xfId="1" applyNumberFormat="1" applyFont="1" applyBorder="1" applyAlignment="1">
      <alignment horizontal="center"/>
    </xf>
    <xf numFmtId="166" fontId="31" fillId="0" borderId="3" xfId="1" applyNumberFormat="1" applyFont="1" applyBorder="1" applyAlignment="1">
      <alignment horizontal="center"/>
    </xf>
    <xf numFmtId="166" fontId="32"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2" fillId="0" borderId="1" xfId="1" applyNumberFormat="1" applyFont="1" applyBorder="1" applyAlignment="1">
      <alignment horizontal="center"/>
    </xf>
    <xf numFmtId="166" fontId="32"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1" fillId="0" borderId="6" xfId="1" applyNumberFormat="1" applyFont="1" applyBorder="1" applyAlignment="1">
      <alignment horizontal="center"/>
    </xf>
    <xf numFmtId="166" fontId="27" fillId="0" borderId="2" xfId="1" applyNumberFormat="1" applyFont="1" applyBorder="1" applyAlignment="1">
      <alignment horizontal="center" wrapText="1"/>
    </xf>
    <xf numFmtId="166" fontId="27" fillId="0" borderId="5" xfId="1" applyNumberFormat="1" applyFont="1" applyBorder="1" applyAlignment="1">
      <alignment horizontal="center" wrapText="1"/>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27" fillId="0" borderId="0" xfId="1" applyNumberFormat="1" applyFont="1" applyAlignment="1">
      <alignment horizontal="center"/>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31" fillId="0" borderId="0" xfId="1" applyNumberFormat="1" applyFont="1" applyAlignment="1">
      <alignment horizontal="center" vertical="center"/>
    </xf>
    <xf numFmtId="166" fontId="31" fillId="0" borderId="1" xfId="1" applyNumberFormat="1" applyFont="1" applyBorder="1" applyAlignment="1">
      <alignment horizontal="center" vertical="center"/>
    </xf>
    <xf numFmtId="166" fontId="31" fillId="0" borderId="2" xfId="1" applyNumberFormat="1" applyFont="1" applyBorder="1" applyAlignment="1">
      <alignment horizontal="center" vertical="center"/>
    </xf>
    <xf numFmtId="166" fontId="32" fillId="0" borderId="13" xfId="1" applyNumberFormat="1" applyFont="1" applyBorder="1" applyAlignment="1">
      <alignment horizontal="center"/>
    </xf>
    <xf numFmtId="166" fontId="17" fillId="0" borderId="11" xfId="1" applyNumberFormat="1" applyFont="1" applyBorder="1" applyAlignment="1" applyProtection="1">
      <alignment horizontal="center"/>
    </xf>
    <xf numFmtId="166" fontId="27" fillId="0" borderId="0" xfId="1" applyNumberFormat="1" applyFont="1" applyBorder="1" applyAlignment="1" applyProtection="1">
      <alignment horizontal="center"/>
    </xf>
    <xf numFmtId="166" fontId="17" fillId="0" borderId="11" xfId="1" applyNumberFormat="1" applyFont="1" applyBorder="1" applyAlignment="1">
      <alignment horizontal="center"/>
    </xf>
    <xf numFmtId="166" fontId="12" fillId="0" borderId="0" xfId="1" applyNumberFormat="1" applyFont="1" applyAlignment="1">
      <alignment horizontal="center"/>
    </xf>
    <xf numFmtId="166" fontId="18" fillId="0" borderId="0" xfId="1" applyNumberFormat="1" applyFont="1" applyBorder="1" applyAlignment="1">
      <alignment horizontal="center"/>
    </xf>
    <xf numFmtId="166"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6"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5" fillId="0" borderId="4" xfId="1" applyNumberFormat="1" applyFont="1" applyBorder="1" applyAlignment="1">
      <alignment horizontal="center" vertical="center"/>
    </xf>
    <xf numFmtId="166" fontId="15" fillId="0" borderId="4" xfId="1" applyNumberFormat="1" applyFont="1" applyBorder="1" applyAlignment="1">
      <alignment horizontal="center" vertical="center" wrapText="1"/>
    </xf>
    <xf numFmtId="0" fontId="3" fillId="0" borderId="6" xfId="0" applyFont="1" applyFill="1" applyBorder="1" applyAlignment="1">
      <alignment wrapText="1"/>
    </xf>
    <xf numFmtId="166" fontId="27" fillId="0" borderId="2" xfId="1" applyNumberFormat="1" applyFont="1" applyBorder="1" applyAlignment="1" applyProtection="1">
      <alignment horizontal="center"/>
    </xf>
    <xf numFmtId="166" fontId="27" fillId="0" borderId="4" xfId="1" applyNumberFormat="1" applyFont="1" applyBorder="1" applyAlignment="1" applyProtection="1">
      <alignment horizontal="center"/>
    </xf>
    <xf numFmtId="166" fontId="15" fillId="0" borderId="4" xfId="1" applyNumberFormat="1" applyFont="1" applyBorder="1" applyAlignment="1" applyProtection="1">
      <alignment horizontal="center"/>
    </xf>
    <xf numFmtId="166" fontId="15" fillId="3" borderId="4" xfId="1" applyNumberFormat="1" applyFont="1" applyFill="1" applyBorder="1" applyAlignment="1">
      <alignment horizontal="center" vertical="center"/>
    </xf>
    <xf numFmtId="166"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6" fontId="15" fillId="3" borderId="4" xfId="1" applyNumberFormat="1" applyFont="1" applyFill="1" applyBorder="1" applyAlignment="1" applyProtection="1">
      <alignment horizontal="center" vertical="center"/>
    </xf>
    <xf numFmtId="166" fontId="15" fillId="3" borderId="4" xfId="1" applyNumberFormat="1" applyFont="1" applyFill="1" applyBorder="1" applyAlignment="1" applyProtection="1">
      <alignment horizontal="center" vertical="center" wrapText="1"/>
    </xf>
    <xf numFmtId="166" fontId="27" fillId="0" borderId="1" xfId="1" applyNumberFormat="1" applyFont="1" applyBorder="1" applyAlignment="1" applyProtection="1">
      <alignment horizontal="center"/>
    </xf>
    <xf numFmtId="166" fontId="14" fillId="0" borderId="3" xfId="1" applyNumberFormat="1" applyFont="1" applyBorder="1" applyAlignment="1" applyProtection="1">
      <alignment horizontal="center"/>
    </xf>
    <xf numFmtId="166" fontId="27" fillId="0" borderId="3" xfId="1" applyNumberFormat="1" applyFont="1" applyBorder="1" applyAlignment="1" applyProtection="1">
      <alignment horizontal="center"/>
    </xf>
    <xf numFmtId="166" fontId="18"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6" fontId="2" fillId="0" borderId="0" xfId="1" applyNumberFormat="1" applyFont="1" applyAlignment="1">
      <alignment horizontal="left"/>
    </xf>
    <xf numFmtId="166" fontId="31"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6" fontId="31" fillId="0" borderId="0" xfId="1" applyNumberFormat="1" applyFont="1" applyFill="1" applyAlignment="1">
      <alignment horizontal="center"/>
    </xf>
    <xf numFmtId="0" fontId="40" fillId="0" borderId="0" xfId="27" applyFont="1" applyFill="1" applyBorder="1" applyAlignment="1">
      <alignment vertical="center"/>
    </xf>
    <xf numFmtId="171" fontId="40" fillId="0" borderId="0" xfId="27" applyNumberFormat="1" applyFont="1" applyFill="1" applyBorder="1" applyAlignment="1" applyProtection="1">
      <alignment horizontal="right" vertical="center"/>
    </xf>
    <xf numFmtId="171" fontId="25" fillId="0" borderId="0" xfId="27" applyNumberFormat="1" applyFont="1" applyFill="1" applyBorder="1" applyAlignment="1" applyProtection="1">
      <alignment horizontal="right" vertical="center" wrapText="1"/>
    </xf>
    <xf numFmtId="169" fontId="19" fillId="0" borderId="18" xfId="7" applyFont="1" applyBorder="1"/>
    <xf numFmtId="169" fontId="12" fillId="0" borderId="3" xfId="7" applyBorder="1"/>
    <xf numFmtId="169" fontId="12" fillId="0" borderId="0" xfId="7"/>
    <xf numFmtId="0" fontId="43" fillId="0" borderId="0" xfId="26" applyFont="1" applyFill="1" applyAlignment="1">
      <alignment vertical="center"/>
    </xf>
    <xf numFmtId="0" fontId="40" fillId="0" borderId="0" xfId="27" applyFont="1" applyFill="1" applyBorder="1" applyAlignment="1">
      <alignment horizontal="center" vertical="center"/>
    </xf>
    <xf numFmtId="171"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71" fontId="46" fillId="0" borderId="0" xfId="27" applyNumberFormat="1" applyFont="1" applyFill="1" applyBorder="1" applyAlignment="1">
      <alignment horizontal="center" vertical="center"/>
    </xf>
    <xf numFmtId="0" fontId="39" fillId="0" borderId="0" xfId="26" applyFont="1" applyFill="1" applyAlignment="1">
      <alignment vertical="center"/>
    </xf>
    <xf numFmtId="171" fontId="25" fillId="0" borderId="0" xfId="27" applyNumberFormat="1" applyFont="1" applyFill="1" applyBorder="1" applyAlignment="1">
      <alignment vertical="center"/>
    </xf>
    <xf numFmtId="169" fontId="12" fillId="0" borderId="3" xfId="7" applyBorder="1" applyAlignment="1">
      <alignment horizontal="center" vertical="center"/>
    </xf>
    <xf numFmtId="0" fontId="43" fillId="0" borderId="0" xfId="26" applyFont="1" applyFill="1" applyAlignment="1">
      <alignment horizontal="center" vertical="center"/>
    </xf>
    <xf numFmtId="169" fontId="12" fillId="0" borderId="0" xfId="7" applyAlignment="1">
      <alignment horizontal="center" vertical="center"/>
    </xf>
    <xf numFmtId="0" fontId="30" fillId="0" borderId="0" xfId="26" applyFont="1"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2"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8"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6" fontId="31"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7" fillId="0" borderId="3" xfId="1" applyNumberFormat="1" applyFont="1" applyBorder="1" applyAlignment="1">
      <alignment horizontal="center" wrapText="1"/>
    </xf>
    <xf numFmtId="166" fontId="27" fillId="0" borderId="7" xfId="1" applyNumberFormat="1" applyFont="1" applyBorder="1" applyAlignment="1">
      <alignment horizontal="center" wrapText="1"/>
    </xf>
    <xf numFmtId="0" fontId="3" fillId="0" borderId="6" xfId="0" applyFont="1" applyFill="1" applyBorder="1" applyAlignment="1">
      <alignment horizontal="left" wrapText="1"/>
    </xf>
    <xf numFmtId="168" fontId="50" fillId="0" borderId="0" xfId="0" applyNumberFormat="1" applyFont="1" applyFill="1" applyBorder="1" applyAlignment="1">
      <alignment horizontal="center" vertical="top"/>
    </xf>
    <xf numFmtId="0" fontId="50" fillId="0" borderId="0" xfId="0" applyFont="1" applyFill="1"/>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37" fillId="0" borderId="0" xfId="1" applyNumberFormat="1" applyFont="1" applyFill="1"/>
    <xf numFmtId="166" fontId="2" fillId="0" borderId="8" xfId="1" applyNumberFormat="1" applyFont="1" applyFill="1" applyBorder="1" applyAlignment="1">
      <alignment horizontal="center"/>
    </xf>
    <xf numFmtId="166" fontId="2" fillId="0" borderId="1" xfId="1" applyNumberFormat="1" applyFont="1" applyBorder="1" applyAlignment="1">
      <alignment horizontal="center"/>
    </xf>
    <xf numFmtId="0" fontId="49"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5" xfId="3" applyNumberFormat="1" applyFont="1" applyFill="1" applyBorder="1"/>
    <xf numFmtId="166"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6" fontId="4" fillId="0" borderId="27" xfId="3" applyNumberFormat="1" applyFont="1" applyFill="1" applyBorder="1" applyAlignment="1">
      <alignment horizontal="center"/>
    </xf>
    <xf numFmtId="166"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2" xfId="17" applyFont="1" applyFill="1" applyBorder="1" applyAlignment="1">
      <alignment horizontal="center"/>
    </xf>
    <xf numFmtId="166" fontId="4" fillId="0" borderId="22" xfId="3" applyNumberFormat="1" applyFont="1" applyFill="1" applyBorder="1" applyAlignment="1">
      <alignment horizontal="center"/>
    </xf>
    <xf numFmtId="166"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6" fontId="4" fillId="0" borderId="22" xfId="3" applyNumberFormat="1" applyFont="1" applyFill="1" applyBorder="1"/>
    <xf numFmtId="166"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6" fontId="19" fillId="0" borderId="27" xfId="3" applyNumberFormat="1" applyFont="1" applyFill="1" applyBorder="1" applyAlignment="1">
      <alignment horizontal="center"/>
    </xf>
    <xf numFmtId="166" fontId="19" fillId="0" borderId="28"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9" fillId="0" borderId="22" xfId="17" applyFont="1" applyFill="1" applyBorder="1"/>
    <xf numFmtId="166" fontId="19" fillId="0" borderId="22" xfId="3" applyNumberFormat="1" applyFont="1" applyFill="1" applyBorder="1"/>
    <xf numFmtId="166" fontId="19" fillId="0" borderId="24" xfId="3" applyNumberFormat="1" applyFont="1" applyFill="1" applyBorder="1"/>
    <xf numFmtId="166" fontId="2" fillId="0" borderId="0" xfId="1" applyNumberFormat="1" applyFont="1" applyFill="1" applyAlignment="1">
      <alignment horizontal="left" vertical="center" wrapText="1"/>
    </xf>
    <xf numFmtId="166" fontId="32" fillId="0" borderId="0" xfId="1" applyNumberFormat="1" applyFont="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1" fillId="0" borderId="0" xfId="0" applyFont="1"/>
    <xf numFmtId="0" fontId="52" fillId="0" borderId="0" xfId="0" applyFont="1"/>
    <xf numFmtId="166" fontId="52" fillId="0" borderId="0" xfId="1" applyNumberFormat="1" applyFont="1" applyAlignment="1">
      <alignment horizontal="center"/>
    </xf>
    <xf numFmtId="166" fontId="52" fillId="0" borderId="0" xfId="1" applyNumberFormat="1" applyFont="1" applyFill="1" applyAlignment="1">
      <alignment horizontal="center"/>
    </xf>
    <xf numFmtId="0" fontId="51" fillId="0" borderId="0" xfId="0" applyFont="1" applyAlignment="1">
      <alignment horizontal="center"/>
    </xf>
    <xf numFmtId="166" fontId="51" fillId="0" borderId="0" xfId="1" applyNumberFormat="1" applyFont="1" applyAlignment="1">
      <alignment horizontal="center"/>
    </xf>
    <xf numFmtId="0" fontId="53" fillId="0" borderId="0" xfId="21" applyFont="1" applyBorder="1" applyAlignment="1">
      <alignment horizontal="right"/>
    </xf>
    <xf numFmtId="166" fontId="51" fillId="0" borderId="4" xfId="1" applyNumberFormat="1" applyFont="1" applyBorder="1" applyAlignment="1">
      <alignment horizontal="center"/>
    </xf>
    <xf numFmtId="0" fontId="52" fillId="0" borderId="0" xfId="0" applyFont="1" applyBorder="1" applyAlignment="1">
      <alignment vertical="center"/>
    </xf>
    <xf numFmtId="166" fontId="51" fillId="2" borderId="4" xfId="1" applyNumberFormat="1" applyFont="1" applyFill="1" applyBorder="1" applyAlignment="1">
      <alignment horizontal="center" vertical="center" wrapText="1"/>
    </xf>
    <xf numFmtId="0" fontId="52" fillId="0" borderId="0" xfId="0" applyFont="1" applyFill="1" applyBorder="1" applyAlignment="1">
      <alignment vertical="center"/>
    </xf>
    <xf numFmtId="166" fontId="54" fillId="0" borderId="1" xfId="1" applyNumberFormat="1" applyFont="1" applyFill="1" applyBorder="1" applyAlignment="1">
      <alignment horizontal="left" vertical="center" wrapText="1"/>
    </xf>
    <xf numFmtId="166" fontId="51" fillId="0" borderId="1" xfId="1" applyNumberFormat="1" applyFont="1" applyFill="1" applyBorder="1" applyAlignment="1">
      <alignment horizontal="center" vertical="center" wrapText="1"/>
    </xf>
    <xf numFmtId="0" fontId="52" fillId="0" borderId="0" xfId="0" applyFont="1" applyBorder="1"/>
    <xf numFmtId="0" fontId="52" fillId="0" borderId="2" xfId="0" applyNumberFormat="1" applyFont="1" applyFill="1" applyBorder="1" applyAlignment="1">
      <alignment horizontal="left" vertical="center" wrapText="1"/>
    </xf>
    <xf numFmtId="166" fontId="52" fillId="0" borderId="2" xfId="1" applyNumberFormat="1" applyFont="1" applyBorder="1" applyAlignment="1">
      <alignment horizontal="center"/>
    </xf>
    <xf numFmtId="166" fontId="51" fillId="0" borderId="2" xfId="1" applyNumberFormat="1" applyFont="1" applyBorder="1" applyAlignment="1">
      <alignment horizontal="center"/>
    </xf>
    <xf numFmtId="166" fontId="51" fillId="0" borderId="2" xfId="1" applyNumberFormat="1" applyFont="1" applyFill="1" applyBorder="1" applyAlignment="1">
      <alignment horizontal="center"/>
    </xf>
    <xf numFmtId="166" fontId="54" fillId="0" borderId="2" xfId="1" applyNumberFormat="1" applyFont="1" applyFill="1" applyBorder="1" applyAlignment="1">
      <alignment horizontal="left" vertical="center" wrapText="1"/>
    </xf>
    <xf numFmtId="166" fontId="51" fillId="0" borderId="2" xfId="1" applyNumberFormat="1" applyFont="1" applyFill="1" applyBorder="1" applyAlignment="1">
      <alignment horizontal="center" vertical="center" wrapText="1"/>
    </xf>
    <xf numFmtId="0" fontId="51" fillId="0" borderId="4" xfId="0" applyFont="1" applyFill="1" applyBorder="1" applyAlignment="1">
      <alignment horizontal="left" vertical="center"/>
    </xf>
    <xf numFmtId="0" fontId="51" fillId="0" borderId="0" xfId="0" applyFont="1" applyFill="1" applyBorder="1" applyAlignment="1">
      <alignment horizontal="left" vertical="center"/>
    </xf>
    <xf numFmtId="166" fontId="51" fillId="0" borderId="0" xfId="1" applyNumberFormat="1" applyFont="1" applyBorder="1" applyAlignment="1">
      <alignment horizontal="center"/>
    </xf>
    <xf numFmtId="166" fontId="51" fillId="0" borderId="0" xfId="1" applyNumberFormat="1" applyFont="1" applyFill="1" applyBorder="1" applyAlignment="1">
      <alignment horizontal="center"/>
    </xf>
    <xf numFmtId="0" fontId="51" fillId="0" borderId="0" xfId="0" applyNumberFormat="1" applyFont="1" applyBorder="1" applyAlignment="1">
      <alignment wrapText="1"/>
    </xf>
    <xf numFmtId="166" fontId="52" fillId="0" borderId="0" xfId="1" applyNumberFormat="1" applyFont="1" applyBorder="1" applyAlignment="1">
      <alignment horizontal="center"/>
    </xf>
    <xf numFmtId="166" fontId="52" fillId="0" borderId="0" xfId="1" applyNumberFormat="1" applyFont="1" applyFill="1" applyBorder="1" applyAlignment="1">
      <alignment horizontal="center"/>
    </xf>
    <xf numFmtId="0" fontId="52" fillId="0" borderId="0" xfId="0" applyFont="1" applyAlignment="1">
      <alignment vertical="center"/>
    </xf>
    <xf numFmtId="166" fontId="52" fillId="0" borderId="0" xfId="1" applyNumberFormat="1" applyFont="1" applyFill="1" applyAlignment="1">
      <alignment horizontal="left"/>
    </xf>
    <xf numFmtId="166" fontId="51" fillId="0" borderId="4" xfId="1" applyNumberFormat="1" applyFont="1" applyBorder="1" applyAlignment="1">
      <alignment horizontal="center" vertical="center"/>
    </xf>
    <xf numFmtId="0" fontId="53"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166" fontId="3" fillId="0" borderId="4" xfId="1" applyNumberFormat="1" applyFont="1" applyFill="1" applyBorder="1" applyAlignment="1">
      <alignment horizontal="center" vertical="center" wrapText="1"/>
    </xf>
    <xf numFmtId="0" fontId="31" fillId="0" borderId="0" xfId="0" applyFont="1"/>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1" fillId="0" borderId="0" xfId="36" applyFont="1" applyFill="1" applyProtection="1"/>
    <xf numFmtId="1" fontId="1" fillId="0" borderId="0" xfId="36" applyNumberFormat="1" applyFont="1" applyFill="1" applyAlignment="1" applyProtection="1">
      <alignment horizontal="center" vertical="center"/>
    </xf>
    <xf numFmtId="0" fontId="10" fillId="0" borderId="0" xfId="36" applyFont="1" applyFill="1" applyProtection="1"/>
    <xf numFmtId="0" fontId="10" fillId="0" borderId="0" xfId="36" applyFont="1" applyFill="1" applyBorder="1" applyProtection="1"/>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center" wrapText="1"/>
    </xf>
    <xf numFmtId="0" fontId="73" fillId="0" borderId="40" xfId="36" applyFont="1" applyFill="1" applyBorder="1" applyProtection="1"/>
    <xf numFmtId="0" fontId="71" fillId="0" borderId="4" xfId="36" applyFont="1" applyFill="1" applyBorder="1" applyAlignment="1" applyProtection="1">
      <alignment horizontal="justify" vertical="top" wrapText="1"/>
    </xf>
    <xf numFmtId="0" fontId="10" fillId="0" borderId="40" xfId="36" applyFont="1" applyFill="1" applyBorder="1" applyProtection="1"/>
    <xf numFmtId="0" fontId="1" fillId="0" borderId="46" xfId="36" applyFont="1" applyFill="1" applyBorder="1" applyProtection="1"/>
    <xf numFmtId="0" fontId="10" fillId="0" borderId="46" xfId="36" applyFont="1" applyFill="1" applyBorder="1" applyProtection="1"/>
    <xf numFmtId="0" fontId="1" fillId="0" borderId="4" xfId="36" applyFont="1" applyFill="1" applyBorder="1" applyProtection="1"/>
    <xf numFmtId="0" fontId="71" fillId="0" borderId="0" xfId="36" applyFont="1" applyFill="1" applyBorder="1" applyAlignment="1" applyProtection="1">
      <alignment horizontal="justify" vertical="top" wrapText="1"/>
    </xf>
    <xf numFmtId="1" fontId="3" fillId="0" borderId="0" xfId="36" applyNumberFormat="1" applyFont="1" applyFill="1" applyAlignment="1" applyProtection="1">
      <alignment horizontal="center" vertical="center"/>
    </xf>
    <xf numFmtId="0" fontId="1" fillId="0" borderId="0" xfId="36" applyFont="1" applyFill="1" applyAlignment="1" applyProtection="1">
      <alignment horizontal="right"/>
    </xf>
    <xf numFmtId="0" fontId="71" fillId="39" borderId="4" xfId="0" applyFont="1" applyFill="1" applyBorder="1" applyAlignment="1">
      <alignment horizontal="center" vertical="center" wrapText="1"/>
    </xf>
    <xf numFmtId="1" fontId="1" fillId="0" borderId="0" xfId="36" applyNumberFormat="1" applyFont="1" applyFill="1" applyAlignment="1" applyProtection="1">
      <alignment horizontal="center" vertical="top"/>
    </xf>
    <xf numFmtId="0" fontId="71" fillId="39" borderId="13" xfId="36" applyFont="1" applyFill="1" applyBorder="1" applyAlignment="1" applyProtection="1">
      <alignment horizontal="center" vertical="center" wrapText="1"/>
    </xf>
    <xf numFmtId="0" fontId="2" fillId="0" borderId="13" xfId="36" applyFont="1" applyFill="1" applyBorder="1" applyProtection="1"/>
    <xf numFmtId="0" fontId="50" fillId="0" borderId="13" xfId="36" applyFont="1" applyFill="1" applyBorder="1" applyProtection="1"/>
    <xf numFmtId="0" fontId="10" fillId="0" borderId="13" xfId="36" applyFont="1" applyFill="1" applyBorder="1" applyProtection="1"/>
    <xf numFmtId="0" fontId="1" fillId="0" borderId="0" xfId="36" applyFont="1" applyFill="1" applyBorder="1" applyAlignment="1" applyProtection="1">
      <alignment horizontal="right"/>
    </xf>
    <xf numFmtId="0" fontId="72" fillId="0" borderId="0"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top" wrapText="1"/>
    </xf>
    <xf numFmtId="0" fontId="72" fillId="0" borderId="4" xfId="36" applyFont="1" applyFill="1" applyBorder="1" applyAlignment="1" applyProtection="1">
      <alignment horizontal="justify" wrapText="1"/>
    </xf>
    <xf numFmtId="0" fontId="71" fillId="0" borderId="4" xfId="36" applyFont="1" applyFill="1" applyBorder="1" applyAlignment="1" applyProtection="1">
      <alignment horizontal="justify" wrapText="1"/>
    </xf>
    <xf numFmtId="0" fontId="10" fillId="0" borderId="4" xfId="36" applyFont="1" applyFill="1" applyBorder="1" applyProtection="1"/>
    <xf numFmtId="0" fontId="71" fillId="0" borderId="0" xfId="36" applyFont="1" applyFill="1" applyBorder="1" applyAlignment="1" applyProtection="1">
      <alignment vertical="top" wrapText="1"/>
    </xf>
    <xf numFmtId="0" fontId="1" fillId="0" borderId="0" xfId="36" applyFont="1" applyFill="1" applyAlignment="1" applyProtection="1">
      <alignment horizontal="center" vertical="center"/>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72" fillId="0" borderId="4" xfId="36" applyFont="1" applyFill="1" applyBorder="1" applyAlignment="1" applyProtection="1">
      <alignment horizontal="justify" vertical="top" wrapText="1"/>
    </xf>
    <xf numFmtId="0" fontId="72" fillId="0" borderId="47" xfId="36" applyFont="1" applyFill="1" applyBorder="1" applyAlignment="1" applyProtection="1">
      <alignment horizontal="justify" vertical="top" wrapText="1"/>
    </xf>
    <xf numFmtId="0" fontId="72" fillId="0" borderId="4" xfId="36" applyFont="1" applyFill="1" applyBorder="1" applyAlignment="1" applyProtection="1">
      <alignment horizontal="right" vertical="top" wrapText="1"/>
    </xf>
    <xf numFmtId="0" fontId="72" fillId="0" borderId="47" xfId="36" applyFont="1" applyFill="1" applyBorder="1" applyAlignment="1" applyProtection="1">
      <alignment horizontal="right" vertical="top" wrapText="1"/>
    </xf>
    <xf numFmtId="43" fontId="72" fillId="0" borderId="4" xfId="1" applyFont="1" applyFill="1" applyBorder="1" applyAlignment="1" applyProtection="1">
      <alignment horizontal="right" vertical="top" wrapText="1"/>
    </xf>
    <xf numFmtId="0" fontId="72" fillId="0" borderId="1" xfId="36" applyFont="1" applyFill="1" applyBorder="1" applyAlignment="1" applyProtection="1">
      <alignment horizontal="right"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center" vertical="center"/>
    </xf>
    <xf numFmtId="0" fontId="10" fillId="0" borderId="0" xfId="36" applyFont="1" applyFill="1" applyAlignment="1" applyProtection="1">
      <alignment horizontal="justify" vertical="justify" wrapText="1"/>
    </xf>
    <xf numFmtId="0" fontId="10" fillId="0" borderId="0" xfId="36" applyFont="1" applyFill="1" applyProtection="1"/>
    <xf numFmtId="0" fontId="10" fillId="0" borderId="0" xfId="36" applyFont="1" applyFill="1" applyAlignment="1" applyProtection="1">
      <alignment vertical="center"/>
    </xf>
    <xf numFmtId="0" fontId="71" fillId="39" borderId="4" xfId="36" applyFont="1" applyFill="1" applyBorder="1" applyAlignment="1" applyProtection="1">
      <alignment horizontal="left" vertical="center" wrapText="1"/>
    </xf>
    <xf numFmtId="0" fontId="71" fillId="0" borderId="4" xfId="36" applyFont="1" applyFill="1" applyBorder="1" applyAlignment="1" applyProtection="1">
      <alignment vertical="top" wrapText="1"/>
    </xf>
    <xf numFmtId="0" fontId="75"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left" vertical="top" wrapText="1"/>
    </xf>
    <xf numFmtId="0" fontId="8" fillId="0" borderId="4" xfId="36" applyFont="1" applyFill="1" applyBorder="1" applyAlignment="1" applyProtection="1">
      <alignment vertical="top" wrapText="1"/>
    </xf>
    <xf numFmtId="0" fontId="71" fillId="39" borderId="49" xfId="36" applyFont="1" applyFill="1" applyBorder="1" applyAlignment="1" applyProtection="1">
      <alignment horizontal="left" vertical="center" wrapText="1"/>
    </xf>
    <xf numFmtId="0" fontId="71" fillId="39" borderId="50" xfId="36" applyFont="1" applyFill="1" applyBorder="1" applyAlignment="1" applyProtection="1">
      <alignment horizontal="center" vertical="center" wrapText="1"/>
    </xf>
    <xf numFmtId="0" fontId="71" fillId="39" borderId="51" xfId="36" applyFont="1" applyFill="1" applyBorder="1" applyAlignment="1" applyProtection="1">
      <alignment horizontal="center" vertical="center" wrapText="1"/>
    </xf>
    <xf numFmtId="0" fontId="72" fillId="0" borderId="4" xfId="36" applyFont="1" applyFill="1" applyBorder="1" applyAlignment="1" applyProtection="1">
      <alignment vertical="top" wrapText="1"/>
    </xf>
    <xf numFmtId="0" fontId="76" fillId="0" borderId="4" xfId="36" applyFont="1" applyFill="1" applyBorder="1" applyAlignment="1" applyProtection="1">
      <alignment horizontal="right" vertical="top" wrapText="1"/>
    </xf>
    <xf numFmtId="0" fontId="72" fillId="0" borderId="0" xfId="36" applyFont="1" applyFill="1" applyBorder="1" applyAlignment="1" applyProtection="1">
      <alignment vertical="top" wrapText="1"/>
    </xf>
    <xf numFmtId="0" fontId="72" fillId="0" borderId="0" xfId="36" applyFont="1" applyFill="1" applyBorder="1" applyAlignment="1" applyProtection="1">
      <alignment horizontal="right" vertical="top" wrapText="1"/>
    </xf>
    <xf numFmtId="0" fontId="71" fillId="2" borderId="4" xfId="36" applyFont="1" applyFill="1" applyBorder="1" applyAlignment="1" applyProtection="1">
      <alignment horizontal="center" vertical="top" wrapText="1"/>
    </xf>
    <xf numFmtId="0" fontId="1" fillId="0" borderId="0" xfId="36" applyFont="1" applyFill="1" applyAlignment="1" applyProtection="1">
      <alignment horizontal="center"/>
    </xf>
    <xf numFmtId="0" fontId="10" fillId="0" borderId="0" xfId="36" applyFont="1" applyFill="1" applyAlignment="1" applyProtection="1">
      <alignment horizontal="left" wrapText="1"/>
    </xf>
    <xf numFmtId="0" fontId="1" fillId="3" borderId="4" xfId="36" applyFont="1" applyFill="1" applyBorder="1" applyAlignment="1" applyProtection="1">
      <alignment horizontal="center" wrapText="1"/>
    </xf>
    <xf numFmtId="0" fontId="1" fillId="3" borderId="13" xfId="36" applyFont="1" applyFill="1" applyBorder="1" applyAlignment="1" applyProtection="1">
      <alignment wrapText="1"/>
    </xf>
    <xf numFmtId="0" fontId="10" fillId="0" borderId="4" xfId="36" applyFont="1" applyFill="1" applyBorder="1" applyAlignment="1" applyProtection="1">
      <alignment horizontal="center" vertical="center" wrapText="1"/>
    </xf>
    <xf numFmtId="0" fontId="1" fillId="0" borderId="4" xfId="36" applyFont="1" applyFill="1" applyBorder="1" applyAlignment="1" applyProtection="1">
      <alignment horizontal="center" vertical="center" wrapText="1"/>
    </xf>
    <xf numFmtId="0" fontId="10"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left" vertical="center" wrapText="1"/>
    </xf>
    <xf numFmtId="0" fontId="10" fillId="0" borderId="0" xfId="36" applyNumberFormat="1" applyFont="1" applyFill="1" applyProtection="1"/>
    <xf numFmtId="0" fontId="10" fillId="0" borderId="0" xfId="36" applyFont="1" applyFill="1" applyBorder="1" applyAlignment="1" applyProtection="1">
      <alignment horizontal="right"/>
    </xf>
    <xf numFmtId="0" fontId="10" fillId="0" borderId="0" xfId="36" applyNumberFormat="1" applyFont="1" applyFill="1" applyAlignment="1" applyProtection="1">
      <alignment horizontal="justify" vertical="justify" wrapText="1"/>
    </xf>
    <xf numFmtId="43" fontId="72" fillId="0" borderId="4" xfId="36" applyNumberFormat="1" applyFont="1" applyFill="1" applyBorder="1" applyAlignment="1" applyProtection="1">
      <alignment horizontal="right" vertical="top" wrapText="1"/>
    </xf>
    <xf numFmtId="0" fontId="71" fillId="0" borderId="15" xfId="36" applyFont="1" applyFill="1" applyBorder="1" applyAlignment="1" applyProtection="1">
      <alignment horizontal="justify" vertical="top" wrapText="1"/>
    </xf>
    <xf numFmtId="43" fontId="72" fillId="0" borderId="15" xfId="36" applyNumberFormat="1" applyFont="1" applyFill="1" applyBorder="1" applyAlignment="1" applyProtection="1">
      <alignment horizontal="right" vertical="top" wrapText="1"/>
    </xf>
    <xf numFmtId="0" fontId="10" fillId="0" borderId="0" xfId="36" applyFont="1" applyFill="1" applyAlignment="1" applyProtection="1">
      <alignment horizontal="justify" vertical="justify"/>
    </xf>
    <xf numFmtId="0" fontId="1" fillId="0" borderId="0" xfId="36" applyFont="1" applyFill="1" applyAlignment="1" applyProtection="1">
      <alignment horizontal="justify" vertical="justify"/>
    </xf>
    <xf numFmtId="0" fontId="10" fillId="0" borderId="0" xfId="36" applyFont="1" applyFill="1" applyAlignment="1" applyProtection="1">
      <alignment horizontal="justify" vertical="top"/>
    </xf>
    <xf numFmtId="0" fontId="1" fillId="0" borderId="0" xfId="36" applyFont="1" applyFill="1" applyAlignment="1" applyProtection="1">
      <alignment horizontal="right" vertical="top"/>
    </xf>
    <xf numFmtId="0" fontId="10" fillId="0" borderId="0" xfId="36" applyFont="1" applyFill="1" applyBorder="1" applyAlignment="1" applyProtection="1">
      <alignment horizontal="justify" vertical="top"/>
    </xf>
    <xf numFmtId="0" fontId="10" fillId="0" borderId="0" xfId="36" applyFont="1" applyFill="1" applyBorder="1" applyAlignment="1" applyProtection="1">
      <alignment horizontal="justify" vertical="justify"/>
    </xf>
    <xf numFmtId="0" fontId="10" fillId="0" borderId="0" xfId="36" applyFont="1" applyFill="1" applyBorder="1" applyAlignment="1" applyProtection="1">
      <alignment horizontal="center" vertical="justify"/>
    </xf>
    <xf numFmtId="0" fontId="1" fillId="0" borderId="0" xfId="36" applyFont="1" applyFill="1" applyBorder="1" applyAlignment="1" applyProtection="1">
      <alignment horizontal="justify" vertical="justify"/>
    </xf>
    <xf numFmtId="0" fontId="10" fillId="0" borderId="0" xfId="36" applyFont="1" applyFill="1" applyAlignment="1" applyProtection="1">
      <alignment wrapText="1"/>
    </xf>
    <xf numFmtId="0" fontId="1" fillId="39" borderId="4" xfId="36" applyFont="1" applyFill="1" applyBorder="1" applyAlignment="1" applyProtection="1">
      <alignment horizontal="center" vertical="top" wrapText="1"/>
    </xf>
    <xf numFmtId="0" fontId="10" fillId="0" borderId="0" xfId="36" applyFont="1" applyFill="1" applyAlignment="1" applyProtection="1">
      <alignment horizontal="center"/>
    </xf>
    <xf numFmtId="0" fontId="2" fillId="0" borderId="0" xfId="36" applyNumberFormat="1" applyFont="1" applyFill="1" applyAlignment="1" applyProtection="1">
      <alignment horizontal="justify" vertical="justify" wrapText="1"/>
    </xf>
    <xf numFmtId="0" fontId="10" fillId="0" borderId="0" xfId="36" applyFont="1" applyFill="1" applyAlignment="1" applyProtection="1">
      <alignment horizontal="left" vertical="top" wrapText="1"/>
    </xf>
    <xf numFmtId="0" fontId="1" fillId="0" borderId="0" xfId="36" applyFont="1" applyFill="1" applyAlignment="1" applyProtection="1">
      <alignment horizontal="center" vertical="top"/>
    </xf>
    <xf numFmtId="0" fontId="1" fillId="0" borderId="0" xfId="36" applyFont="1" applyFill="1" applyAlignment="1" applyProtection="1">
      <alignment horizontal="justify" vertical="justify" wrapText="1"/>
    </xf>
    <xf numFmtId="0" fontId="31" fillId="0" borderId="0" xfId="36" applyFont="1" applyBorder="1"/>
    <xf numFmtId="0" fontId="31" fillId="0" borderId="0" xfId="36" applyFont="1"/>
    <xf numFmtId="0" fontId="32" fillId="0" borderId="0" xfId="36" applyFont="1"/>
    <xf numFmtId="0" fontId="32" fillId="0" borderId="0" xfId="0" applyFont="1" applyAlignment="1">
      <alignment horizontal="right" vertical="center"/>
    </xf>
    <xf numFmtId="0" fontId="71" fillId="39" borderId="4" xfId="0" applyFont="1" applyFill="1" applyBorder="1" applyAlignment="1">
      <alignment horizontal="center" vertical="center"/>
    </xf>
    <xf numFmtId="0" fontId="77" fillId="0" borderId="0" xfId="0" applyFont="1" applyAlignment="1">
      <alignment vertical="center" wrapText="1"/>
    </xf>
    <xf numFmtId="0" fontId="10" fillId="0" borderId="4" xfId="36" applyFont="1" applyFill="1" applyBorder="1" applyAlignment="1" applyProtection="1">
      <alignment horizontal="left"/>
    </xf>
    <xf numFmtId="0" fontId="71" fillId="0" borderId="4" xfId="0" applyFont="1" applyFill="1" applyBorder="1" applyAlignment="1">
      <alignment horizontal="center" vertical="center"/>
    </xf>
    <xf numFmtId="0" fontId="71" fillId="0" borderId="4" xfId="0" applyFont="1" applyFill="1" applyBorder="1" applyAlignment="1">
      <alignment horizontal="center" vertical="center" wrapText="1"/>
    </xf>
    <xf numFmtId="0" fontId="77" fillId="0" borderId="0" xfId="0" applyFont="1" applyFill="1" applyAlignment="1">
      <alignment vertical="center" wrapText="1"/>
    </xf>
    <xf numFmtId="0" fontId="31" fillId="0" borderId="0" xfId="36" applyFont="1" applyFill="1" applyBorder="1"/>
    <xf numFmtId="43" fontId="31" fillId="0" borderId="4" xfId="1" applyFont="1" applyBorder="1"/>
    <xf numFmtId="0" fontId="10" fillId="0" borderId="4" xfId="36" applyFont="1" applyFill="1" applyBorder="1" applyAlignment="1" applyProtection="1">
      <alignment horizontal="left" vertical="top"/>
    </xf>
    <xf numFmtId="0" fontId="10" fillId="0" borderId="4" xfId="36" applyFont="1" applyFill="1" applyBorder="1" applyAlignment="1" applyProtection="1">
      <alignment horizontal="left" vertical="center"/>
    </xf>
    <xf numFmtId="0" fontId="31" fillId="0" borderId="0" xfId="36" quotePrefix="1" applyFont="1" applyAlignment="1">
      <alignment horizontal="justify" vertical="justify" wrapText="1"/>
    </xf>
    <xf numFmtId="0" fontId="32" fillId="0" borderId="0" xfId="0" applyFont="1" applyAlignment="1">
      <alignment horizontal="left" vertical="center"/>
    </xf>
    <xf numFmtId="0" fontId="32" fillId="3" borderId="4" xfId="36" applyFont="1" applyFill="1" applyBorder="1" applyAlignment="1">
      <alignment horizontal="center" vertical="center"/>
    </xf>
    <xf numFmtId="0" fontId="32" fillId="0" borderId="0" xfId="36" applyFont="1" applyFill="1" applyBorder="1" applyAlignment="1">
      <alignment horizontal="center"/>
    </xf>
    <xf numFmtId="0" fontId="32" fillId="3" borderId="4" xfId="36" applyFont="1" applyFill="1" applyBorder="1" applyAlignment="1">
      <alignment horizontal="center" vertical="center" wrapText="1"/>
    </xf>
    <xf numFmtId="0" fontId="32" fillId="0" borderId="0" xfId="36" applyFont="1" applyFill="1" applyBorder="1" applyAlignment="1">
      <alignment horizontal="center" wrapText="1"/>
    </xf>
    <xf numFmtId="0" fontId="32" fillId="0" borderId="4" xfId="36" applyFont="1" applyBorder="1"/>
    <xf numFmtId="43" fontId="31" fillId="0" borderId="0" xfId="1" applyFont="1" applyFill="1" applyBorder="1"/>
    <xf numFmtId="0" fontId="31" fillId="0" borderId="4" xfId="36" applyFont="1" applyBorder="1" applyAlignment="1">
      <alignment horizontal="left"/>
    </xf>
    <xf numFmtId="43" fontId="31" fillId="0" borderId="0" xfId="1" applyFont="1" applyBorder="1"/>
    <xf numFmtId="0" fontId="10" fillId="0" borderId="0" xfId="37" applyNumberFormat="1" applyFont="1" applyFill="1" applyAlignment="1" applyProtection="1">
      <alignment vertical="justify" wrapText="1"/>
    </xf>
    <xf numFmtId="0" fontId="10" fillId="0" borderId="0" xfId="36" applyFont="1" applyFill="1" applyAlignment="1" applyProtection="1">
      <alignment horizontal="justify" vertical="center" wrapText="1"/>
    </xf>
    <xf numFmtId="0" fontId="32" fillId="0" borderId="0" xfId="0" applyFont="1" applyAlignment="1">
      <alignment horizontal="left" vertical="center" indent="5"/>
    </xf>
    <xf numFmtId="0" fontId="32" fillId="0" borderId="0" xfId="0" applyFont="1" applyFill="1" applyAlignment="1">
      <alignment vertical="center"/>
    </xf>
    <xf numFmtId="0" fontId="31" fillId="7" borderId="0" xfId="0" applyFont="1" applyFill="1"/>
    <xf numFmtId="0" fontId="10" fillId="0" borderId="0" xfId="36" applyNumberFormat="1" applyFont="1" applyFill="1" applyAlignment="1" applyProtection="1">
      <alignment horizontal="justify" vertical="center" wrapText="1"/>
    </xf>
    <xf numFmtId="0" fontId="32" fillId="0" borderId="0" xfId="0" applyFont="1" applyBorder="1" applyAlignment="1">
      <alignment vertical="center"/>
    </xf>
    <xf numFmtId="0" fontId="2" fillId="0" borderId="0" xfId="36" applyNumberFormat="1" applyFont="1" applyFill="1" applyAlignment="1" applyProtection="1">
      <alignment horizontal="justify" vertical="center" wrapText="1"/>
    </xf>
    <xf numFmtId="0" fontId="32" fillId="0" borderId="0" xfId="0" applyFont="1" applyAlignment="1">
      <alignment horizontal="justify" vertical="top"/>
    </xf>
    <xf numFmtId="43" fontId="31" fillId="0" borderId="0" xfId="1" applyFont="1"/>
    <xf numFmtId="0" fontId="32" fillId="0" borderId="0" xfId="0" applyFont="1" applyAlignment="1">
      <alignment vertical="center" wrapText="1"/>
    </xf>
    <xf numFmtId="4" fontId="32" fillId="0" borderId="0" xfId="0" applyNumberFormat="1" applyFont="1" applyAlignment="1">
      <alignment horizontal="right" vertical="center" wrapText="1"/>
    </xf>
    <xf numFmtId="0" fontId="32" fillId="0" borderId="0" xfId="0" applyFont="1" applyAlignment="1">
      <alignment horizontal="right" vertical="center" wrapText="1"/>
    </xf>
    <xf numFmtId="0" fontId="1" fillId="39" borderId="1" xfId="37" applyFont="1" applyFill="1" applyBorder="1" applyAlignment="1" applyProtection="1">
      <alignment horizontal="center" vertical="center" wrapText="1"/>
    </xf>
    <xf numFmtId="0" fontId="31" fillId="0" borderId="4" xfId="0" applyFont="1" applyBorder="1" applyAlignment="1">
      <alignment horizontal="center"/>
    </xf>
    <xf numFmtId="0" fontId="31" fillId="0" borderId="4" xfId="0" applyFont="1" applyBorder="1" applyAlignment="1">
      <alignment horizontal="left" wrapText="1"/>
    </xf>
    <xf numFmtId="0" fontId="32" fillId="0" borderId="4" xfId="0" applyFont="1" applyBorder="1" applyAlignment="1">
      <alignment horizontal="center" vertical="center" wrapText="1"/>
    </xf>
    <xf numFmtId="0" fontId="31" fillId="0" borderId="2" xfId="0" applyFont="1" applyBorder="1" applyAlignment="1">
      <alignment horizontal="center"/>
    </xf>
    <xf numFmtId="0" fontId="31" fillId="0" borderId="2" xfId="0" applyFont="1" applyBorder="1" applyAlignment="1">
      <alignment horizontal="left" wrapText="1"/>
    </xf>
    <xf numFmtId="165" fontId="31" fillId="0" borderId="4" xfId="38" applyNumberFormat="1" applyFont="1" applyBorder="1"/>
    <xf numFmtId="0" fontId="78" fillId="0" borderId="9" xfId="0" applyFont="1" applyBorder="1" applyAlignment="1">
      <alignment vertical="center" wrapText="1"/>
    </xf>
    <xf numFmtId="173" fontId="31" fillId="0" borderId="4" xfId="38" applyNumberFormat="1" applyFont="1" applyBorder="1"/>
    <xf numFmtId="0" fontId="31" fillId="0" borderId="9" xfId="0" applyFont="1" applyBorder="1" applyAlignment="1">
      <alignment vertical="center" wrapText="1"/>
    </xf>
    <xf numFmtId="165" fontId="32" fillId="0" borderId="4" xfId="38" applyNumberFormat="1" applyFont="1" applyBorder="1"/>
    <xf numFmtId="0" fontId="31" fillId="0" borderId="9" xfId="0" applyFont="1" applyBorder="1" applyAlignment="1">
      <alignment horizontal="left" vertical="center" wrapText="1" indent="2"/>
    </xf>
    <xf numFmtId="0" fontId="31" fillId="0" borderId="4" xfId="0" applyFont="1" applyBorder="1" applyAlignment="1">
      <alignment horizontal="center" vertical="center" wrapText="1"/>
    </xf>
    <xf numFmtId="0" fontId="31" fillId="0" borderId="0" xfId="0" applyFont="1" applyAlignment="1">
      <alignment vertical="center" wrapText="1"/>
    </xf>
    <xf numFmtId="0" fontId="32" fillId="0" borderId="20" xfId="0" applyFont="1" applyBorder="1" applyAlignment="1">
      <alignment vertical="center" wrapText="1"/>
    </xf>
    <xf numFmtId="165" fontId="32" fillId="0" borderId="18" xfId="38" applyNumberFormat="1" applyFont="1" applyBorder="1" applyAlignment="1">
      <alignment vertical="center" wrapText="1"/>
    </xf>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1" fillId="0" borderId="4" xfId="0" applyFont="1" applyBorder="1" applyAlignment="1">
      <alignment vertical="center" wrapText="1"/>
    </xf>
    <xf numFmtId="0" fontId="31" fillId="0" borderId="0" xfId="0" applyFont="1" applyAlignment="1">
      <alignment horizontal="center" vertical="top"/>
    </xf>
    <xf numFmtId="0" fontId="32" fillId="0" borderId="11" xfId="0" applyFont="1" applyBorder="1" applyAlignment="1">
      <alignment horizontal="left" vertical="center"/>
    </xf>
    <xf numFmtId="0" fontId="32" fillId="0" borderId="11" xfId="0" applyFont="1" applyBorder="1" applyAlignment="1">
      <alignment horizontal="left" vertical="center" wrapText="1"/>
    </xf>
    <xf numFmtId="0" fontId="1" fillId="39" borderId="4" xfId="37" applyFont="1" applyFill="1" applyBorder="1" applyAlignment="1" applyProtection="1">
      <alignment vertical="center" wrapText="1"/>
    </xf>
    <xf numFmtId="0" fontId="1" fillId="0" borderId="4" xfId="37" applyFont="1" applyFill="1" applyBorder="1" applyAlignment="1" applyProtection="1">
      <alignment vertical="center" wrapText="1"/>
    </xf>
    <xf numFmtId="165" fontId="31" fillId="0" borderId="4" xfId="0" applyNumberFormat="1" applyFont="1" applyBorder="1"/>
    <xf numFmtId="0" fontId="78" fillId="0" borderId="4" xfId="0" applyFont="1" applyBorder="1" applyAlignment="1">
      <alignment vertical="center" wrapText="1"/>
    </xf>
    <xf numFmtId="165" fontId="32" fillId="0" borderId="4" xfId="0" applyNumberFormat="1" applyFont="1" applyBorder="1"/>
    <xf numFmtId="165" fontId="32" fillId="0" borderId="4" xfId="0" applyNumberFormat="1" applyFont="1" applyBorder="1" applyAlignment="1">
      <alignment horizontal="right" vertical="center" wrapText="1"/>
    </xf>
    <xf numFmtId="173" fontId="31" fillId="0" borderId="4" xfId="0" applyNumberFormat="1" applyFont="1" applyBorder="1"/>
    <xf numFmtId="0" fontId="31" fillId="0" borderId="4" xfId="0" applyFont="1" applyBorder="1" applyAlignment="1">
      <alignment horizontal="left" vertical="center" wrapText="1" indent="2"/>
    </xf>
    <xf numFmtId="165" fontId="32" fillId="0" borderId="4" xfId="38" applyNumberFormat="1" applyFont="1" applyBorder="1" applyAlignment="1">
      <alignment vertical="center" wrapText="1"/>
    </xf>
    <xf numFmtId="173" fontId="32" fillId="0" borderId="4" xfId="38" applyNumberFormat="1" applyFont="1" applyBorder="1" applyAlignment="1">
      <alignment vertical="center" wrapText="1"/>
    </xf>
    <xf numFmtId="0" fontId="32" fillId="0" borderId="4" xfId="0" applyFont="1" applyBorder="1" applyAlignment="1">
      <alignment vertical="center" wrapText="1"/>
    </xf>
    <xf numFmtId="165" fontId="32" fillId="0" borderId="4" xfId="0" applyNumberFormat="1" applyFont="1" applyBorder="1" applyAlignment="1">
      <alignment vertical="center" wrapText="1"/>
    </xf>
    <xf numFmtId="0" fontId="31" fillId="0" borderId="0" xfId="0" applyFont="1" applyBorder="1" applyAlignment="1">
      <alignment horizontal="center" vertical="center" wrapText="1"/>
    </xf>
    <xf numFmtId="0" fontId="1" fillId="0" borderId="3" xfId="37" applyFont="1" applyFill="1" applyBorder="1" applyAlignment="1" applyProtection="1">
      <alignment horizontal="center" vertical="center" wrapText="1"/>
    </xf>
    <xf numFmtId="41" fontId="31" fillId="0" borderId="4" xfId="0" applyNumberFormat="1" applyFont="1" applyBorder="1"/>
    <xf numFmtId="41" fontId="31" fillId="0" borderId="4" xfId="38" applyNumberFormat="1" applyFont="1" applyBorder="1"/>
    <xf numFmtId="174" fontId="32" fillId="0" borderId="4" xfId="0" applyNumberFormat="1" applyFont="1" applyBorder="1"/>
    <xf numFmtId="165" fontId="32" fillId="0" borderId="18" xfId="0" applyNumberFormat="1" applyFont="1" applyBorder="1" applyAlignment="1">
      <alignment vertical="center" wrapText="1"/>
    </xf>
    <xf numFmtId="174" fontId="32" fillId="0" borderId="4" xfId="38" applyNumberFormat="1" applyFont="1" applyBorder="1"/>
    <xf numFmtId="174" fontId="32" fillId="0" borderId="18" xfId="0" applyNumberFormat="1" applyFont="1" applyBorder="1" applyAlignment="1">
      <alignment vertical="center" wrapText="1"/>
    </xf>
    <xf numFmtId="0" fontId="31" fillId="0" borderId="0" xfId="0" applyFont="1" applyAlignment="1">
      <alignment vertical="top" wrapText="1"/>
    </xf>
    <xf numFmtId="0" fontId="32" fillId="0" borderId="0" xfId="0" applyFont="1" applyFill="1" applyBorder="1" applyAlignment="1">
      <alignment vertical="center" wrapText="1"/>
    </xf>
    <xf numFmtId="0" fontId="32" fillId="0" borderId="4"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0" xfId="0" applyFont="1" applyFill="1" applyBorder="1" applyAlignment="1">
      <alignment wrapText="1"/>
    </xf>
    <xf numFmtId="0" fontId="1" fillId="39" borderId="4" xfId="37" applyFont="1" applyFill="1" applyBorder="1" applyAlignment="1" applyProtection="1">
      <alignment horizontal="center" vertical="center" wrapText="1"/>
    </xf>
    <xf numFmtId="0" fontId="1" fillId="39" borderId="13" xfId="37" applyFont="1" applyFill="1" applyBorder="1" applyAlignment="1" applyProtection="1">
      <alignment wrapText="1"/>
    </xf>
    <xf numFmtId="0" fontId="31" fillId="0" borderId="0" xfId="0" applyFont="1" applyBorder="1" applyAlignment="1">
      <alignment horizontal="left" vertical="center"/>
    </xf>
    <xf numFmtId="10" fontId="10" fillId="0" borderId="0" xfId="37" applyNumberFormat="1" applyFont="1" applyFill="1" applyBorder="1" applyAlignment="1" applyProtection="1">
      <alignment horizontal="center" vertical="top" wrapText="1"/>
    </xf>
    <xf numFmtId="166" fontId="72" fillId="0" borderId="0" xfId="38" applyNumberFormat="1" applyFont="1" applyFill="1" applyBorder="1" applyAlignment="1" applyProtection="1">
      <alignment horizontal="justify" vertical="top" wrapText="1"/>
    </xf>
    <xf numFmtId="0" fontId="31" fillId="0" borderId="0" xfId="0" applyFont="1" applyAlignment="1">
      <alignment vertical="top"/>
    </xf>
    <xf numFmtId="0" fontId="1" fillId="0" borderId="0" xfId="37" applyFont="1" applyFill="1" applyAlignment="1" applyProtection="1">
      <alignment horizontal="right"/>
    </xf>
    <xf numFmtId="0" fontId="1" fillId="0" borderId="0" xfId="37" applyFont="1" applyFill="1" applyBorder="1" applyAlignment="1" applyProtection="1"/>
    <xf numFmtId="0" fontId="1" fillId="39" borderId="4" xfId="37" applyFont="1" applyFill="1" applyBorder="1" applyAlignment="1" applyProtection="1">
      <alignment horizontal="center" wrapText="1"/>
    </xf>
    <xf numFmtId="0" fontId="10" fillId="0" borderId="4" xfId="37" applyFont="1" applyFill="1" applyBorder="1" applyAlignment="1" applyProtection="1">
      <alignment vertical="top" wrapText="1"/>
    </xf>
    <xf numFmtId="0" fontId="10" fillId="0" borderId="4" xfId="37" applyFont="1" applyFill="1" applyBorder="1" applyAlignment="1" applyProtection="1">
      <alignment horizontal="justify" vertical="top" wrapText="1"/>
    </xf>
    <xf numFmtId="0" fontId="79" fillId="0" borderId="0" xfId="0" applyFont="1"/>
    <xf numFmtId="0" fontId="1" fillId="0" borderId="11" xfId="36" applyFont="1" applyFill="1" applyBorder="1" applyProtection="1"/>
    <xf numFmtId="0" fontId="32" fillId="0" borderId="4" xfId="0" applyFont="1" applyBorder="1" applyAlignment="1">
      <alignment horizontal="center" wrapText="1"/>
    </xf>
    <xf numFmtId="3" fontId="31" fillId="0" borderId="4" xfId="0" applyNumberFormat="1" applyFont="1" applyBorder="1" applyAlignment="1">
      <alignment horizontal="center" wrapText="1"/>
    </xf>
    <xf numFmtId="0" fontId="31" fillId="0" borderId="4" xfId="0" applyFont="1" applyBorder="1" applyAlignment="1">
      <alignment horizontal="center" wrapText="1"/>
    </xf>
    <xf numFmtId="0" fontId="1" fillId="2" borderId="4" xfId="36" applyFont="1" applyFill="1" applyBorder="1" applyAlignment="1" applyProtection="1">
      <alignment horizontal="center" vertical="center" wrapText="1"/>
    </xf>
    <xf numFmtId="0" fontId="71" fillId="0" borderId="0" xfId="36" applyFont="1" applyFill="1" applyAlignment="1" applyProtection="1">
      <alignment horizontal="justify"/>
    </xf>
    <xf numFmtId="0" fontId="71" fillId="41" borderId="4" xfId="36" applyFont="1" applyFill="1" applyBorder="1" applyAlignment="1" applyProtection="1">
      <alignment horizontal="center" vertical="center"/>
    </xf>
    <xf numFmtId="0" fontId="71" fillId="41" borderId="4" xfId="36" applyFont="1" applyFill="1" applyBorder="1" applyAlignment="1" applyProtection="1">
      <alignment horizontal="center" vertical="center" wrapText="1"/>
    </xf>
    <xf numFmtId="172" fontId="71" fillId="41" borderId="4" xfId="36" applyNumberFormat="1" applyFont="1" applyFill="1" applyBorder="1" applyAlignment="1" applyProtection="1">
      <alignment horizontal="center" vertical="center"/>
    </xf>
    <xf numFmtId="172" fontId="71" fillId="0" borderId="0" xfId="36" applyNumberFormat="1" applyFont="1" applyFill="1" applyBorder="1" applyAlignment="1" applyProtection="1">
      <alignment horizontal="center"/>
    </xf>
    <xf numFmtId="0" fontId="72" fillId="0" borderId="4" xfId="36" applyFont="1" applyFill="1" applyBorder="1" applyAlignment="1" applyProtection="1">
      <alignment wrapText="1"/>
    </xf>
    <xf numFmtId="0" fontId="72" fillId="0" borderId="4" xfId="36" applyFont="1" applyFill="1" applyBorder="1" applyProtection="1"/>
    <xf numFmtId="0" fontId="72" fillId="0" borderId="0" xfId="36" applyFont="1" applyFill="1" applyBorder="1" applyProtection="1"/>
    <xf numFmtId="0" fontId="72" fillId="0" borderId="0" xfId="36" applyFont="1" applyFill="1" applyBorder="1" applyAlignment="1" applyProtection="1">
      <alignment wrapText="1"/>
    </xf>
    <xf numFmtId="0" fontId="71" fillId="0" borderId="0" xfId="36" applyFont="1" applyFill="1" applyBorder="1" applyAlignment="1" applyProtection="1">
      <alignment horizontal="center"/>
    </xf>
    <xf numFmtId="172" fontId="71" fillId="41" borderId="4" xfId="36" applyNumberFormat="1" applyFont="1" applyFill="1" applyBorder="1" applyAlignment="1" applyProtection="1">
      <alignment horizontal="center"/>
    </xf>
    <xf numFmtId="16" fontId="71" fillId="0" borderId="0" xfId="36" applyNumberFormat="1" applyFont="1" applyFill="1" applyBorder="1" applyAlignment="1" applyProtection="1">
      <alignment horizontal="center"/>
    </xf>
    <xf numFmtId="0" fontId="31" fillId="0" borderId="0" xfId="0" applyFont="1" applyAlignment="1">
      <alignment horizontal="justify"/>
    </xf>
    <xf numFmtId="0" fontId="1" fillId="0" borderId="0" xfId="36" applyFont="1" applyFill="1" applyAlignment="1" applyProtection="1">
      <alignment horizontal="left"/>
    </xf>
    <xf numFmtId="0" fontId="10" fillId="0" borderId="0" xfId="36" applyFont="1" applyFill="1" applyBorder="1" applyAlignment="1" applyProtection="1">
      <alignment horizontal="center" vertical="center"/>
    </xf>
    <xf numFmtId="0" fontId="10" fillId="0" borderId="0" xfId="36" applyFont="1" applyFill="1" applyAlignment="1" applyProtection="1">
      <alignment horizontal="right"/>
    </xf>
    <xf numFmtId="0" fontId="71" fillId="0" borderId="0" xfId="36" applyFont="1" applyFill="1" applyAlignment="1" applyProtection="1">
      <alignment horizontal="left"/>
    </xf>
    <xf numFmtId="0" fontId="72" fillId="0" borderId="0" xfId="0" applyFont="1" applyBorder="1" applyAlignment="1">
      <alignment horizontal="justify" vertical="center" wrapText="1"/>
    </xf>
    <xf numFmtId="0" fontId="72" fillId="0" borderId="0" xfId="36" applyFont="1" applyFill="1" applyBorder="1" applyAlignment="1" applyProtection="1">
      <alignment horizontal="center" vertical="center" wrapText="1"/>
    </xf>
    <xf numFmtId="0" fontId="31" fillId="0" borderId="0" xfId="0" applyFont="1" applyAlignment="1">
      <alignment horizontal="left" vertical="center"/>
    </xf>
    <xf numFmtId="0" fontId="31" fillId="0" borderId="0" xfId="0" applyFont="1" applyAlignment="1">
      <alignment horizontal="justify" vertical="center"/>
    </xf>
    <xf numFmtId="0" fontId="72" fillId="0" borderId="0" xfId="0" applyFont="1" applyAlignment="1">
      <alignment horizontal="justify" vertical="center"/>
    </xf>
    <xf numFmtId="0" fontId="72" fillId="0" borderId="0" xfId="0" applyFont="1" applyAlignment="1">
      <alignment horizontal="left" vertical="center"/>
    </xf>
    <xf numFmtId="0" fontId="71" fillId="0" borderId="4" xfId="36" applyFont="1" applyFill="1" applyBorder="1" applyAlignment="1" applyProtection="1">
      <alignment horizontal="center" vertical="top" wrapText="1"/>
    </xf>
    <xf numFmtId="0" fontId="71" fillId="0" borderId="61" xfId="36" applyFont="1" applyFill="1" applyBorder="1" applyAlignment="1" applyProtection="1">
      <alignment horizontal="justify" vertical="top" wrapText="1"/>
    </xf>
    <xf numFmtId="166" fontId="71" fillId="0" borderId="61" xfId="1" applyNumberFormat="1" applyFont="1" applyFill="1" applyBorder="1" applyAlignment="1" applyProtection="1">
      <alignment horizontal="justify" vertical="top" wrapText="1"/>
    </xf>
    <xf numFmtId="43" fontId="72" fillId="0" borderId="47" xfId="1" applyFont="1" applyFill="1" applyBorder="1" applyAlignment="1" applyProtection="1">
      <alignment horizontal="right" vertical="top" wrapText="1"/>
    </xf>
    <xf numFmtId="43" fontId="71" fillId="0" borderId="4" xfId="1" applyFont="1" applyFill="1" applyBorder="1" applyAlignment="1" applyProtection="1">
      <alignment horizontal="right" vertical="top" wrapText="1"/>
    </xf>
    <xf numFmtId="166" fontId="72" fillId="0" borderId="1" xfId="1" applyNumberFormat="1" applyFont="1" applyFill="1" applyBorder="1" applyAlignment="1" applyProtection="1">
      <alignment horizontal="right" vertical="top" wrapText="1"/>
    </xf>
    <xf numFmtId="166" fontId="71" fillId="0" borderId="4" xfId="1" applyNumberFormat="1" applyFont="1" applyFill="1" applyBorder="1" applyAlignment="1" applyProtection="1">
      <alignment horizontal="right" vertical="top" wrapText="1"/>
    </xf>
    <xf numFmtId="166" fontId="72" fillId="0" borderId="4" xfId="36" applyNumberFormat="1" applyFont="1" applyFill="1" applyBorder="1" applyAlignment="1" applyProtection="1">
      <alignment horizontal="right" vertical="top" wrapText="1"/>
    </xf>
    <xf numFmtId="43" fontId="72" fillId="0" borderId="47" xfId="36" applyNumberFormat="1" applyFont="1" applyFill="1" applyBorder="1" applyAlignment="1" applyProtection="1">
      <alignment horizontal="right" vertical="top" wrapText="1"/>
    </xf>
    <xf numFmtId="166" fontId="72" fillId="0" borderId="47" xfId="36" applyNumberFormat="1" applyFont="1" applyFill="1" applyBorder="1" applyAlignment="1" applyProtection="1">
      <alignment horizontal="right" vertical="top" wrapText="1"/>
    </xf>
    <xf numFmtId="43" fontId="71" fillId="0" borderId="4" xfId="36" applyNumberFormat="1" applyFont="1" applyFill="1" applyBorder="1" applyAlignment="1" applyProtection="1">
      <alignment horizontal="right" vertical="top" wrapText="1"/>
    </xf>
    <xf numFmtId="0" fontId="32" fillId="0" borderId="6" xfId="0" applyFont="1" applyBorder="1"/>
    <xf numFmtId="0" fontId="31" fillId="0" borderId="0" xfId="0" applyFont="1"/>
    <xf numFmtId="43" fontId="72" fillId="0" borderId="4" xfId="1" applyFont="1" applyFill="1" applyBorder="1" applyAlignment="1" applyProtection="1">
      <alignment vertical="top" wrapText="1"/>
    </xf>
    <xf numFmtId="43" fontId="71" fillId="0" borderId="4" xfId="1" applyFont="1" applyFill="1" applyBorder="1" applyAlignment="1" applyProtection="1">
      <alignment vertical="top" wrapText="1"/>
    </xf>
    <xf numFmtId="166" fontId="72" fillId="0" borderId="4" xfId="1" applyNumberFormat="1" applyFont="1" applyFill="1" applyBorder="1" applyAlignment="1" applyProtection="1">
      <alignment vertical="top" wrapText="1"/>
    </xf>
    <xf numFmtId="166" fontId="71" fillId="0" borderId="4" xfId="36" applyNumberFormat="1" applyFont="1" applyFill="1" applyBorder="1" applyAlignment="1" applyProtection="1">
      <alignment vertical="top" wrapText="1"/>
    </xf>
    <xf numFmtId="166" fontId="72" fillId="0" borderId="4" xfId="1" applyNumberFormat="1" applyFont="1" applyFill="1" applyBorder="1" applyAlignment="1" applyProtection="1">
      <alignment horizontal="right" vertical="top" wrapText="1"/>
    </xf>
    <xf numFmtId="43" fontId="72" fillId="0" borderId="4" xfId="1" applyFont="1" applyFill="1" applyBorder="1" applyAlignment="1" applyProtection="1">
      <alignment horizontal="justify" vertical="top" wrapText="1"/>
    </xf>
    <xf numFmtId="166" fontId="72" fillId="0" borderId="4" xfId="1" applyNumberFormat="1" applyFont="1" applyFill="1" applyBorder="1" applyAlignment="1" applyProtection="1">
      <alignment horizontal="justify" vertical="top" wrapText="1"/>
    </xf>
    <xf numFmtId="166" fontId="71" fillId="0" borderId="4" xfId="1" applyNumberFormat="1" applyFont="1" applyFill="1" applyBorder="1" applyAlignment="1" applyProtection="1">
      <alignment horizontal="justify" vertical="top" wrapText="1"/>
    </xf>
    <xf numFmtId="166" fontId="72"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wrapText="1"/>
    </xf>
    <xf numFmtId="166" fontId="72" fillId="0" borderId="4" xfId="1" applyNumberFormat="1" applyFont="1" applyFill="1" applyBorder="1" applyAlignment="1">
      <alignment horizontal="center" vertical="center" wrapText="1"/>
    </xf>
    <xf numFmtId="166" fontId="31" fillId="0" borderId="4" xfId="1" applyNumberFormat="1" applyFont="1" applyBorder="1"/>
    <xf numFmtId="166" fontId="32" fillId="0" borderId="4" xfId="1" applyNumberFormat="1" applyFont="1" applyBorder="1"/>
    <xf numFmtId="0" fontId="31" fillId="0" borderId="0" xfId="0" applyFont="1" applyFill="1" applyBorder="1" applyAlignment="1">
      <alignment horizontal="center"/>
    </xf>
    <xf numFmtId="166" fontId="31" fillId="0" borderId="0" xfId="36" applyNumberFormat="1" applyFont="1" applyBorder="1"/>
    <xf numFmtId="166" fontId="31" fillId="0" borderId="0" xfId="1" applyNumberFormat="1" applyFont="1" applyBorder="1"/>
    <xf numFmtId="166" fontId="31" fillId="0" borderId="4" xfId="1" applyNumberFormat="1" applyFont="1" applyBorder="1" applyAlignment="1">
      <alignment vertical="center"/>
    </xf>
    <xf numFmtId="166" fontId="2" fillId="0" borderId="110" xfId="1" applyNumberFormat="1" applyFont="1" applyFill="1" applyBorder="1" applyAlignment="1">
      <alignment horizontal="center" wrapText="1"/>
    </xf>
    <xf numFmtId="0" fontId="363" fillId="0" borderId="110" xfId="0" applyFont="1" applyFill="1" applyBorder="1" applyAlignment="1">
      <alignment vertical="center"/>
    </xf>
    <xf numFmtId="0" fontId="363" fillId="0" borderId="110" xfId="0" applyFont="1" applyFill="1" applyBorder="1" applyAlignment="1">
      <alignment vertical="center" wrapText="1"/>
    </xf>
    <xf numFmtId="166" fontId="364" fillId="0" borderId="110" xfId="1" applyNumberFormat="1" applyFont="1" applyFill="1" applyBorder="1" applyAlignment="1">
      <alignment horizontal="center" vertical="center"/>
    </xf>
    <xf numFmtId="0" fontId="364" fillId="0" borderId="110" xfId="0" applyFont="1" applyFill="1" applyBorder="1" applyAlignment="1">
      <alignment vertical="center"/>
    </xf>
    <xf numFmtId="43" fontId="364" fillId="0" borderId="110" xfId="1" applyFont="1" applyFill="1" applyBorder="1" applyAlignment="1">
      <alignment horizontal="center" vertical="center"/>
    </xf>
    <xf numFmtId="0" fontId="32" fillId="0" borderId="110" xfId="0" applyFont="1" applyFill="1" applyBorder="1" applyAlignment="1">
      <alignment vertical="center"/>
    </xf>
    <xf numFmtId="0" fontId="32" fillId="0" borderId="110" xfId="0" applyFont="1" applyFill="1" applyBorder="1" applyAlignment="1">
      <alignment vertical="center" wrapText="1"/>
    </xf>
    <xf numFmtId="166" fontId="31" fillId="0" borderId="110" xfId="1" applyNumberFormat="1" applyFont="1" applyFill="1" applyBorder="1" applyAlignment="1">
      <alignment horizontal="center" vertical="center"/>
    </xf>
    <xf numFmtId="0" fontId="31" fillId="0" borderId="110" xfId="0" applyFont="1" applyFill="1" applyBorder="1" applyAlignment="1">
      <alignment vertical="center"/>
    </xf>
    <xf numFmtId="0" fontId="32" fillId="0" borderId="110" xfId="0" applyFont="1" applyFill="1" applyBorder="1" applyAlignment="1">
      <alignment horizontal="center" vertical="center" wrapText="1"/>
    </xf>
    <xf numFmtId="166" fontId="3" fillId="0" borderId="110" xfId="1" applyNumberFormat="1" applyFont="1" applyFill="1" applyBorder="1" applyAlignment="1">
      <alignment horizontal="center" vertical="center" wrapText="1"/>
    </xf>
    <xf numFmtId="0" fontId="31" fillId="0" borderId="110" xfId="0" applyFont="1" applyFill="1" applyBorder="1" applyAlignment="1">
      <alignment vertical="center" wrapText="1"/>
    </xf>
    <xf numFmtId="166" fontId="32" fillId="0" borderId="110" xfId="1" applyNumberFormat="1" applyFont="1" applyFill="1" applyBorder="1" applyAlignment="1">
      <alignment horizontal="center" vertical="center"/>
    </xf>
    <xf numFmtId="0" fontId="364" fillId="0" borderId="0" xfId="0" applyFont="1" applyFill="1" applyBorder="1" applyAlignment="1">
      <alignment vertical="center"/>
    </xf>
    <xf numFmtId="0" fontId="50" fillId="0" borderId="0" xfId="0" applyFont="1" applyFill="1" applyBorder="1" applyAlignment="1">
      <alignment horizontal="justify" vertical="center" wrapText="1"/>
    </xf>
    <xf numFmtId="0" fontId="3" fillId="0" borderId="4" xfId="0" applyNumberFormat="1" applyFont="1" applyBorder="1" applyAlignment="1">
      <alignment vertical="center" wrapText="1"/>
    </xf>
    <xf numFmtId="168" fontId="50" fillId="0" borderId="2" xfId="0" applyNumberFormat="1" applyFont="1" applyFill="1" applyBorder="1" applyAlignment="1">
      <alignment horizontal="justify" vertical="center" wrapText="1"/>
    </xf>
    <xf numFmtId="166" fontId="15" fillId="3" borderId="110" xfId="1" applyNumberFormat="1" applyFont="1" applyFill="1" applyBorder="1" applyAlignment="1">
      <alignment horizontal="center" vertical="center"/>
    </xf>
    <xf numFmtId="166" fontId="15" fillId="3" borderId="110" xfId="1" applyNumberFormat="1" applyFont="1" applyFill="1" applyBorder="1" applyAlignment="1">
      <alignment horizontal="center" vertical="center" wrapText="1"/>
    </xf>
    <xf numFmtId="49" fontId="15" fillId="3" borderId="110" xfId="1" applyNumberFormat="1" applyFont="1" applyFill="1" applyBorder="1" applyAlignment="1">
      <alignment horizontal="center" vertical="center"/>
    </xf>
    <xf numFmtId="0" fontId="12" fillId="0" borderId="107" xfId="19" applyBorder="1" applyAlignment="1">
      <alignment horizontal="center"/>
    </xf>
    <xf numFmtId="0" fontId="15" fillId="0" borderId="107" xfId="19" applyFont="1" applyBorder="1" applyAlignment="1">
      <alignment horizontal="center"/>
    </xf>
    <xf numFmtId="166" fontId="27" fillId="0" borderId="110" xfId="1" applyNumberFormat="1" applyFont="1" applyBorder="1" applyAlignment="1" applyProtection="1">
      <alignment horizontal="center"/>
    </xf>
    <xf numFmtId="0" fontId="12" fillId="0" borderId="107" xfId="19" applyBorder="1"/>
    <xf numFmtId="166" fontId="15" fillId="0" borderId="110" xfId="1" applyNumberFormat="1" applyFont="1" applyBorder="1" applyAlignment="1" applyProtection="1">
      <alignment horizontal="center"/>
    </xf>
    <xf numFmtId="166" fontId="15" fillId="3" borderId="110" xfId="1" applyNumberFormat="1" applyFont="1" applyFill="1" applyBorder="1" applyAlignment="1" applyProtection="1">
      <alignment horizontal="center" vertical="center"/>
    </xf>
    <xf numFmtId="166" fontId="15" fillId="3" borderId="110" xfId="1" applyNumberFormat="1" applyFont="1" applyFill="1" applyBorder="1" applyAlignment="1" applyProtection="1">
      <alignment horizontal="center" vertical="center" wrapText="1"/>
    </xf>
    <xf numFmtId="166" fontId="27" fillId="0" borderId="109" xfId="1" applyNumberFormat="1" applyFont="1" applyBorder="1" applyAlignment="1" applyProtection="1">
      <alignment horizontal="center"/>
    </xf>
    <xf numFmtId="166" fontId="15" fillId="0" borderId="110" xfId="1" applyNumberFormat="1" applyFont="1" applyBorder="1" applyAlignment="1">
      <alignment horizontal="center" vertical="center"/>
    </xf>
    <xf numFmtId="166" fontId="15" fillId="0" borderId="110" xfId="1" applyNumberFormat="1" applyFont="1" applyBorder="1" applyAlignment="1">
      <alignment horizontal="center" vertical="center" wrapText="1"/>
    </xf>
    <xf numFmtId="0" fontId="15" fillId="0" borderId="107" xfId="19" applyFont="1" applyBorder="1"/>
    <xf numFmtId="0" fontId="14" fillId="0" borderId="107" xfId="19" applyFont="1" applyBorder="1"/>
    <xf numFmtId="0" fontId="366" fillId="0" borderId="0" xfId="19" applyFont="1" applyAlignment="1"/>
    <xf numFmtId="0" fontId="18" fillId="0" borderId="107" xfId="19" applyFont="1" applyBorder="1" applyAlignment="1">
      <alignment horizontal="center"/>
    </xf>
    <xf numFmtId="49" fontId="18" fillId="0" borderId="110" xfId="19" applyNumberFormat="1" applyFont="1" applyBorder="1" applyAlignment="1">
      <alignment horizontal="center"/>
    </xf>
    <xf numFmtId="0" fontId="4" fillId="0" borderId="0" xfId="19" applyFont="1" applyBorder="1" applyAlignment="1">
      <alignment vertical="center" wrapText="1"/>
    </xf>
    <xf numFmtId="0" fontId="12" fillId="0" borderId="98" xfId="19" applyBorder="1"/>
    <xf numFmtId="0" fontId="12" fillId="0" borderId="109" xfId="19" applyBorder="1"/>
    <xf numFmtId="0" fontId="12" fillId="0" borderId="100" xfId="19" applyBorder="1"/>
    <xf numFmtId="323" fontId="27" fillId="0" borderId="100" xfId="7" applyNumberFormat="1" applyFont="1" applyBorder="1" applyAlignment="1" applyProtection="1"/>
    <xf numFmtId="323" fontId="27" fillId="0" borderId="109" xfId="7" applyNumberFormat="1" applyFont="1" applyBorder="1" applyAlignment="1" applyProtection="1"/>
    <xf numFmtId="0" fontId="12" fillId="0" borderId="6" xfId="19" applyBorder="1"/>
    <xf numFmtId="0" fontId="12" fillId="0" borderId="2" xfId="19" applyBorder="1"/>
    <xf numFmtId="323" fontId="27" fillId="0" borderId="0" xfId="7" applyNumberFormat="1" applyFont="1" applyBorder="1" applyAlignment="1" applyProtection="1"/>
    <xf numFmtId="323" fontId="27" fillId="0" borderId="2" xfId="7" applyNumberFormat="1" applyFont="1" applyBorder="1" applyAlignment="1" applyProtection="1"/>
    <xf numFmtId="0" fontId="12" fillId="0" borderId="3" xfId="19" applyBorder="1"/>
    <xf numFmtId="0" fontId="12" fillId="0" borderId="106" xfId="19" applyBorder="1"/>
    <xf numFmtId="0" fontId="19" fillId="0" borderId="106" xfId="19" applyFont="1" applyBorder="1" applyAlignment="1">
      <alignment horizontal="center"/>
    </xf>
    <xf numFmtId="0" fontId="12" fillId="0" borderId="110" xfId="19" applyBorder="1"/>
    <xf numFmtId="323" fontId="27" fillId="0" borderId="107" xfId="7" applyNumberFormat="1" applyFont="1" applyBorder="1" applyAlignment="1" applyProtection="1"/>
    <xf numFmtId="323" fontId="27" fillId="0" borderId="110" xfId="7" applyNumberFormat="1" applyFont="1" applyBorder="1" applyAlignment="1" applyProtection="1"/>
    <xf numFmtId="0" fontId="4" fillId="0" borderId="49" xfId="19" applyFont="1" applyBorder="1" applyAlignment="1">
      <alignment horizontal="center" vertical="center"/>
    </xf>
    <xf numFmtId="0" fontId="12" fillId="0" borderId="112" xfId="19" applyFill="1" applyBorder="1" applyAlignment="1">
      <alignment horizontal="center"/>
    </xf>
    <xf numFmtId="0" fontId="19" fillId="0" borderId="113" xfId="19" applyFont="1" applyBorder="1" applyAlignment="1">
      <alignment horizontal="center" vertical="center"/>
    </xf>
    <xf numFmtId="0" fontId="105" fillId="0" borderId="0" xfId="19" applyFont="1" applyAlignment="1">
      <alignment horizontal="left" vertical="justify"/>
    </xf>
    <xf numFmtId="0" fontId="12" fillId="0" borderId="0" xfId="19" applyAlignment="1">
      <alignment vertical="justify"/>
    </xf>
    <xf numFmtId="166" fontId="22" fillId="0" borderId="123" xfId="7" applyNumberFormat="1" applyFont="1" applyFill="1" applyBorder="1"/>
    <xf numFmtId="166" fontId="22" fillId="0" borderId="107" xfId="7" applyNumberFormat="1" applyFont="1" applyFill="1" applyBorder="1"/>
    <xf numFmtId="166" fontId="22" fillId="0" borderId="106" xfId="7" applyNumberFormat="1" applyFont="1" applyFill="1" applyBorder="1"/>
    <xf numFmtId="166" fontId="22" fillId="0" borderId="124" xfId="7" applyNumberFormat="1" applyFont="1" applyFill="1" applyBorder="1"/>
    <xf numFmtId="0" fontId="12" fillId="0" borderId="125" xfId="19" applyBorder="1" applyAlignment="1">
      <alignment horizontal="center"/>
    </xf>
    <xf numFmtId="166" fontId="4" fillId="0" borderId="101" xfId="7" applyNumberFormat="1" applyFont="1" applyFill="1" applyBorder="1" applyAlignment="1"/>
    <xf numFmtId="166" fontId="70" fillId="0" borderId="102" xfId="7" applyNumberFormat="1" applyFont="1" applyFill="1" applyBorder="1"/>
    <xf numFmtId="166" fontId="70" fillId="0" borderId="0" xfId="7" applyNumberFormat="1" applyFont="1" applyFill="1" applyBorder="1"/>
    <xf numFmtId="0" fontId="12" fillId="0" borderId="6" xfId="19" applyBorder="1" applyAlignment="1">
      <alignment vertical="justify"/>
    </xf>
    <xf numFmtId="0" fontId="12" fillId="0" borderId="103" xfId="19" applyBorder="1" applyAlignment="1">
      <alignment vertical="justify"/>
    </xf>
    <xf numFmtId="0" fontId="12" fillId="0" borderId="0" xfId="19" applyBorder="1" applyAlignment="1">
      <alignment vertical="justify"/>
    </xf>
    <xf numFmtId="0" fontId="12" fillId="0" borderId="112" xfId="19" applyBorder="1" applyAlignment="1">
      <alignment horizontal="center"/>
    </xf>
    <xf numFmtId="166" fontId="4" fillId="0" borderId="0" xfId="7" applyNumberFormat="1" applyFont="1" applyFill="1" applyBorder="1" applyAlignment="1"/>
    <xf numFmtId="0" fontId="12" fillId="0" borderId="126" xfId="19" applyBorder="1" applyAlignment="1">
      <alignment horizontal="center"/>
    </xf>
    <xf numFmtId="166" fontId="4" fillId="0" borderId="48" xfId="7" applyNumberFormat="1" applyFont="1" applyFill="1" applyBorder="1" applyAlignment="1"/>
    <xf numFmtId="166" fontId="70" fillId="0" borderId="127" xfId="7" applyNumberFormat="1" applyFont="1" applyFill="1" applyBorder="1"/>
    <xf numFmtId="166" fontId="70" fillId="0" borderId="48" xfId="7" applyNumberFormat="1" applyFont="1" applyFill="1" applyBorder="1"/>
    <xf numFmtId="0" fontId="12" fillId="0" borderId="16" xfId="19" applyBorder="1" applyAlignment="1">
      <alignment vertical="justify"/>
    </xf>
    <xf numFmtId="0" fontId="12" fillId="0" borderId="128" xfId="19" applyBorder="1" applyAlignment="1">
      <alignment vertical="justify"/>
    </xf>
    <xf numFmtId="0" fontId="12" fillId="0" borderId="48" xfId="19" applyBorder="1" applyAlignment="1">
      <alignment vertical="justify"/>
    </xf>
    <xf numFmtId="0" fontId="18" fillId="0" borderId="124" xfId="19" applyFont="1" applyBorder="1" applyAlignment="1">
      <alignment horizontal="center"/>
    </xf>
    <xf numFmtId="0" fontId="12" fillId="0" borderId="102" xfId="19" applyBorder="1" applyAlignment="1">
      <alignment horizontal="center"/>
    </xf>
    <xf numFmtId="0" fontId="12" fillId="0" borderId="109" xfId="19" applyBorder="1" applyAlignment="1">
      <alignment wrapText="1"/>
    </xf>
    <xf numFmtId="0" fontId="12" fillId="0" borderId="131" xfId="19" applyBorder="1"/>
    <xf numFmtId="0" fontId="12" fillId="0" borderId="102" xfId="19" applyBorder="1" applyAlignment="1">
      <alignment horizontal="center" vertical="center"/>
    </xf>
    <xf numFmtId="0" fontId="12" fillId="0" borderId="2" xfId="19" applyBorder="1" applyAlignment="1">
      <alignment wrapText="1"/>
    </xf>
    <xf numFmtId="0" fontId="12" fillId="0" borderId="120" xfId="19" applyBorder="1"/>
    <xf numFmtId="0" fontId="12" fillId="0" borderId="127" xfId="19" applyBorder="1" applyAlignment="1">
      <alignment horizontal="center" vertical="center"/>
    </xf>
    <xf numFmtId="0" fontId="12" fillId="0" borderId="17" xfId="19" applyBorder="1" applyAlignment="1">
      <alignment wrapText="1"/>
    </xf>
    <xf numFmtId="0" fontId="12" fillId="0" borderId="17" xfId="19" applyBorder="1"/>
    <xf numFmtId="323" fontId="27" fillId="0" borderId="17" xfId="7" applyNumberFormat="1" applyFont="1" applyBorder="1" applyAlignment="1" applyProtection="1"/>
    <xf numFmtId="0" fontId="12" fillId="0" borderId="132" xfId="19" applyBorder="1"/>
    <xf numFmtId="323" fontId="12" fillId="0" borderId="0" xfId="19" applyNumberFormat="1"/>
    <xf numFmtId="166" fontId="13" fillId="0" borderId="110" xfId="1" applyNumberFormat="1" applyFont="1" applyBorder="1" applyAlignment="1">
      <alignment horizontal="center"/>
    </xf>
    <xf numFmtId="166" fontId="13" fillId="0" borderId="110" xfId="1" applyNumberFormat="1" applyFont="1" applyBorder="1" applyAlignment="1" applyProtection="1">
      <alignment horizontal="center" vertical="top" wrapText="1"/>
    </xf>
    <xf numFmtId="166" fontId="13" fillId="0" borderId="110" xfId="1" applyNumberFormat="1" applyFont="1" applyBorder="1" applyAlignment="1" applyProtection="1">
      <alignment horizontal="center" wrapText="1"/>
    </xf>
    <xf numFmtId="0" fontId="12" fillId="0" borderId="109" xfId="19" applyFont="1" applyBorder="1"/>
    <xf numFmtId="166" fontId="12" fillId="0" borderId="109" xfId="1" applyNumberFormat="1" applyFont="1" applyBorder="1"/>
    <xf numFmtId="169" fontId="13" fillId="0" borderId="2" xfId="7" applyFont="1" applyBorder="1" applyAlignment="1" applyProtection="1"/>
    <xf numFmtId="0" fontId="12" fillId="0" borderId="2" xfId="19" applyFont="1" applyBorder="1"/>
    <xf numFmtId="166" fontId="12" fillId="0" borderId="2" xfId="1" applyNumberFormat="1" applyFont="1" applyBorder="1"/>
    <xf numFmtId="169" fontId="13" fillId="0" borderId="2" xfId="7" applyFont="1" applyBorder="1" applyAlignment="1" applyProtection="1">
      <alignment horizontal="left"/>
    </xf>
    <xf numFmtId="166" fontId="37" fillId="0" borderId="2" xfId="1" applyNumberFormat="1" applyFont="1" applyBorder="1" applyAlignment="1" applyProtection="1"/>
    <xf numFmtId="0" fontId="13" fillId="0" borderId="110" xfId="19" applyFont="1" applyBorder="1" applyAlignment="1">
      <alignment horizontal="center"/>
    </xf>
    <xf numFmtId="0" fontId="12" fillId="0" borderId="110" xfId="19" applyFont="1" applyBorder="1" applyAlignment="1">
      <alignment horizontal="center"/>
    </xf>
    <xf numFmtId="166" fontId="37" fillId="0" borderId="110" xfId="1" applyNumberFormat="1" applyFont="1" applyBorder="1" applyAlignment="1" applyProtection="1"/>
    <xf numFmtId="0" fontId="367" fillId="0" borderId="2" xfId="19" applyFont="1" applyBorder="1" applyAlignment="1">
      <alignment horizontal="center"/>
    </xf>
    <xf numFmtId="0" fontId="2" fillId="0" borderId="2" xfId="0" applyFont="1" applyBorder="1" applyAlignment="1">
      <alignment wrapText="1"/>
    </xf>
    <xf numFmtId="0" fontId="2" fillId="0" borderId="2" xfId="0" applyFont="1" applyFill="1" applyBorder="1" applyAlignment="1">
      <alignment horizontal="center" vertical="center"/>
    </xf>
    <xf numFmtId="169" fontId="13" fillId="0" borderId="110" xfId="7" applyFont="1" applyBorder="1" applyAlignment="1" applyProtection="1">
      <alignment horizontal="left"/>
    </xf>
    <xf numFmtId="0" fontId="367" fillId="0" borderId="110" xfId="19" applyFont="1" applyBorder="1" applyAlignment="1">
      <alignment horizontal="center"/>
    </xf>
    <xf numFmtId="0" fontId="12" fillId="0" borderId="100" xfId="19" applyFont="1" applyBorder="1" applyAlignment="1"/>
    <xf numFmtId="166" fontId="12" fillId="0" borderId="100" xfId="19" applyNumberFormat="1" applyFont="1" applyBorder="1" applyAlignment="1"/>
    <xf numFmtId="166" fontId="12" fillId="0" borderId="0" xfId="1" applyNumberFormat="1" applyFont="1"/>
    <xf numFmtId="0" fontId="12" fillId="0" borderId="110" xfId="19" applyBorder="1" applyAlignment="1">
      <alignment horizontal="center"/>
    </xf>
    <xf numFmtId="2" fontId="12" fillId="0" borderId="0" xfId="19" applyNumberFormat="1"/>
    <xf numFmtId="0" fontId="48" fillId="0" borderId="0" xfId="14" applyFont="1" applyFill="1"/>
    <xf numFmtId="0" fontId="48" fillId="0" borderId="0" xfId="14" applyFont="1" applyFill="1" applyBorder="1"/>
    <xf numFmtId="0" fontId="48" fillId="0" borderId="10" xfId="14" applyFont="1" applyFill="1" applyBorder="1" applyAlignment="1"/>
    <xf numFmtId="0" fontId="48" fillId="0" borderId="11" xfId="14" applyFont="1" applyFill="1" applyBorder="1" applyAlignment="1"/>
    <xf numFmtId="0" fontId="48" fillId="0" borderId="0" xfId="14" applyFont="1" applyFill="1" applyAlignment="1">
      <alignment horizontal="center" vertical="center"/>
    </xf>
    <xf numFmtId="0" fontId="370" fillId="0" borderId="106" xfId="14" applyFont="1" applyFill="1" applyBorder="1"/>
    <xf numFmtId="0" fontId="370" fillId="0" borderId="110" xfId="14" applyFont="1" applyFill="1" applyBorder="1"/>
    <xf numFmtId="0" fontId="370" fillId="0" borderId="109" xfId="14" applyFont="1" applyFill="1" applyBorder="1" applyAlignment="1">
      <alignment horizontal="center"/>
    </xf>
    <xf numFmtId="0" fontId="370" fillId="0" borderId="100" xfId="14" applyFont="1" applyFill="1" applyBorder="1"/>
    <xf numFmtId="0" fontId="370" fillId="0" borderId="109" xfId="14" applyFont="1" applyFill="1" applyBorder="1"/>
    <xf numFmtId="0" fontId="48" fillId="0" borderId="100" xfId="14" applyFont="1" applyFill="1" applyBorder="1"/>
    <xf numFmtId="0" fontId="48" fillId="0" borderId="109" xfId="14" applyFont="1" applyFill="1" applyBorder="1"/>
    <xf numFmtId="0" fontId="370" fillId="0" borderId="2" xfId="14" applyFont="1" applyFill="1" applyBorder="1" applyAlignment="1">
      <alignment wrapText="1"/>
    </xf>
    <xf numFmtId="0" fontId="370" fillId="0" borderId="2" xfId="14" applyFont="1" applyFill="1" applyBorder="1"/>
    <xf numFmtId="0" fontId="370" fillId="0" borderId="0" xfId="14" applyFont="1" applyFill="1" applyBorder="1"/>
    <xf numFmtId="0" fontId="370" fillId="0" borderId="2" xfId="14" applyFont="1" applyFill="1" applyBorder="1" applyAlignment="1">
      <alignment horizontal="center"/>
    </xf>
    <xf numFmtId="0" fontId="48" fillId="0" borderId="2" xfId="14" applyFont="1" applyFill="1" applyBorder="1"/>
    <xf numFmtId="0" fontId="48" fillId="0" borderId="6" xfId="14" applyFont="1" applyFill="1" applyBorder="1" applyAlignment="1">
      <alignment horizontal="left" vertical="center"/>
    </xf>
    <xf numFmtId="0" fontId="370" fillId="0" borderId="3" xfId="14" applyFont="1" applyFill="1" applyBorder="1"/>
    <xf numFmtId="0" fontId="370" fillId="0" borderId="107" xfId="14" applyFont="1" applyFill="1" applyBorder="1"/>
    <xf numFmtId="0" fontId="48" fillId="0" borderId="107" xfId="14" applyFont="1" applyFill="1" applyBorder="1"/>
    <xf numFmtId="0" fontId="48" fillId="0" borderId="110" xfId="14" applyFont="1" applyFill="1" applyBorder="1"/>
    <xf numFmtId="0" fontId="370" fillId="0" borderId="6" xfId="14" applyFont="1" applyFill="1" applyBorder="1"/>
    <xf numFmtId="0" fontId="48"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370" fillId="0" borderId="10" xfId="14" applyFont="1" applyFill="1" applyBorder="1"/>
    <xf numFmtId="0" fontId="370" fillId="0" borderId="11" xfId="14" applyFont="1" applyFill="1" applyBorder="1"/>
    <xf numFmtId="0" fontId="48" fillId="0" borderId="11" xfId="14" applyFont="1" applyFill="1" applyBorder="1"/>
    <xf numFmtId="0" fontId="48" fillId="0" borderId="7" xfId="14" applyFont="1" applyFill="1" applyBorder="1"/>
    <xf numFmtId="0" fontId="4" fillId="0" borderId="0" xfId="8" applyFill="1"/>
    <xf numFmtId="0" fontId="4" fillId="0" borderId="110" xfId="8" applyFill="1" applyBorder="1" applyAlignment="1">
      <alignment horizontal="center" vertical="center"/>
    </xf>
    <xf numFmtId="0" fontId="4" fillId="0" borderId="110" xfId="8" applyFill="1" applyBorder="1" applyAlignment="1">
      <alignment horizontal="center" vertical="center" wrapText="1"/>
    </xf>
    <xf numFmtId="0" fontId="4" fillId="0" borderId="110" xfId="8" applyFont="1" applyFill="1" applyBorder="1" applyAlignment="1">
      <alignment horizontal="center" vertical="center" wrapText="1"/>
    </xf>
    <xf numFmtId="0" fontId="4" fillId="0" borderId="107" xfId="8" applyFill="1" applyBorder="1"/>
    <xf numFmtId="0" fontId="19" fillId="0" borderId="107" xfId="8" applyFont="1" applyFill="1" applyBorder="1"/>
    <xf numFmtId="0" fontId="4" fillId="0" borderId="110" xfId="8" applyFill="1" applyBorder="1"/>
    <xf numFmtId="0" fontId="4" fillId="0" borderId="0" xfId="8" applyFill="1" applyBorder="1"/>
    <xf numFmtId="0" fontId="4" fillId="0" borderId="0" xfId="8" applyFont="1" applyFill="1" applyBorder="1"/>
    <xf numFmtId="0" fontId="374" fillId="0" borderId="11" xfId="17" applyFont="1" applyFill="1" applyBorder="1" applyAlignment="1"/>
    <xf numFmtId="0" fontId="374" fillId="0" borderId="110" xfId="31" applyFont="1" applyBorder="1" applyAlignment="1">
      <alignment horizontal="center" vertical="center"/>
    </xf>
    <xf numFmtId="0" fontId="374" fillId="0" borderId="110" xfId="31" applyFont="1" applyBorder="1" applyAlignment="1">
      <alignment horizontal="center" vertical="center" wrapText="1"/>
    </xf>
    <xf numFmtId="0" fontId="171" fillId="0" borderId="110" xfId="31" applyFont="1" applyBorder="1" applyAlignment="1">
      <alignment horizontal="center" vertical="center"/>
    </xf>
    <xf numFmtId="0" fontId="171" fillId="0" borderId="110" xfId="31" applyFont="1" applyBorder="1" applyAlignment="1">
      <alignment horizontal="justify" vertical="center" wrapText="1"/>
    </xf>
    <xf numFmtId="0" fontId="171" fillId="0" borderId="110" xfId="31" applyFont="1" applyFill="1" applyBorder="1" applyAlignment="1">
      <alignment horizontal="justify" vertical="center" wrapText="1"/>
    </xf>
    <xf numFmtId="0" fontId="171" fillId="0" borderId="110" xfId="31" applyFont="1" applyFill="1" applyBorder="1" applyAlignment="1">
      <alignment horizontal="center" vertical="center"/>
    </xf>
    <xf numFmtId="0" fontId="171" fillId="0" borderId="110" xfId="31" applyFont="1" applyFill="1" applyBorder="1" applyAlignment="1">
      <alignment horizontal="left" vertical="center" wrapText="1"/>
    </xf>
    <xf numFmtId="0" fontId="171" fillId="0" borderId="110" xfId="31" applyFont="1" applyFill="1" applyBorder="1" applyAlignment="1">
      <alignment vertical="center"/>
    </xf>
    <xf numFmtId="0" fontId="171" fillId="0" borderId="0" xfId="31" applyFont="1"/>
    <xf numFmtId="0" fontId="171" fillId="0" borderId="0" xfId="31" applyFont="1" applyFill="1"/>
    <xf numFmtId="0" fontId="171" fillId="0" borderId="0" xfId="17" applyFont="1" applyFill="1" applyBorder="1" applyAlignment="1"/>
    <xf numFmtId="0" fontId="13" fillId="0" borderId="0" xfId="19" applyFont="1" applyFill="1" applyBorder="1" applyAlignment="1"/>
    <xf numFmtId="0" fontId="13" fillId="0" borderId="0" xfId="19" applyFont="1" applyBorder="1" applyAlignment="1"/>
    <xf numFmtId="0" fontId="366" fillId="0" borderId="0" xfId="19" applyFont="1" applyBorder="1" applyAlignment="1"/>
    <xf numFmtId="0" fontId="15" fillId="0" borderId="0" xfId="19" applyFont="1" applyBorder="1" applyAlignment="1">
      <alignment wrapText="1"/>
    </xf>
    <xf numFmtId="0" fontId="12" fillId="0" borderId="0" xfId="19" applyFont="1" applyBorder="1" applyAlignment="1"/>
    <xf numFmtId="0" fontId="19" fillId="0" borderId="110" xfId="31" applyFont="1" applyBorder="1" applyAlignment="1">
      <alignment vertical="center"/>
    </xf>
    <xf numFmtId="0" fontId="19" fillId="0" borderId="110" xfId="31" applyFont="1" applyBorder="1" applyAlignment="1">
      <alignment horizontal="center" vertical="center" wrapText="1"/>
    </xf>
    <xf numFmtId="0" fontId="4" fillId="0" borderId="110" xfId="31" applyBorder="1" applyAlignment="1"/>
    <xf numFmtId="0" fontId="4" fillId="0" borderId="110" xfId="31" applyBorder="1"/>
    <xf numFmtId="0" fontId="13" fillId="0" borderId="0" xfId="19" applyFont="1"/>
    <xf numFmtId="0" fontId="370" fillId="0" borderId="110" xfId="14" applyFont="1" applyBorder="1" applyAlignment="1">
      <alignment horizontal="center" vertical="center" wrapText="1"/>
    </xf>
    <xf numFmtId="0" fontId="370" fillId="0" borderId="107" xfId="14" applyFont="1" applyBorder="1" applyAlignment="1">
      <alignment horizontal="center" vertical="center" wrapText="1"/>
    </xf>
    <xf numFmtId="0" fontId="370" fillId="0" borderId="110" xfId="14" applyFont="1" applyFill="1" applyBorder="1" applyAlignment="1">
      <alignment horizontal="center" vertical="center" wrapText="1"/>
    </xf>
    <xf numFmtId="0" fontId="48" fillId="0" borderId="110" xfId="14" applyFont="1" applyBorder="1" applyAlignment="1">
      <alignment horizontal="center" vertical="center" wrapText="1"/>
    </xf>
    <xf numFmtId="0" fontId="370" fillId="0" borderId="108" xfId="14" applyFont="1" applyBorder="1" applyAlignment="1">
      <alignment horizontal="center" vertical="center" wrapText="1"/>
    </xf>
    <xf numFmtId="0" fontId="48" fillId="0" borderId="108" xfId="14" applyFont="1" applyBorder="1" applyAlignment="1">
      <alignment horizontal="center" vertical="center"/>
    </xf>
    <xf numFmtId="0" fontId="48" fillId="0" borderId="0" xfId="14" applyFont="1" applyAlignment="1">
      <alignment horizontal="center" vertical="center"/>
    </xf>
    <xf numFmtId="0" fontId="370" fillId="0" borderId="110" xfId="14" applyFont="1" applyBorder="1" applyAlignment="1">
      <alignment horizontal="center"/>
    </xf>
    <xf numFmtId="0" fontId="48" fillId="0" borderId="110" xfId="14" applyFont="1" applyBorder="1" applyAlignment="1">
      <alignment horizontal="center"/>
    </xf>
    <xf numFmtId="0" fontId="370" fillId="0" borderId="2" xfId="14" applyFont="1" applyBorder="1" applyAlignment="1">
      <alignment horizontal="center"/>
    </xf>
    <xf numFmtId="0" fontId="370" fillId="0" borderId="0" xfId="14" applyFont="1" applyBorder="1"/>
    <xf numFmtId="0" fontId="370" fillId="0" borderId="2" xfId="14" applyFont="1" applyBorder="1"/>
    <xf numFmtId="0" fontId="48" fillId="0" borderId="0" xfId="14" applyFont="1" applyBorder="1"/>
    <xf numFmtId="0" fontId="370" fillId="0" borderId="5" xfId="14" applyFont="1" applyBorder="1"/>
    <xf numFmtId="0" fontId="48" fillId="0" borderId="5" xfId="14" applyFont="1" applyBorder="1"/>
    <xf numFmtId="0" fontId="379" fillId="0" borderId="0" xfId="14" applyFont="1" applyBorder="1"/>
    <xf numFmtId="0" fontId="380" fillId="0" borderId="0" xfId="14" applyFont="1" applyBorder="1"/>
    <xf numFmtId="0" fontId="380" fillId="0" borderId="2" xfId="14" applyFont="1" applyBorder="1"/>
    <xf numFmtId="0" fontId="370" fillId="0" borderId="110" xfId="14" applyFont="1" applyBorder="1"/>
    <xf numFmtId="0" fontId="370" fillId="0" borderId="107" xfId="14" applyFont="1" applyBorder="1"/>
    <xf numFmtId="0" fontId="370" fillId="0" borderId="108" xfId="14" applyFont="1" applyBorder="1"/>
    <xf numFmtId="0" fontId="48" fillId="0" borderId="108" xfId="14" applyFont="1" applyBorder="1"/>
    <xf numFmtId="0" fontId="370" fillId="0" borderId="3" xfId="14" applyFont="1" applyBorder="1"/>
    <xf numFmtId="0" fontId="370" fillId="0" borderId="6" xfId="14" applyFont="1" applyBorder="1"/>
    <xf numFmtId="0" fontId="48" fillId="0" borderId="6" xfId="14" applyFont="1" applyBorder="1" applyAlignment="1">
      <alignment horizontal="center"/>
    </xf>
    <xf numFmtId="0" fontId="36" fillId="0" borderId="0" xfId="14" applyFont="1" applyBorder="1"/>
    <xf numFmtId="0" fontId="48" fillId="0" borderId="0" xfId="14" applyFont="1" applyBorder="1" applyAlignment="1">
      <alignment horizontal="center"/>
    </xf>
    <xf numFmtId="0" fontId="48" fillId="0" borderId="0" xfId="14" applyFont="1" applyAlignment="1">
      <alignment horizontal="center"/>
    </xf>
    <xf numFmtId="0" fontId="36" fillId="0" borderId="0" xfId="14" applyFont="1" applyFill="1" applyBorder="1" applyAlignment="1">
      <alignment vertical="center"/>
    </xf>
    <xf numFmtId="0" fontId="36" fillId="0" borderId="0" xfId="14" applyFont="1" applyFill="1" applyBorder="1" applyAlignment="1">
      <alignment vertical="center" wrapText="1"/>
    </xf>
    <xf numFmtId="0" fontId="36" fillId="0" borderId="0" xfId="14" applyFont="1"/>
    <xf numFmtId="0" fontId="15" fillId="0" borderId="0" xfId="19" applyFont="1" applyBorder="1" applyAlignment="1">
      <alignment horizontal="left" wrapText="1"/>
    </xf>
    <xf numFmtId="0" fontId="193" fillId="0" borderId="110" xfId="31" applyFont="1" applyBorder="1"/>
    <xf numFmtId="0" fontId="193" fillId="0" borderId="110" xfId="19" applyFont="1" applyBorder="1" applyAlignment="1">
      <alignment horizontal="center"/>
    </xf>
    <xf numFmtId="166" fontId="193" fillId="0" borderId="110" xfId="1" applyNumberFormat="1" applyFont="1" applyBorder="1" applyAlignment="1">
      <alignment horizontal="center"/>
    </xf>
    <xf numFmtId="0" fontId="193" fillId="0" borderId="110" xfId="31" applyFont="1" applyBorder="1" applyAlignment="1">
      <alignment wrapText="1"/>
    </xf>
    <xf numFmtId="0" fontId="20" fillId="0" borderId="0" xfId="31" applyFont="1" applyAlignment="1"/>
    <xf numFmtId="0" fontId="20" fillId="0" borderId="0" xfId="31" applyFont="1" applyAlignment="1">
      <alignment horizontal="center"/>
    </xf>
    <xf numFmtId="283" fontId="27" fillId="0" borderId="110" xfId="58136" applyNumberFormat="1" applyFont="1" applyBorder="1"/>
    <xf numFmtId="0" fontId="15" fillId="0" borderId="110" xfId="58136" applyFont="1" applyBorder="1" applyAlignment="1">
      <alignment horizontal="center"/>
    </xf>
    <xf numFmtId="283" fontId="15" fillId="0" borderId="110" xfId="58136" applyNumberFormat="1" applyFont="1" applyBorder="1" applyAlignment="1">
      <alignment horizontal="center" vertical="center"/>
    </xf>
    <xf numFmtId="0" fontId="18" fillId="0" borderId="110" xfId="58136" applyFont="1" applyBorder="1" applyAlignment="1">
      <alignment horizontal="center" vertical="center"/>
    </xf>
    <xf numFmtId="0" fontId="18" fillId="0" borderId="110" xfId="58136" applyFont="1" applyBorder="1" applyAlignment="1">
      <alignment horizontal="center" vertical="center" wrapText="1"/>
    </xf>
    <xf numFmtId="0" fontId="27" fillId="0" borderId="110" xfId="58136" applyFont="1" applyBorder="1" applyAlignment="1">
      <alignment horizontal="center" vertical="center" wrapText="1"/>
    </xf>
    <xf numFmtId="0" fontId="27" fillId="0" borderId="110" xfId="58136" applyFont="1" applyBorder="1" applyAlignment="1">
      <alignment horizontal="center" wrapText="1"/>
    </xf>
    <xf numFmtId="283" fontId="381" fillId="0" borderId="110" xfId="58136" applyNumberFormat="1" applyFont="1" applyBorder="1" applyAlignment="1">
      <alignment horizontal="center"/>
    </xf>
    <xf numFmtId="170" fontId="12" fillId="0" borderId="110" xfId="58136" applyNumberFormat="1" applyFont="1" applyBorder="1" applyAlignment="1">
      <alignment horizontal="center" vertical="top"/>
    </xf>
    <xf numFmtId="170" fontId="12" fillId="0" borderId="106" xfId="58136" applyNumberFormat="1" applyFont="1" applyBorder="1" applyAlignment="1">
      <alignment horizontal="center" vertical="top"/>
    </xf>
    <xf numFmtId="170" fontId="12" fillId="0" borderId="110" xfId="58136" applyNumberFormat="1" applyFont="1" applyBorder="1" applyAlignment="1">
      <alignment horizontal="center"/>
    </xf>
    <xf numFmtId="283" fontId="14" fillId="0" borderId="109" xfId="58136" applyNumberFormat="1" applyFont="1" applyBorder="1"/>
    <xf numFmtId="0" fontId="27" fillId="0" borderId="109" xfId="58136" applyFont="1" applyBorder="1" applyAlignment="1">
      <alignment horizontal="center"/>
    </xf>
    <xf numFmtId="0" fontId="12" fillId="0" borderId="109" xfId="58136" applyFont="1" applyBorder="1" applyAlignment="1">
      <alignment horizontal="center"/>
    </xf>
    <xf numFmtId="0" fontId="27" fillId="0" borderId="98" xfId="58136" applyFont="1" applyBorder="1" applyAlignment="1">
      <alignment horizontal="center"/>
    </xf>
    <xf numFmtId="0" fontId="12" fillId="0" borderId="109" xfId="58136" applyFont="1" applyBorder="1"/>
    <xf numFmtId="283" fontId="27" fillId="0" borderId="2" xfId="58136" applyNumberFormat="1" applyFont="1" applyBorder="1"/>
    <xf numFmtId="169" fontId="27" fillId="0" borderId="2" xfId="58136" applyNumberFormat="1" applyFont="1" applyBorder="1" applyAlignment="1" applyProtection="1"/>
    <xf numFmtId="169" fontId="27" fillId="0" borderId="6" xfId="58136" applyNumberFormat="1" applyFont="1" applyBorder="1" applyAlignment="1" applyProtection="1"/>
    <xf numFmtId="0" fontId="12" fillId="0" borderId="2" xfId="58136" applyFont="1" applyBorder="1"/>
    <xf numFmtId="283" fontId="15" fillId="0" borderId="110" xfId="58136" applyNumberFormat="1" applyFont="1" applyBorder="1" applyAlignment="1">
      <alignment horizontal="center"/>
    </xf>
    <xf numFmtId="169" fontId="15" fillId="0" borderId="110" xfId="58136" applyNumberFormat="1" applyFont="1" applyBorder="1" applyAlignment="1" applyProtection="1"/>
    <xf numFmtId="0" fontId="12" fillId="0" borderId="110" xfId="58136" applyFont="1" applyBorder="1"/>
    <xf numFmtId="283" fontId="14" fillId="0" borderId="2" xfId="58136" applyNumberFormat="1" applyFont="1" applyBorder="1"/>
    <xf numFmtId="283" fontId="27" fillId="0" borderId="2" xfId="58136" applyNumberFormat="1" applyFont="1" applyBorder="1" applyAlignment="1">
      <alignment wrapText="1"/>
    </xf>
    <xf numFmtId="0" fontId="382" fillId="0" borderId="2" xfId="58136" applyFont="1" applyBorder="1"/>
    <xf numFmtId="0" fontId="27" fillId="0" borderId="2" xfId="58136" applyFont="1" applyBorder="1"/>
    <xf numFmtId="169" fontId="12" fillId="0" borderId="0" xfId="58136" applyNumberFormat="1" applyFont="1"/>
    <xf numFmtId="283" fontId="27" fillId="0" borderId="3" xfId="58136" applyNumberFormat="1" applyFont="1" applyBorder="1"/>
    <xf numFmtId="169" fontId="27" fillId="0" borderId="3" xfId="58136" applyNumberFormat="1" applyFont="1" applyBorder="1" applyAlignment="1" applyProtection="1"/>
    <xf numFmtId="169" fontId="27" fillId="0" borderId="10" xfId="58136" applyNumberFormat="1" applyFont="1" applyBorder="1" applyAlignment="1" applyProtection="1"/>
    <xf numFmtId="0" fontId="12" fillId="0" borderId="3" xfId="58136" applyFont="1" applyBorder="1"/>
    <xf numFmtId="169" fontId="15" fillId="0" borderId="106" xfId="58136" applyNumberFormat="1" applyFont="1" applyBorder="1" applyAlignment="1" applyProtection="1"/>
    <xf numFmtId="2" fontId="12" fillId="0" borderId="0" xfId="58136" applyNumberFormat="1" applyFont="1"/>
    <xf numFmtId="283" fontId="14" fillId="0" borderId="110" xfId="58136" applyNumberFormat="1" applyFont="1" applyBorder="1"/>
    <xf numFmtId="169" fontId="15" fillId="0" borderId="98" xfId="58136" applyNumberFormat="1" applyFont="1" applyBorder="1" applyAlignment="1" applyProtection="1"/>
    <xf numFmtId="169" fontId="27" fillId="0" borderId="110" xfId="58136" applyNumberFormat="1" applyFont="1" applyBorder="1"/>
    <xf numFmtId="169" fontId="12" fillId="0" borderId="110" xfId="58136" applyNumberFormat="1" applyFont="1" applyBorder="1"/>
    <xf numFmtId="169" fontId="27" fillId="0" borderId="110" xfId="58136" applyNumberFormat="1" applyFont="1" applyBorder="1" applyAlignment="1" applyProtection="1"/>
    <xf numFmtId="169" fontId="15" fillId="0" borderId="110" xfId="58136" applyNumberFormat="1" applyFont="1" applyBorder="1"/>
    <xf numFmtId="0" fontId="12" fillId="0" borderId="100" xfId="58136" applyFont="1" applyBorder="1"/>
    <xf numFmtId="0" fontId="12" fillId="0" borderId="0" xfId="58136" applyFont="1" applyBorder="1"/>
    <xf numFmtId="324" fontId="12" fillId="0" borderId="0" xfId="58136" applyNumberFormat="1" applyFont="1" applyBorder="1"/>
    <xf numFmtId="0" fontId="0" fillId="0" borderId="0" xfId="0" applyBorder="1"/>
    <xf numFmtId="0" fontId="15" fillId="0" borderId="0" xfId="19" applyFont="1" applyBorder="1"/>
    <xf numFmtId="0" fontId="72" fillId="0" borderId="2" xfId="36" applyFont="1" applyFill="1" applyBorder="1" applyAlignment="1" applyProtection="1">
      <alignment vertical="top" wrapText="1"/>
    </xf>
    <xf numFmtId="0" fontId="48" fillId="0" borderId="6" xfId="14" applyFont="1" applyFill="1" applyBorder="1" applyAlignment="1">
      <alignment vertical="center"/>
    </xf>
    <xf numFmtId="0" fontId="71" fillId="0" borderId="2" xfId="36" applyFont="1" applyFill="1" applyBorder="1" applyAlignment="1" applyProtection="1">
      <alignment vertical="top" wrapText="1"/>
    </xf>
    <xf numFmtId="0" fontId="370" fillId="0" borderId="2" xfId="14" applyFont="1" applyFill="1" applyBorder="1" applyAlignment="1">
      <alignment vertical="center"/>
    </xf>
    <xf numFmtId="0" fontId="24" fillId="0" borderId="110" xfId="19" applyFont="1" applyBorder="1" applyAlignment="1">
      <alignment horizontal="center" vertical="center" wrapText="1"/>
    </xf>
    <xf numFmtId="0" fontId="49" fillId="0" borderId="0" xfId="0" applyFont="1" applyFill="1" applyBorder="1" applyAlignment="1">
      <alignment wrapText="1"/>
    </xf>
    <xf numFmtId="0" fontId="15" fillId="0" borderId="0" xfId="19" applyFont="1" applyBorder="1"/>
    <xf numFmtId="0" fontId="0" fillId="0" borderId="0" xfId="0"/>
    <xf numFmtId="0" fontId="15" fillId="0" borderId="5" xfId="58136" applyFont="1" applyBorder="1" applyAlignment="1">
      <alignment horizontal="center"/>
    </xf>
    <xf numFmtId="0" fontId="15" fillId="0" borderId="5" xfId="58136" applyFont="1" applyBorder="1" applyAlignment="1">
      <alignment horizontal="left"/>
    </xf>
    <xf numFmtId="171" fontId="25" fillId="0" borderId="18" xfId="27" applyNumberFormat="1" applyFont="1" applyFill="1" applyBorder="1" applyAlignment="1" applyProtection="1">
      <alignment horizontal="center" vertical="center" wrapText="1"/>
    </xf>
    <xf numFmtId="171" fontId="25" fillId="0" borderId="18" xfId="29" applyNumberFormat="1" applyFont="1" applyFill="1" applyBorder="1" applyAlignment="1" applyProtection="1">
      <alignment horizontal="center" vertical="center" wrapText="1"/>
    </xf>
    <xf numFmtId="0" fontId="36" fillId="0" borderId="0" xfId="0" applyFont="1"/>
    <xf numFmtId="0" fontId="41" fillId="0" borderId="0" xfId="0" applyFont="1"/>
    <xf numFmtId="0" fontId="36" fillId="0" borderId="110" xfId="0" applyFont="1" applyBorder="1"/>
    <xf numFmtId="0" fontId="0" fillId="0" borderId="110" xfId="0" applyBorder="1"/>
    <xf numFmtId="0" fontId="3" fillId="0" borderId="4" xfId="0" applyFont="1" applyFill="1" applyBorder="1" applyAlignment="1">
      <alignment horizontal="center" vertical="center" wrapText="1"/>
    </xf>
    <xf numFmtId="0" fontId="41" fillId="0" borderId="110" xfId="0" applyFont="1" applyBorder="1" applyAlignment="1">
      <alignment vertical="center"/>
    </xf>
    <xf numFmtId="0" fontId="41" fillId="0" borderId="110" xfId="0" applyFont="1" applyBorder="1" applyAlignment="1">
      <alignment vertical="center" wrapText="1"/>
    </xf>
    <xf numFmtId="0" fontId="41" fillId="0" borderId="0" xfId="0" applyFont="1" applyAlignment="1">
      <alignment horizontal="right"/>
    </xf>
    <xf numFmtId="0" fontId="41" fillId="0" borderId="110" xfId="0" applyFont="1" applyBorder="1" applyAlignment="1">
      <alignment horizontal="center" vertical="center"/>
    </xf>
    <xf numFmtId="0" fontId="41" fillId="0" borderId="110" xfId="0" applyFont="1" applyBorder="1" applyAlignment="1">
      <alignment horizontal="center" vertical="center" wrapText="1"/>
    </xf>
    <xf numFmtId="0" fontId="19" fillId="0" borderId="0" xfId="58136" applyFont="1" applyBorder="1"/>
    <xf numFmtId="2" fontId="25" fillId="0" borderId="110" xfId="30" applyNumberFormat="1" applyFont="1" applyFill="1" applyBorder="1" applyAlignment="1">
      <alignment horizontal="center" vertical="center" wrapText="1"/>
    </xf>
    <xf numFmtId="0" fontId="40" fillId="0" borderId="110" xfId="26" applyFont="1" applyFill="1" applyBorder="1" applyAlignment="1">
      <alignment horizontal="center" vertical="center"/>
    </xf>
    <xf numFmtId="169" fontId="47" fillId="0" borderId="110" xfId="7" applyFont="1" applyBorder="1"/>
    <xf numFmtId="169" fontId="12" fillId="0" borderId="110" xfId="7" applyBorder="1" applyAlignment="1">
      <alignment horizontal="center" vertical="center"/>
    </xf>
    <xf numFmtId="169" fontId="12" fillId="0" borderId="110" xfId="7" applyBorder="1"/>
    <xf numFmtId="0" fontId="39" fillId="0" borderId="110" xfId="26" applyFont="1" applyFill="1" applyBorder="1" applyAlignment="1">
      <alignment horizontal="center" vertical="center"/>
    </xf>
    <xf numFmtId="169" fontId="19" fillId="0" borderId="110" xfId="7" applyFont="1" applyBorder="1"/>
    <xf numFmtId="0" fontId="39" fillId="0" borderId="110" xfId="26" applyFont="1" applyFill="1" applyBorder="1" applyAlignment="1">
      <alignment horizontal="center"/>
    </xf>
    <xf numFmtId="0" fontId="22" fillId="0" borderId="110" xfId="26" applyNumberFormat="1" applyFont="1" applyFill="1" applyBorder="1" applyAlignment="1">
      <alignment horizontal="center" vertical="center"/>
    </xf>
    <xf numFmtId="0" fontId="3" fillId="0" borderId="13" xfId="0" applyNumberFormat="1" applyFont="1" applyBorder="1" applyAlignment="1">
      <alignment horizontal="left" wrapText="1"/>
    </xf>
    <xf numFmtId="166" fontId="3" fillId="0" borderId="4" xfId="1" applyNumberFormat="1" applyFont="1" applyFill="1" applyBorder="1" applyAlignment="1">
      <alignment horizontal="center"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Font="1" applyFill="1" applyBorder="1" applyAlignment="1">
      <alignment wrapText="1"/>
    </xf>
    <xf numFmtId="0" fontId="7" fillId="0" borderId="12"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3" fillId="0" borderId="12" xfId="0" applyNumberFormat="1" applyFont="1" applyFill="1" applyBorder="1" applyAlignment="1">
      <alignment horizontal="justify" vertical="center" wrapText="1"/>
    </xf>
    <xf numFmtId="0" fontId="7" fillId="0" borderId="6" xfId="0" applyFont="1" applyFill="1" applyBorder="1" applyAlignment="1">
      <alignment wrapText="1"/>
    </xf>
    <xf numFmtId="0" fontId="2" fillId="0" borderId="6" xfId="0" applyFont="1" applyFill="1" applyBorder="1" applyAlignment="1">
      <alignment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5" xfId="0" applyNumberFormat="1" applyFont="1" applyFill="1" applyBorder="1" applyAlignment="1">
      <alignment horizontal="left" vertical="center" wrapText="1"/>
    </xf>
    <xf numFmtId="0" fontId="7" fillId="0" borderId="6" xfId="0" applyNumberFormat="1" applyFont="1" applyFill="1" applyBorder="1" applyAlignment="1">
      <alignment horizontal="justify" vertical="center" wrapText="1"/>
    </xf>
    <xf numFmtId="43" fontId="3" fillId="0" borderId="5" xfId="1" applyFont="1" applyFill="1" applyBorder="1" applyAlignment="1">
      <alignment horizontal="justify" vertical="top"/>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8" xfId="0" applyNumberFormat="1" applyFont="1" applyFill="1" applyBorder="1" applyAlignment="1">
      <alignment horizontal="justify" vertical="center" wrapText="1"/>
    </xf>
    <xf numFmtId="0" fontId="49" fillId="0" borderId="0" xfId="0" applyFont="1" applyFill="1" applyAlignment="1">
      <alignment horizontal="center"/>
    </xf>
    <xf numFmtId="0" fontId="49" fillId="0" borderId="0" xfId="0" applyFont="1" applyFill="1"/>
    <xf numFmtId="0" fontId="387" fillId="0" borderId="0" xfId="0" applyFont="1"/>
    <xf numFmtId="0" fontId="20" fillId="0" borderId="0" xfId="19" applyFont="1" applyBorder="1" applyAlignment="1">
      <alignment horizontal="right"/>
    </xf>
    <xf numFmtId="0" fontId="387" fillId="0" borderId="0" xfId="0" applyFont="1" applyAlignment="1">
      <alignment vertical="center" wrapText="1"/>
    </xf>
    <xf numFmtId="0" fontId="388" fillId="0" borderId="110" xfId="0" applyFont="1" applyBorder="1" applyAlignment="1">
      <alignment horizontal="center" vertical="center" wrapText="1"/>
    </xf>
    <xf numFmtId="0" fontId="388" fillId="0" borderId="110" xfId="0" applyFont="1" applyFill="1" applyBorder="1" applyAlignment="1">
      <alignment horizontal="center" vertical="center" wrapText="1"/>
    </xf>
    <xf numFmtId="43" fontId="388" fillId="0" borderId="110" xfId="1" applyFont="1" applyBorder="1" applyAlignment="1">
      <alignment horizontal="center" vertical="center" wrapText="1"/>
    </xf>
    <xf numFmtId="0" fontId="388" fillId="0" borderId="18" xfId="0" applyFont="1" applyBorder="1" applyAlignment="1">
      <alignment horizontal="center" vertical="center" wrapText="1"/>
    </xf>
    <xf numFmtId="0" fontId="388" fillId="0" borderId="3" xfId="0" applyFont="1" applyBorder="1" applyAlignment="1">
      <alignment horizontal="center" vertical="center" wrapText="1"/>
    </xf>
    <xf numFmtId="0" fontId="388" fillId="0" borderId="3" xfId="0" applyFont="1" applyBorder="1" applyAlignment="1">
      <alignment vertical="center" wrapText="1"/>
    </xf>
    <xf numFmtId="0" fontId="387" fillId="0" borderId="3" xfId="0" applyFont="1" applyBorder="1" applyAlignment="1">
      <alignment horizontal="center" vertical="center" wrapText="1"/>
    </xf>
    <xf numFmtId="43" fontId="387" fillId="0" borderId="3" xfId="1" applyFont="1" applyBorder="1" applyAlignment="1">
      <alignment vertical="center" wrapText="1"/>
    </xf>
    <xf numFmtId="0" fontId="387" fillId="0" borderId="3" xfId="0" applyFont="1" applyBorder="1" applyAlignment="1">
      <alignment vertical="center" wrapText="1"/>
    </xf>
    <xf numFmtId="0" fontId="387" fillId="0" borderId="110" xfId="0" applyFont="1" applyBorder="1" applyAlignment="1">
      <alignment horizontal="center" vertical="center" wrapText="1"/>
    </xf>
    <xf numFmtId="0" fontId="387" fillId="0" borderId="109" xfId="0" applyFont="1" applyBorder="1" applyAlignment="1">
      <alignment horizontal="center" vertical="center" wrapText="1"/>
    </xf>
    <xf numFmtId="0" fontId="387" fillId="0" borderId="110" xfId="0" applyFont="1" applyBorder="1" applyAlignment="1">
      <alignment vertical="center" wrapText="1"/>
    </xf>
    <xf numFmtId="43" fontId="387" fillId="0" borderId="110" xfId="1" applyFont="1" applyBorder="1" applyAlignment="1">
      <alignment vertical="center" wrapText="1"/>
    </xf>
    <xf numFmtId="43" fontId="388" fillId="0" borderId="18" xfId="1" applyFont="1" applyBorder="1" applyAlignment="1">
      <alignment vertical="center" wrapText="1"/>
    </xf>
    <xf numFmtId="0" fontId="387" fillId="0" borderId="18" xfId="0" applyFont="1" applyBorder="1" applyAlignment="1">
      <alignment horizontal="center" vertical="center" wrapText="1"/>
    </xf>
    <xf numFmtId="0" fontId="388" fillId="0" borderId="2" xfId="0" applyFont="1" applyBorder="1" applyAlignment="1">
      <alignment horizontal="center" vertical="center" wrapText="1"/>
    </xf>
    <xf numFmtId="0" fontId="387" fillId="0" borderId="2" xfId="0" applyFont="1" applyBorder="1" applyAlignment="1">
      <alignment horizontal="center" vertical="center" wrapText="1"/>
    </xf>
    <xf numFmtId="43" fontId="388" fillId="0" borderId="2" xfId="1" applyFont="1" applyBorder="1" applyAlignment="1">
      <alignment vertical="center" wrapText="1"/>
    </xf>
    <xf numFmtId="43" fontId="387" fillId="0" borderId="2" xfId="1" applyFont="1" applyBorder="1" applyAlignment="1">
      <alignment vertical="center" wrapText="1"/>
    </xf>
    <xf numFmtId="0" fontId="388" fillId="0" borderId="110" xfId="0" applyFont="1" applyBorder="1" applyAlignment="1">
      <alignment vertical="center" wrapText="1"/>
    </xf>
    <xf numFmtId="0" fontId="387" fillId="0" borderId="109" xfId="0" applyFont="1" applyBorder="1" applyAlignment="1">
      <alignment vertical="center" wrapText="1"/>
    </xf>
    <xf numFmtId="43" fontId="387" fillId="0" borderId="109" xfId="1" applyFont="1" applyBorder="1" applyAlignment="1">
      <alignment vertical="center" wrapText="1"/>
    </xf>
    <xf numFmtId="0" fontId="387" fillId="0" borderId="109" xfId="0" applyFont="1" applyFill="1" applyBorder="1" applyAlignment="1">
      <alignment horizontal="center" vertical="center" wrapText="1"/>
    </xf>
    <xf numFmtId="43" fontId="387" fillId="0" borderId="18" xfId="1" applyFont="1" applyBorder="1" applyAlignment="1">
      <alignment vertical="center" wrapText="1"/>
    </xf>
    <xf numFmtId="0" fontId="388" fillId="0" borderId="109" xfId="0" applyFont="1" applyBorder="1" applyAlignment="1">
      <alignment horizontal="center" vertical="center" wrapText="1"/>
    </xf>
    <xf numFmtId="0" fontId="387" fillId="0" borderId="109" xfId="0" applyFont="1" applyFill="1" applyBorder="1" applyAlignment="1">
      <alignment vertical="center" wrapText="1"/>
    </xf>
    <xf numFmtId="43" fontId="387" fillId="0" borderId="109" xfId="1" applyFont="1" applyFill="1" applyBorder="1" applyAlignment="1">
      <alignment vertical="center" wrapText="1"/>
    </xf>
    <xf numFmtId="0" fontId="388" fillId="0" borderId="0" xfId="0" applyFont="1" applyAlignment="1">
      <alignment vertical="center" wrapText="1"/>
    </xf>
    <xf numFmtId="43" fontId="388" fillId="0" borderId="109" xfId="1" applyFont="1" applyBorder="1" applyAlignment="1">
      <alignment vertical="center" wrapText="1"/>
    </xf>
    <xf numFmtId="0" fontId="193" fillId="0" borderId="110" xfId="0" applyFont="1" applyBorder="1" applyAlignment="1">
      <alignment horizontal="center" vertical="center" wrapText="1"/>
    </xf>
    <xf numFmtId="0" fontId="387" fillId="0" borderId="0" xfId="0" applyFont="1" applyAlignment="1">
      <alignment horizontal="center" vertical="center" wrapText="1"/>
    </xf>
    <xf numFmtId="43" fontId="387" fillId="0" borderId="0" xfId="1" applyFont="1" applyAlignment="1">
      <alignment vertical="center" wrapText="1"/>
    </xf>
    <xf numFmtId="0" fontId="388" fillId="0" borderId="18" xfId="0" applyFont="1" applyBorder="1" applyAlignment="1">
      <alignment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0" xfId="0" applyFont="1" applyBorder="1" applyAlignment="1">
      <alignment horizontal="right" vertical="center" wrapText="1"/>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50" fillId="0" borderId="13" xfId="0" applyFont="1" applyFill="1" applyBorder="1" applyAlignment="1">
      <alignment horizontal="center" vertical="center" wrapText="1"/>
    </xf>
    <xf numFmtId="0" fontId="50" fillId="0" borderId="9" xfId="0" applyFont="1" applyFill="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left"/>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center" vertical="center"/>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52" fillId="0" borderId="0" xfId="1" applyNumberFormat="1" applyFont="1" applyFill="1" applyAlignment="1">
      <alignment horizontal="center"/>
    </xf>
    <xf numFmtId="0" fontId="51" fillId="0" borderId="11" xfId="0" applyFont="1" applyBorder="1" applyAlignment="1">
      <alignment horizontal="left"/>
    </xf>
    <xf numFmtId="0" fontId="51" fillId="0" borderId="0" xfId="0" applyFont="1" applyBorder="1" applyAlignment="1">
      <alignment horizontal="left"/>
    </xf>
    <xf numFmtId="166" fontId="51" fillId="2" borderId="15" xfId="1" applyNumberFormat="1" applyFont="1" applyFill="1" applyBorder="1" applyAlignment="1">
      <alignment horizontal="center" vertical="center" wrapText="1"/>
    </xf>
    <xf numFmtId="166" fontId="51" fillId="2" borderId="11" xfId="1" applyNumberFormat="1" applyFont="1" applyFill="1" applyBorder="1" applyAlignment="1">
      <alignment horizontal="center" vertical="center" wrapText="1"/>
    </xf>
    <xf numFmtId="0" fontId="51" fillId="0" borderId="4" xfId="0" applyFont="1" applyBorder="1" applyAlignment="1">
      <alignment horizontal="center" vertical="center"/>
    </xf>
    <xf numFmtId="166" fontId="51" fillId="0" borderId="4" xfId="1" applyNumberFormat="1" applyFont="1" applyBorder="1" applyAlignment="1">
      <alignment horizontal="center" vertical="center"/>
    </xf>
    <xf numFmtId="0" fontId="51" fillId="0" borderId="13" xfId="0" applyFont="1" applyBorder="1" applyAlignment="1">
      <alignment horizontal="center" vertical="center"/>
    </xf>
    <xf numFmtId="0" fontId="51" fillId="0" borderId="14" xfId="0" applyFont="1" applyBorder="1" applyAlignment="1">
      <alignment horizontal="center" vertical="center"/>
    </xf>
    <xf numFmtId="0" fontId="51" fillId="0" borderId="9" xfId="0" applyFont="1" applyBorder="1" applyAlignment="1">
      <alignment horizontal="center" vertical="center"/>
    </xf>
    <xf numFmtId="166" fontId="51" fillId="2" borderId="8" xfId="1" applyNumberFormat="1" applyFont="1" applyFill="1" applyBorder="1" applyAlignment="1">
      <alignment horizontal="center" vertical="center" wrapText="1"/>
    </xf>
    <xf numFmtId="166" fontId="51"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1" fillId="2" borderId="13" xfId="1" applyNumberFormat="1" applyFont="1" applyFill="1" applyBorder="1" applyAlignment="1">
      <alignment horizontal="center"/>
    </xf>
    <xf numFmtId="166" fontId="31"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27" fillId="0" borderId="14" xfId="1" applyNumberFormat="1" applyFont="1" applyBorder="1" applyAlignment="1">
      <alignment horizontal="center" wrapText="1"/>
    </xf>
    <xf numFmtId="166"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166" fontId="31" fillId="0" borderId="12" xfId="1" applyNumberFormat="1" applyFont="1" applyBorder="1" applyAlignment="1">
      <alignment horizontal="center"/>
    </xf>
    <xf numFmtId="166" fontId="31" fillId="0" borderId="8" xfId="1" applyNumberFormat="1" applyFont="1" applyBorder="1" applyAlignment="1">
      <alignment horizontal="center"/>
    </xf>
    <xf numFmtId="166" fontId="31" fillId="0" borderId="10" xfId="1" applyNumberFormat="1" applyFont="1" applyBorder="1" applyAlignment="1">
      <alignment horizontal="center"/>
    </xf>
    <xf numFmtId="166" fontId="31" fillId="0" borderId="7" xfId="1" applyNumberFormat="1" applyFont="1" applyBorder="1" applyAlignment="1">
      <alignment horizontal="center"/>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98" xfId="0" applyFont="1" applyBorder="1"/>
    <xf numFmtId="0" fontId="32" fillId="0" borderId="100" xfId="0" applyFont="1" applyBorder="1"/>
    <xf numFmtId="0" fontId="32" fillId="0" borderId="9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6" fontId="31" fillId="0" borderId="98" xfId="1" applyNumberFormat="1" applyFont="1" applyBorder="1" applyAlignment="1">
      <alignment horizontal="center"/>
    </xf>
    <xf numFmtId="166" fontId="31" fillId="0" borderId="99" xfId="1" applyNumberFormat="1" applyFont="1" applyBorder="1" applyAlignment="1">
      <alignment horizontal="center"/>
    </xf>
    <xf numFmtId="0" fontId="32" fillId="0" borderId="11" xfId="0" applyFont="1" applyBorder="1"/>
    <xf numFmtId="166" fontId="31" fillId="0" borderId="0" xfId="1" applyNumberFormat="1" applyFont="1" applyFill="1" applyAlignment="1">
      <alignment horizontal="left" wrapText="1"/>
    </xf>
    <xf numFmtId="0" fontId="31" fillId="0" borderId="0" xfId="0" applyFont="1"/>
    <xf numFmtId="0" fontId="3" fillId="0" borderId="0" xfId="0" applyFont="1" applyFill="1" applyAlignment="1">
      <alignment horizontal="center" vertical="center"/>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06" xfId="0" applyFont="1" applyFill="1" applyBorder="1" applyAlignment="1">
      <alignment horizontal="left" vertical="center" wrapText="1"/>
    </xf>
    <xf numFmtId="0" fontId="3" fillId="0" borderId="108" xfId="0" applyFont="1" applyFill="1" applyBorder="1" applyAlignment="1">
      <alignment horizontal="left" vertical="center" wrapText="1"/>
    </xf>
    <xf numFmtId="0" fontId="4" fillId="0" borderId="106" xfId="0" applyFont="1" applyFill="1" applyBorder="1" applyAlignment="1">
      <alignment horizontal="left" vertical="center" wrapText="1"/>
    </xf>
    <xf numFmtId="0" fontId="4" fillId="0" borderId="108" xfId="0" applyFont="1" applyFill="1" applyBorder="1" applyAlignment="1">
      <alignment horizontal="left" vertical="center"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2" fillId="0" borderId="13" xfId="0" applyFont="1" applyFill="1" applyBorder="1" applyAlignment="1">
      <alignment horizontal="left"/>
    </xf>
    <xf numFmtId="0" fontId="2" fillId="0" borderId="9" xfId="0" applyFont="1" applyFill="1" applyBorder="1" applyAlignment="1">
      <alignment horizontal="left"/>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3" fillId="0" borderId="13" xfId="0" applyFont="1" applyFill="1" applyBorder="1" applyAlignment="1">
      <alignment horizontal="center"/>
    </xf>
    <xf numFmtId="0" fontId="3" fillId="0" borderId="9" xfId="0" applyFont="1" applyFill="1" applyBorder="1" applyAlignment="1">
      <alignment horizontal="center"/>
    </xf>
    <xf numFmtId="0" fontId="19" fillId="0" borderId="106" xfId="0" applyFont="1" applyFill="1" applyBorder="1" applyAlignment="1">
      <alignment horizontal="left" vertical="center" wrapText="1"/>
    </xf>
    <xf numFmtId="0" fontId="19" fillId="0" borderId="108" xfId="0" applyFont="1" applyFill="1" applyBorder="1" applyAlignment="1">
      <alignment horizontal="left"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166" fontId="3" fillId="0" borderId="4" xfId="0" applyNumberFormat="1" applyFont="1" applyFill="1" applyBorder="1" applyAlignment="1">
      <alignment horizontal="center" wrapText="1"/>
    </xf>
    <xf numFmtId="0" fontId="3" fillId="0" borderId="4" xfId="0" applyFont="1" applyFill="1" applyBorder="1" applyAlignment="1">
      <alignment horizontal="center"/>
    </xf>
    <xf numFmtId="166" fontId="3" fillId="0" borderId="4" xfId="1" applyNumberFormat="1" applyFont="1" applyFill="1" applyBorder="1" applyAlignment="1">
      <alignment horizontal="center" vertical="center"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xf numFmtId="0" fontId="3" fillId="0" borderId="9" xfId="0" applyFont="1" applyFill="1" applyBorder="1"/>
    <xf numFmtId="0" fontId="3" fillId="0" borderId="12" xfId="0" applyFont="1" applyFill="1" applyBorder="1"/>
    <xf numFmtId="0" fontId="3" fillId="0" borderId="8" xfId="0" applyFont="1" applyFill="1" applyBorder="1"/>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xf numFmtId="0" fontId="2" fillId="0" borderId="9" xfId="0" applyFont="1" applyFill="1" applyBorder="1"/>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horizontal="center" vertic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4" xfId="0" applyFont="1" applyFill="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3" fillId="0" borderId="11"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0" applyFont="1" applyFill="1" applyBorder="1" applyAlignment="1">
      <alignment horizontal="right"/>
    </xf>
    <xf numFmtId="0" fontId="3" fillId="0" borderId="5" xfId="0" applyFont="1" applyFill="1" applyBorder="1" applyAlignment="1">
      <alignment horizontal="right"/>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0" fontId="2"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0" fontId="3" fillId="0" borderId="15" xfId="0" applyFont="1" applyFill="1" applyBorder="1" applyAlignment="1">
      <alignment horizontal="left"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0" fontId="3" fillId="0" borderId="4" xfId="0" applyNumberFormat="1" applyFont="1" applyFill="1" applyBorder="1" applyAlignment="1">
      <alignment horizontal="left"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43" fontId="50" fillId="0" borderId="6" xfId="1" applyFont="1" applyFill="1" applyBorder="1" applyAlignment="1">
      <alignment horizontal="justify" vertical="top" wrapText="1"/>
    </xf>
    <xf numFmtId="43" fontId="50" fillId="0" borderId="5" xfId="1" applyFont="1" applyFill="1" applyBorder="1" applyAlignment="1">
      <alignment horizontal="justify" vertical="top"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50" fillId="0" borderId="6" xfId="1" applyFont="1" applyFill="1" applyBorder="1" applyAlignment="1">
      <alignment horizontal="left" vertical="top" wrapText="1"/>
    </xf>
    <xf numFmtId="43" fontId="50" fillId="0" borderId="5" xfId="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0" fontId="3" fillId="0" borderId="4" xfId="0" applyNumberFormat="1" applyFont="1" applyFill="1" applyBorder="1" applyAlignment="1">
      <alignment horizontal="center" vertical="center"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2" fillId="0" borderId="15" xfId="0" applyNumberFormat="1" applyFont="1" applyFill="1" applyBorder="1" applyAlignment="1">
      <alignment horizontal="left" vertical="top"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8" fillId="0" borderId="0" xfId="0" applyFont="1" applyFill="1" applyBorder="1" applyAlignment="1">
      <alignment wrapText="1"/>
    </xf>
    <xf numFmtId="0" fontId="2" fillId="0" borderId="106" xfId="0" applyFont="1" applyFill="1" applyBorder="1" applyAlignment="1">
      <alignment horizontal="justify" vertical="center" wrapText="1"/>
    </xf>
    <xf numFmtId="0" fontId="2" fillId="0" borderId="107" xfId="0" applyFont="1" applyFill="1" applyBorder="1" applyAlignment="1">
      <alignment horizontal="justify" vertical="center" wrapText="1"/>
    </xf>
    <xf numFmtId="0" fontId="2" fillId="0" borderId="108" xfId="0" applyFont="1" applyFill="1" applyBorder="1" applyAlignment="1">
      <alignment horizontal="justify" vertical="center" wrapText="1"/>
    </xf>
    <xf numFmtId="0" fontId="3" fillId="0" borderId="0" xfId="0" applyFont="1" applyFill="1" applyAlignment="1">
      <alignment horizontal="center"/>
    </xf>
    <xf numFmtId="0" fontId="12" fillId="0" borderId="0" xfId="19" applyFont="1" applyBorder="1" applyAlignment="1">
      <alignment horizontal="left"/>
    </xf>
    <xf numFmtId="0" fontId="15" fillId="0" borderId="110" xfId="19" applyFont="1" applyBorder="1" applyAlignment="1">
      <alignment horizontal="center" vertical="center"/>
    </xf>
    <xf numFmtId="0" fontId="0" fillId="0" borderId="110" xfId="0" applyBorder="1" applyAlignment="1">
      <alignment horizontal="center" vertical="center"/>
    </xf>
    <xf numFmtId="0" fontId="12" fillId="0" borderId="0" xfId="19" applyFont="1" applyBorder="1" applyAlignment="1">
      <alignment horizontal="left" vertical="top" wrapText="1"/>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166" fontId="14" fillId="0" borderId="0" xfId="1" applyNumberFormat="1" applyFont="1" applyAlignment="1">
      <alignment horizontal="right"/>
    </xf>
    <xf numFmtId="0" fontId="14" fillId="0" borderId="0" xfId="19" applyFont="1" applyBorder="1" applyAlignment="1">
      <alignment horizontal="left"/>
    </xf>
    <xf numFmtId="166" fontId="16" fillId="0" borderId="11" xfId="1" applyNumberFormat="1" applyFont="1" applyBorder="1" applyAlignment="1">
      <alignment horizontal="right"/>
    </xf>
    <xf numFmtId="0" fontId="15" fillId="3" borderId="109" xfId="19" applyFont="1" applyFill="1" applyBorder="1" applyAlignment="1">
      <alignment horizontal="center" vertical="center"/>
    </xf>
    <xf numFmtId="0" fontId="15" fillId="3" borderId="3" xfId="19" applyFont="1" applyFill="1" applyBorder="1" applyAlignment="1">
      <alignment horizontal="center" vertical="center"/>
    </xf>
    <xf numFmtId="0" fontId="19" fillId="0" borderId="0" xfId="19" applyFont="1" applyAlignment="1">
      <alignment horizontal="left" vertical="justify"/>
    </xf>
    <xf numFmtId="0" fontId="19" fillId="0" borderId="0" xfId="19" applyFont="1" applyAlignment="1">
      <alignment vertical="justify"/>
    </xf>
    <xf numFmtId="0" fontId="12" fillId="0" borderId="117" xfId="19" applyFont="1" applyBorder="1" applyAlignment="1">
      <alignment horizontal="center" vertical="center" wrapText="1"/>
    </xf>
    <xf numFmtId="0" fontId="12" fillId="0" borderId="104" xfId="19" applyBorder="1" applyAlignment="1">
      <alignment horizontal="center" vertical="center" wrapText="1"/>
    </xf>
    <xf numFmtId="0" fontId="12" fillId="0" borderId="129" xfId="19" applyBorder="1" applyAlignment="1">
      <alignment horizontal="center" vertical="center" wrapText="1"/>
    </xf>
    <xf numFmtId="0" fontId="12" fillId="0" borderId="3" xfId="19" applyFont="1" applyBorder="1" applyAlignment="1">
      <alignment horizontal="center" vertical="center" wrapText="1"/>
    </xf>
    <xf numFmtId="0" fontId="19" fillId="0" borderId="42" xfId="19" applyFont="1" applyBorder="1" applyAlignment="1">
      <alignment horizontal="center"/>
    </xf>
    <xf numFmtId="0" fontId="12" fillId="0" borderId="43" xfId="19" applyBorder="1" applyAlignment="1">
      <alignment horizontal="center"/>
    </xf>
    <xf numFmtId="0" fontId="12" fillId="0" borderId="44" xfId="19" applyBorder="1" applyAlignment="1">
      <alignment horizontal="center"/>
    </xf>
    <xf numFmtId="0" fontId="19" fillId="0" borderId="43" xfId="19" applyFont="1" applyBorder="1" applyAlignment="1">
      <alignment horizontal="center"/>
    </xf>
    <xf numFmtId="0" fontId="19" fillId="0" borderId="111" xfId="19" applyFont="1" applyBorder="1" applyAlignment="1">
      <alignment horizontal="center"/>
    </xf>
    <xf numFmtId="0" fontId="19" fillId="0" borderId="130" xfId="19" applyFont="1" applyBorder="1" applyAlignment="1">
      <alignment horizontal="center"/>
    </xf>
    <xf numFmtId="0" fontId="4" fillId="0" borderId="41" xfId="19" applyFont="1" applyBorder="1" applyAlignment="1">
      <alignment horizontal="center" vertical="center"/>
    </xf>
    <xf numFmtId="0" fontId="4" fillId="0" borderId="112" xfId="19" applyFont="1" applyBorder="1" applyAlignment="1">
      <alignment horizontal="center" vertical="center"/>
    </xf>
    <xf numFmtId="0" fontId="4" fillId="0" borderId="45" xfId="19" applyFont="1" applyBorder="1" applyAlignment="1">
      <alignment horizontal="center" vertical="center"/>
    </xf>
    <xf numFmtId="166" fontId="19" fillId="0" borderId="116" xfId="7" applyNumberFormat="1" applyFont="1" applyFill="1" applyBorder="1" applyAlignment="1">
      <alignment horizontal="center" vertical="center"/>
    </xf>
    <xf numFmtId="166" fontId="19" fillId="0" borderId="120" xfId="7" applyNumberFormat="1" applyFont="1" applyFill="1" applyBorder="1" applyAlignment="1">
      <alignment horizontal="center" vertical="center"/>
    </xf>
    <xf numFmtId="166" fontId="19" fillId="0" borderId="122" xfId="7" applyNumberFormat="1" applyFont="1" applyFill="1" applyBorder="1" applyAlignment="1">
      <alignment horizontal="center" vertical="center"/>
    </xf>
    <xf numFmtId="0" fontId="12" fillId="0" borderId="117" xfId="19" applyBorder="1" applyAlignment="1">
      <alignment horizontal="center" vertical="center"/>
    </xf>
    <xf numFmtId="0" fontId="12" fillId="0" borderId="76" xfId="19" applyBorder="1" applyAlignment="1">
      <alignment horizontal="center" vertical="center"/>
    </xf>
    <xf numFmtId="0" fontId="12" fillId="0" borderId="118" xfId="19" applyBorder="1" applyAlignment="1">
      <alignment horizontal="center" vertical="center"/>
    </xf>
    <xf numFmtId="0" fontId="12" fillId="0" borderId="62" xfId="19" applyBorder="1" applyAlignment="1">
      <alignment horizontal="center" vertical="justify"/>
    </xf>
    <xf numFmtId="0" fontId="12" fillId="0" borderId="119" xfId="19" applyBorder="1" applyAlignment="1">
      <alignment horizontal="center" vertical="justify"/>
    </xf>
    <xf numFmtId="166" fontId="21" fillId="0" borderId="117" xfId="7" applyNumberFormat="1" applyFont="1" applyFill="1" applyBorder="1" applyAlignment="1">
      <alignment horizontal="center" vertical="center" wrapText="1"/>
    </xf>
    <xf numFmtId="166" fontId="21" fillId="0" borderId="76" xfId="7" applyNumberFormat="1" applyFont="1" applyFill="1" applyBorder="1" applyAlignment="1">
      <alignment horizontal="center" vertical="center" wrapText="1"/>
    </xf>
    <xf numFmtId="166" fontId="21" fillId="0" borderId="121" xfId="7" applyNumberFormat="1" applyFont="1" applyFill="1" applyBorder="1" applyAlignment="1">
      <alignment horizontal="center" vertical="center" wrapText="1"/>
    </xf>
    <xf numFmtId="166" fontId="21" fillId="0" borderId="118" xfId="7" applyNumberFormat="1" applyFont="1" applyFill="1" applyBorder="1" applyAlignment="1">
      <alignment horizontal="center" vertical="center" wrapText="1"/>
    </xf>
    <xf numFmtId="0" fontId="12" fillId="0" borderId="0" xfId="19" applyAlignment="1">
      <alignment vertical="justify"/>
    </xf>
    <xf numFmtId="0" fontId="20" fillId="0" borderId="6" xfId="19" applyFont="1" applyFill="1" applyBorder="1" applyAlignment="1">
      <alignment horizontal="left" vertical="center"/>
    </xf>
    <xf numFmtId="0" fontId="12" fillId="0" borderId="0" xfId="19" applyBorder="1" applyAlignment="1">
      <alignment horizontal="left" vertical="center"/>
    </xf>
    <xf numFmtId="0" fontId="12" fillId="0" borderId="5" xfId="19" applyBorder="1" applyAlignment="1">
      <alignment horizontal="left" vertical="center"/>
    </xf>
    <xf numFmtId="0" fontId="20" fillId="0" borderId="6" xfId="19" applyFont="1" applyFill="1" applyBorder="1" applyAlignment="1">
      <alignment horizontal="center" vertical="center"/>
    </xf>
    <xf numFmtId="0" fontId="20" fillId="0" borderId="5" xfId="19" applyFont="1" applyFill="1" applyBorder="1" applyAlignment="1">
      <alignment horizontal="center" vertical="center"/>
    </xf>
    <xf numFmtId="0" fontId="20" fillId="0" borderId="0" xfId="19" applyFont="1" applyFill="1" applyBorder="1" applyAlignment="1">
      <alignment horizontal="center" vertical="center"/>
    </xf>
    <xf numFmtId="0" fontId="20" fillId="0" borderId="103" xfId="19" applyFont="1" applyFill="1" applyBorder="1" applyAlignment="1">
      <alignment horizontal="center" vertical="center"/>
    </xf>
    <xf numFmtId="0" fontId="20" fillId="0" borderId="10" xfId="19" applyFont="1" applyFill="1" applyBorder="1" applyAlignment="1">
      <alignment horizontal="left" vertical="center"/>
    </xf>
    <xf numFmtId="0" fontId="12" fillId="0" borderId="11" xfId="19" applyBorder="1" applyAlignment="1">
      <alignment horizontal="left" vertical="center"/>
    </xf>
    <xf numFmtId="0" fontId="12" fillId="0" borderId="7" xfId="19" applyBorder="1" applyAlignment="1">
      <alignment horizontal="left" vertical="center"/>
    </xf>
    <xf numFmtId="0" fontId="20" fillId="0" borderId="10" xfId="19" applyFont="1" applyFill="1" applyBorder="1" applyAlignment="1">
      <alignment horizontal="center" vertical="center"/>
    </xf>
    <xf numFmtId="0" fontId="20" fillId="0" borderId="7" xfId="19" applyFont="1" applyFill="1" applyBorder="1" applyAlignment="1">
      <alignment horizontal="center" vertical="center"/>
    </xf>
    <xf numFmtId="0" fontId="20" fillId="0" borderId="11" xfId="19" applyFont="1" applyFill="1" applyBorder="1" applyAlignment="1">
      <alignment horizontal="center" vertical="center"/>
    </xf>
    <xf numFmtId="0" fontId="20" fillId="0" borderId="105" xfId="19" applyFont="1" applyFill="1" applyBorder="1" applyAlignment="1">
      <alignment horizontal="center" vertical="center"/>
    </xf>
    <xf numFmtId="0" fontId="19" fillId="0" borderId="19" xfId="19" applyFont="1" applyBorder="1" applyAlignment="1">
      <alignment horizontal="center" vertical="center"/>
    </xf>
    <xf numFmtId="0" fontId="19" fillId="0" borderId="114" xfId="19" applyFont="1" applyBorder="1" applyAlignment="1">
      <alignment horizontal="center" vertical="center"/>
    </xf>
    <xf numFmtId="0" fontId="19" fillId="0" borderId="20" xfId="19" applyFont="1" applyBorder="1" applyAlignment="1">
      <alignment horizontal="center" vertical="center"/>
    </xf>
    <xf numFmtId="166" fontId="19" fillId="0" borderId="19" xfId="19" applyNumberFormat="1" applyFont="1" applyBorder="1" applyAlignment="1">
      <alignment horizontal="center"/>
    </xf>
    <xf numFmtId="166" fontId="19" fillId="0" borderId="20" xfId="19" applyNumberFormat="1" applyFont="1" applyBorder="1" applyAlignment="1">
      <alignment horizontal="center"/>
    </xf>
    <xf numFmtId="0" fontId="19" fillId="0" borderId="19" xfId="19" applyFont="1" applyBorder="1" applyAlignment="1">
      <alignment horizontal="center"/>
    </xf>
    <xf numFmtId="0" fontId="19" fillId="0" borderId="114" xfId="19" applyFont="1" applyBorder="1" applyAlignment="1">
      <alignment horizontal="center"/>
    </xf>
    <xf numFmtId="0" fontId="19" fillId="0" borderId="115" xfId="19" applyFont="1" applyBorder="1" applyAlignment="1">
      <alignment horizontal="center"/>
    </xf>
    <xf numFmtId="0" fontId="12" fillId="0" borderId="0" xfId="19" applyBorder="1"/>
    <xf numFmtId="0" fontId="105" fillId="0" borderId="0" xfId="19" applyFont="1" applyAlignment="1">
      <alignment horizontal="left" vertical="justify"/>
    </xf>
    <xf numFmtId="0" fontId="4" fillId="0" borderId="42" xfId="19" applyFont="1" applyBorder="1" applyAlignment="1">
      <alignment horizontal="center" vertical="center"/>
    </xf>
    <xf numFmtId="0" fontId="4" fillId="0" borderId="43" xfId="19" applyFont="1" applyBorder="1" applyAlignment="1">
      <alignment horizontal="center" vertical="center"/>
    </xf>
    <xf numFmtId="0" fontId="4" fillId="0" borderId="44" xfId="19" applyFont="1" applyBorder="1" applyAlignment="1">
      <alignment horizontal="center" vertical="center"/>
    </xf>
    <xf numFmtId="0" fontId="4" fillId="0" borderId="42" xfId="19" applyFont="1" applyBorder="1" applyAlignment="1">
      <alignment horizontal="center" vertical="center" wrapText="1"/>
    </xf>
    <xf numFmtId="0" fontId="4" fillId="0" borderId="44" xfId="19" applyFont="1" applyBorder="1" applyAlignment="1">
      <alignment horizontal="center" vertical="center" wrapText="1"/>
    </xf>
    <xf numFmtId="0" fontId="4" fillId="0" borderId="43" xfId="19" applyFont="1" applyBorder="1" applyAlignment="1">
      <alignment horizontal="center" vertical="center" wrapText="1"/>
    </xf>
    <xf numFmtId="0" fontId="4" fillId="0" borderId="111" xfId="19" applyFont="1" applyBorder="1" applyAlignment="1">
      <alignment horizontal="center" vertical="center" wrapText="1"/>
    </xf>
    <xf numFmtId="0" fontId="20" fillId="0" borderId="98" xfId="19" applyFont="1" applyFill="1" applyBorder="1" applyAlignment="1">
      <alignment horizontal="left" vertical="center"/>
    </xf>
    <xf numFmtId="0" fontId="12" fillId="0" borderId="100" xfId="19" applyBorder="1" applyAlignment="1">
      <alignment horizontal="left" vertical="center"/>
    </xf>
    <xf numFmtId="0" fontId="12" fillId="0" borderId="99" xfId="19" applyBorder="1" applyAlignment="1">
      <alignment horizontal="left" vertical="center"/>
    </xf>
    <xf numFmtId="0" fontId="20" fillId="0" borderId="98" xfId="19" applyFont="1" applyFill="1" applyBorder="1" applyAlignment="1">
      <alignment horizontal="center" vertical="center"/>
    </xf>
    <xf numFmtId="0" fontId="20" fillId="0" borderId="99" xfId="19" applyFont="1" applyFill="1" applyBorder="1" applyAlignment="1">
      <alignment horizontal="center" vertical="center"/>
    </xf>
    <xf numFmtId="0" fontId="20" fillId="0" borderId="100" xfId="19" applyFont="1" applyFill="1" applyBorder="1" applyAlignment="1">
      <alignment horizontal="center" vertical="center"/>
    </xf>
    <xf numFmtId="0" fontId="20" fillId="0" borderId="101" xfId="19" applyFont="1" applyFill="1" applyBorder="1" applyAlignment="1">
      <alignment horizontal="center" vertical="center"/>
    </xf>
    <xf numFmtId="0" fontId="19" fillId="0" borderId="0" xfId="19" applyFont="1" applyBorder="1" applyAlignment="1">
      <alignment horizontal="left" vertical="justify"/>
    </xf>
    <xf numFmtId="0" fontId="12" fillId="0" borderId="98" xfId="19" applyFont="1" applyBorder="1" applyAlignment="1">
      <alignment horizontal="center" vertical="center" wrapText="1"/>
    </xf>
    <xf numFmtId="0" fontId="12" fillId="0" borderId="6" xfId="19" applyBorder="1" applyAlignment="1">
      <alignment horizontal="center" vertical="center" wrapText="1"/>
    </xf>
    <xf numFmtId="0" fontId="12" fillId="0" borderId="10" xfId="19" applyBorder="1" applyAlignment="1">
      <alignment horizontal="center" vertical="center" wrapText="1"/>
    </xf>
    <xf numFmtId="0" fontId="12" fillId="0" borderId="109" xfId="19" applyFont="1" applyBorder="1" applyAlignment="1">
      <alignment horizontal="center" vertical="center" wrapText="1"/>
    </xf>
    <xf numFmtId="0" fontId="12" fillId="0" borderId="2" xfId="19" applyFont="1" applyBorder="1" applyAlignment="1">
      <alignment horizontal="center" vertical="center" wrapText="1"/>
    </xf>
    <xf numFmtId="0" fontId="12" fillId="0" borderId="100" xfId="19" applyFont="1" applyBorder="1" applyAlignment="1">
      <alignment horizontal="center" vertical="center" wrapText="1"/>
    </xf>
    <xf numFmtId="0" fontId="12" fillId="0" borderId="0" xfId="19" applyBorder="1" applyAlignment="1">
      <alignment horizontal="center" vertical="center" wrapText="1"/>
    </xf>
    <xf numFmtId="0" fontId="12" fillId="0" borderId="11" xfId="19" applyBorder="1" applyAlignment="1">
      <alignment horizontal="center" vertical="center" wrapText="1"/>
    </xf>
    <xf numFmtId="0" fontId="12" fillId="0" borderId="0" xfId="19" applyFont="1" applyBorder="1" applyAlignment="1">
      <alignment horizontal="center" vertical="center" wrapText="1"/>
    </xf>
    <xf numFmtId="0" fontId="12" fillId="0" borderId="11" xfId="19" applyFont="1" applyBorder="1" applyAlignment="1">
      <alignment horizontal="center" vertical="center" wrapText="1"/>
    </xf>
    <xf numFmtId="0" fontId="4" fillId="0" borderId="110" xfId="19" applyFont="1" applyBorder="1" applyAlignment="1">
      <alignment horizontal="center" vertical="center" wrapText="1"/>
    </xf>
    <xf numFmtId="0" fontId="12" fillId="0" borderId="107" xfId="19" applyFont="1" applyBorder="1" applyAlignment="1">
      <alignment horizontal="center" vertical="center" wrapText="1"/>
    </xf>
    <xf numFmtId="0" fontId="12" fillId="0" borderId="110" xfId="19" applyFont="1" applyBorder="1" applyAlignment="1">
      <alignment horizontal="center" vertical="center" wrapText="1"/>
    </xf>
    <xf numFmtId="0" fontId="12" fillId="0" borderId="100" xfId="19" applyBorder="1"/>
    <xf numFmtId="0" fontId="19" fillId="0" borderId="11" xfId="19" applyFont="1" applyBorder="1" applyAlignment="1">
      <alignment horizontal="left" vertical="justify"/>
    </xf>
    <xf numFmtId="0" fontId="13" fillId="0" borderId="0" xfId="19" applyFont="1" applyBorder="1" applyAlignment="1">
      <alignment horizontal="center"/>
    </xf>
    <xf numFmtId="0" fontId="12" fillId="0" borderId="0" xfId="19" applyAlignment="1">
      <alignment horizontal="center"/>
    </xf>
    <xf numFmtId="0" fontId="15" fillId="0" borderId="0" xfId="19" applyFont="1" applyBorder="1" applyAlignment="1">
      <alignment horizontal="right"/>
    </xf>
    <xf numFmtId="0" fontId="365" fillId="0" borderId="0" xfId="19" applyFont="1" applyBorder="1" applyAlignment="1">
      <alignment horizontal="left"/>
    </xf>
    <xf numFmtId="0" fontId="12" fillId="0" borderId="0" xfId="19" applyAlignment="1">
      <alignment horizontal="right"/>
    </xf>
    <xf numFmtId="0" fontId="12" fillId="0" borderId="11" xfId="19" applyFont="1" applyBorder="1"/>
    <xf numFmtId="169" fontId="13" fillId="0" borderId="110" xfId="7" applyFont="1" applyBorder="1" applyAlignment="1" applyProtection="1">
      <alignment horizontal="center" vertical="center" wrapText="1"/>
    </xf>
    <xf numFmtId="169" fontId="13" fillId="0" borderId="110" xfId="19" applyNumberFormat="1" applyFont="1" applyBorder="1" applyAlignment="1">
      <alignment horizontal="center" vertical="center"/>
    </xf>
    <xf numFmtId="0" fontId="20" fillId="0" borderId="0" xfId="19" applyFont="1" applyFill="1" applyBorder="1" applyAlignment="1">
      <alignment horizontal="right"/>
    </xf>
    <xf numFmtId="0" fontId="366" fillId="0" borderId="0" xfId="19" applyFont="1" applyBorder="1" applyAlignment="1">
      <alignment horizontal="left"/>
    </xf>
    <xf numFmtId="0" fontId="16" fillId="0" borderId="11" xfId="19" applyFont="1" applyBorder="1" applyAlignment="1">
      <alignment horizontal="right"/>
    </xf>
    <xf numFmtId="0" fontId="24" fillId="0" borderId="106" xfId="19" applyFont="1" applyBorder="1" applyAlignment="1">
      <alignment horizontal="center" vertical="center"/>
    </xf>
    <xf numFmtId="0" fontId="24" fillId="0" borderId="107" xfId="19" applyFont="1" applyBorder="1" applyAlignment="1">
      <alignment horizontal="center" vertical="center"/>
    </xf>
    <xf numFmtId="0" fontId="24" fillId="0" borderId="108" xfId="19" applyFont="1" applyBorder="1" applyAlignment="1">
      <alignment horizontal="center" vertical="center"/>
    </xf>
    <xf numFmtId="0" fontId="24" fillId="0" borderId="98" xfId="19" applyFont="1" applyBorder="1" applyAlignment="1">
      <alignment horizontal="center" vertical="center" wrapText="1"/>
    </xf>
    <xf numFmtId="0" fontId="24" fillId="0" borderId="6" xfId="19" applyFont="1" applyBorder="1" applyAlignment="1">
      <alignment horizontal="center" vertical="center" wrapText="1"/>
    </xf>
    <xf numFmtId="0" fontId="24" fillId="0" borderId="10" xfId="19" applyFont="1" applyBorder="1" applyAlignment="1">
      <alignment horizontal="center" vertical="center" wrapText="1"/>
    </xf>
    <xf numFmtId="0" fontId="24" fillId="0" borderId="100" xfId="19" applyFont="1" applyBorder="1" applyAlignment="1">
      <alignment horizontal="center" vertical="center" wrapText="1"/>
    </xf>
    <xf numFmtId="0" fontId="24" fillId="0" borderId="0" xfId="19" applyFont="1" applyBorder="1" applyAlignment="1">
      <alignment horizontal="center" vertical="center" wrapText="1"/>
    </xf>
    <xf numFmtId="0" fontId="24" fillId="0" borderId="11" xfId="19" applyFont="1" applyBorder="1" applyAlignment="1">
      <alignment horizontal="center" vertical="center" wrapText="1"/>
    </xf>
    <xf numFmtId="0" fontId="24" fillId="0" borderId="110" xfId="19" applyFont="1" applyBorder="1" applyAlignment="1">
      <alignment horizontal="center" vertical="center" wrapText="1"/>
    </xf>
    <xf numFmtId="0" fontId="366" fillId="0" borderId="0" xfId="19" applyFont="1" applyBorder="1" applyAlignment="1">
      <alignment horizontal="right"/>
    </xf>
    <xf numFmtId="0" fontId="15" fillId="0" borderId="0" xfId="19" applyFont="1" applyBorder="1"/>
    <xf numFmtId="0" fontId="12" fillId="0" borderId="0" xfId="19" applyFont="1" applyBorder="1" applyAlignment="1">
      <alignment horizontal="right"/>
    </xf>
    <xf numFmtId="0" fontId="24" fillId="0" borderId="100" xfId="19" applyFont="1" applyBorder="1" applyAlignment="1">
      <alignment horizontal="center" vertical="center"/>
    </xf>
    <xf numFmtId="0" fontId="24" fillId="0" borderId="0" xfId="19" applyFont="1" applyBorder="1" applyAlignment="1">
      <alignment horizontal="center" vertical="center"/>
    </xf>
    <xf numFmtId="0" fontId="24" fillId="0" borderId="48" xfId="19" applyFont="1" applyBorder="1" applyAlignment="1">
      <alignment horizontal="center" vertical="center"/>
    </xf>
    <xf numFmtId="0" fontId="24" fillId="0" borderId="48" xfId="19" applyFont="1" applyBorder="1" applyAlignment="1">
      <alignment horizontal="center" vertical="center" wrapText="1"/>
    </xf>
    <xf numFmtId="0" fontId="15" fillId="0" borderId="4" xfId="19" applyFont="1" applyBorder="1" applyAlignment="1">
      <alignment horizontal="center" vertical="center"/>
    </xf>
    <xf numFmtId="0" fontId="0" fillId="0" borderId="4" xfId="0" applyBorder="1" applyAlignment="1">
      <alignment horizontal="center" vertical="center"/>
    </xf>
    <xf numFmtId="0" fontId="15" fillId="3" borderId="1" xfId="19" applyFont="1" applyFill="1" applyBorder="1" applyAlignment="1">
      <alignment horizontal="center" vertical="center"/>
    </xf>
    <xf numFmtId="0" fontId="370" fillId="0" borderId="106" xfId="14" applyFont="1" applyFill="1" applyBorder="1" applyAlignment="1">
      <alignment horizontal="center"/>
    </xf>
    <xf numFmtId="0" fontId="370" fillId="0" borderId="107"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370" fillId="0" borderId="98" xfId="14" applyFont="1" applyFill="1" applyBorder="1" applyAlignment="1">
      <alignment horizontal="center" vertical="center" wrapText="1"/>
    </xf>
    <xf numFmtId="0" fontId="370" fillId="0" borderId="99" xfId="14" applyFont="1" applyFill="1" applyBorder="1" applyAlignment="1">
      <alignment horizontal="center" vertical="center" wrapText="1"/>
    </xf>
    <xf numFmtId="0" fontId="370" fillId="0" borderId="109" xfId="14" applyFont="1" applyFill="1" applyBorder="1" applyAlignment="1">
      <alignment horizontal="center" vertical="center" wrapText="1"/>
    </xf>
    <xf numFmtId="0" fontId="370" fillId="0" borderId="3" xfId="14" applyFont="1" applyFill="1" applyBorder="1" applyAlignment="1">
      <alignment horizontal="center" vertical="center" wrapText="1"/>
    </xf>
    <xf numFmtId="0" fontId="48" fillId="0" borderId="98" xfId="14" applyFont="1" applyFill="1" applyBorder="1" applyAlignment="1">
      <alignment horizontal="center" vertical="center" wrapText="1"/>
    </xf>
    <xf numFmtId="0" fontId="48" fillId="0" borderId="10" xfId="14" applyFont="1" applyFill="1" applyBorder="1" applyAlignment="1">
      <alignment horizontal="center" vertical="center" wrapText="1"/>
    </xf>
    <xf numFmtId="0" fontId="48" fillId="0" borderId="109" xfId="14" applyFont="1" applyFill="1" applyBorder="1" applyAlignment="1">
      <alignment horizontal="center" vertical="center"/>
    </xf>
    <xf numFmtId="0" fontId="48" fillId="0" borderId="3" xfId="14" applyFont="1" applyFill="1" applyBorder="1" applyAlignment="1">
      <alignment horizontal="center" vertical="center"/>
    </xf>
    <xf numFmtId="0" fontId="368" fillId="0" borderId="6" xfId="14" applyFont="1" applyFill="1" applyBorder="1" applyAlignment="1">
      <alignment horizontal="center" wrapText="1"/>
    </xf>
    <xf numFmtId="0" fontId="368" fillId="0" borderId="0" xfId="14" applyFont="1" applyFill="1" applyBorder="1" applyAlignment="1">
      <alignment horizontal="center" wrapText="1"/>
    </xf>
    <xf numFmtId="0" fontId="369" fillId="0" borderId="6" xfId="14" applyFont="1" applyFill="1" applyBorder="1" applyAlignment="1">
      <alignment horizontal="right"/>
    </xf>
    <xf numFmtId="0" fontId="369" fillId="0" borderId="0" xfId="14" applyFont="1" applyFill="1" applyBorder="1" applyAlignment="1">
      <alignment horizontal="right"/>
    </xf>
    <xf numFmtId="0" fontId="368" fillId="0" borderId="6" xfId="14" applyFont="1" applyFill="1" applyBorder="1" applyAlignment="1">
      <alignment horizontal="right"/>
    </xf>
    <xf numFmtId="0" fontId="368" fillId="0" borderId="0" xfId="14" applyFont="1" applyFill="1" applyBorder="1" applyAlignment="1">
      <alignment horizontal="right"/>
    </xf>
    <xf numFmtId="0" fontId="4" fillId="0" borderId="0" xfId="8" applyFill="1" applyAlignment="1">
      <alignment horizontal="right"/>
    </xf>
    <xf numFmtId="0" fontId="48" fillId="0" borderId="6" xfId="14" applyFont="1" applyFill="1" applyBorder="1" applyAlignment="1">
      <alignment horizontal="left"/>
    </xf>
    <xf numFmtId="0" fontId="48" fillId="0" borderId="0" xfId="14" applyFont="1" applyFill="1" applyBorder="1" applyAlignment="1">
      <alignment horizontal="left"/>
    </xf>
    <xf numFmtId="0" fontId="370" fillId="0" borderId="10" xfId="14" applyFont="1" applyFill="1" applyBorder="1" applyAlignment="1">
      <alignment horizontal="center" vertical="center" wrapText="1"/>
    </xf>
    <xf numFmtId="0" fontId="20" fillId="0" borderId="0" xfId="8" applyFont="1" applyFill="1" applyAlignment="1">
      <alignment horizontal="center" vertical="center" wrapText="1"/>
    </xf>
    <xf numFmtId="0" fontId="20" fillId="0" borderId="0" xfId="8" applyFont="1" applyFill="1" applyAlignment="1">
      <alignment horizontal="center"/>
    </xf>
    <xf numFmtId="0" fontId="25" fillId="0" borderId="0" xfId="8" applyFont="1" applyFill="1" applyAlignment="1">
      <alignment horizontal="right"/>
    </xf>
    <xf numFmtId="0" fontId="19" fillId="0" borderId="0" xfId="8" applyFont="1" applyFill="1"/>
    <xf numFmtId="0" fontId="4" fillId="0" borderId="11" xfId="8" applyFont="1" applyFill="1" applyBorder="1" applyAlignment="1">
      <alignment horizontal="right"/>
    </xf>
    <xf numFmtId="0" fontId="171" fillId="0" borderId="0" xfId="17" applyFont="1" applyFill="1" applyBorder="1" applyAlignment="1"/>
    <xf numFmtId="0" fontId="373" fillId="0" borderId="11" xfId="17" applyFont="1" applyFill="1" applyBorder="1" applyAlignment="1">
      <alignment horizontal="center"/>
    </xf>
    <xf numFmtId="0" fontId="25" fillId="0" borderId="0" xfId="19" applyFont="1" applyBorder="1" applyAlignment="1">
      <alignment horizontal="right"/>
    </xf>
    <xf numFmtId="0" fontId="171" fillId="0" borderId="109" xfId="31" applyFont="1" applyBorder="1" applyAlignment="1">
      <alignment horizontal="center" vertical="center"/>
    </xf>
    <xf numFmtId="0" fontId="171" fillId="0" borderId="2" xfId="31" applyFont="1" applyBorder="1" applyAlignment="1">
      <alignment horizontal="center" vertical="center"/>
    </xf>
    <xf numFmtId="0" fontId="171" fillId="0" borderId="3" xfId="31" applyFont="1" applyBorder="1" applyAlignment="1">
      <alignment horizontal="center" vertical="center"/>
    </xf>
    <xf numFmtId="0" fontId="171" fillId="0" borderId="0" xfId="17" applyFont="1" applyFill="1" applyBorder="1" applyAlignment="1">
      <alignment horizontal="center"/>
    </xf>
    <xf numFmtId="0" fontId="4" fillId="0" borderId="110" xfId="31" applyBorder="1" applyAlignment="1">
      <alignment horizontal="center"/>
    </xf>
    <xf numFmtId="0" fontId="15" fillId="0" borderId="0" xfId="19" applyFont="1" applyBorder="1" applyAlignment="1">
      <alignment horizontal="left" wrapText="1"/>
    </xf>
    <xf numFmtId="0" fontId="4" fillId="0" borderId="11" xfId="31" applyBorder="1" applyAlignment="1">
      <alignment horizontal="center"/>
    </xf>
    <xf numFmtId="0" fontId="19" fillId="0" borderId="110" xfId="31" applyFont="1" applyBorder="1" applyAlignment="1">
      <alignment horizontal="left" vertical="center"/>
    </xf>
    <xf numFmtId="0" fontId="19" fillId="0" borderId="110" xfId="31" applyFont="1" applyBorder="1" applyAlignment="1">
      <alignment horizontal="center" vertical="center"/>
    </xf>
    <xf numFmtId="0" fontId="193" fillId="0" borderId="0" xfId="0" applyFont="1" applyBorder="1"/>
    <xf numFmtId="0" fontId="387" fillId="0" borderId="0" xfId="0" applyFont="1"/>
    <xf numFmtId="0" fontId="193" fillId="0" borderId="0" xfId="19" applyFont="1" applyAlignment="1">
      <alignment horizontal="left"/>
    </xf>
    <xf numFmtId="0" fontId="193" fillId="0" borderId="0" xfId="19" applyFont="1" applyAlignment="1">
      <alignment horizontal="right"/>
    </xf>
    <xf numFmtId="0" fontId="387" fillId="0" borderId="0" xfId="0" applyFont="1" applyAlignment="1">
      <alignment horizontal="justify" vertical="justify" wrapText="1"/>
    </xf>
    <xf numFmtId="0" fontId="386" fillId="0" borderId="0" xfId="0" applyFont="1" applyAlignment="1">
      <alignment horizontal="center"/>
    </xf>
    <xf numFmtId="0" fontId="387" fillId="0" borderId="0" xfId="0" applyFont="1" applyAlignment="1">
      <alignment horizontal="right"/>
    </xf>
    <xf numFmtId="0" fontId="387" fillId="0" borderId="0" xfId="0" applyFont="1" applyAlignment="1">
      <alignment horizontal="center"/>
    </xf>
    <xf numFmtId="0" fontId="19" fillId="0" borderId="0" xfId="31" applyFont="1" applyBorder="1" applyAlignment="1">
      <alignment horizontal="center"/>
    </xf>
    <xf numFmtId="0" fontId="376" fillId="0" borderId="0" xfId="14" applyFont="1" applyBorder="1" applyAlignment="1">
      <alignment horizontal="center"/>
    </xf>
    <xf numFmtId="0" fontId="377" fillId="0" borderId="6" xfId="14" applyFont="1" applyBorder="1" applyAlignment="1">
      <alignment horizontal="center"/>
    </xf>
    <xf numFmtId="0" fontId="377" fillId="0" borderId="0" xfId="14" applyFont="1" applyBorder="1" applyAlignment="1">
      <alignment horizontal="center"/>
    </xf>
    <xf numFmtId="0" fontId="378" fillId="0" borderId="6" xfId="14" applyFont="1" applyBorder="1" applyAlignment="1">
      <alignment horizontal="right"/>
    </xf>
    <xf numFmtId="0" fontId="378" fillId="0" borderId="0" xfId="14" applyFont="1" applyBorder="1" applyAlignment="1">
      <alignment horizontal="right"/>
    </xf>
    <xf numFmtId="0" fontId="368" fillId="0" borderId="6" xfId="14" applyFont="1" applyBorder="1" applyAlignment="1">
      <alignment horizontal="right"/>
    </xf>
    <xf numFmtId="0" fontId="368" fillId="0" borderId="0" xfId="14" applyFont="1" applyBorder="1" applyAlignment="1">
      <alignment horizontal="right"/>
    </xf>
    <xf numFmtId="0" fontId="4" fillId="0" borderId="0" xfId="31" applyAlignment="1">
      <alignment horizontal="right"/>
    </xf>
    <xf numFmtId="0" fontId="48" fillId="0" borderId="6" xfId="14" applyFont="1" applyBorder="1" applyAlignment="1">
      <alignment horizontal="left"/>
    </xf>
    <xf numFmtId="0" fontId="48" fillId="0" borderId="0" xfId="14" applyFont="1" applyBorder="1" applyAlignment="1">
      <alignment horizontal="left"/>
    </xf>
    <xf numFmtId="0" fontId="4" fillId="0" borderId="0" xfId="31" applyAlignment="1">
      <alignment horizontal="left"/>
    </xf>
    <xf numFmtId="0" fontId="48" fillId="0" borderId="10" xfId="14" applyFont="1" applyBorder="1" applyAlignment="1">
      <alignment horizontal="left"/>
    </xf>
    <xf numFmtId="0" fontId="48" fillId="0" borderId="11" xfId="14" applyFont="1" applyBorder="1" applyAlignment="1">
      <alignment horizontal="left"/>
    </xf>
    <xf numFmtId="0" fontId="4" fillId="0" borderId="11" xfId="31" applyBorder="1" applyAlignment="1">
      <alignment horizontal="left"/>
    </xf>
    <xf numFmtId="0" fontId="13" fillId="0" borderId="0" xfId="19" applyFont="1" applyFill="1" applyBorder="1" applyAlignment="1">
      <alignment horizontal="center"/>
    </xf>
    <xf numFmtId="0" fontId="13" fillId="0" borderId="0" xfId="19" applyFont="1" applyBorder="1" applyAlignment="1">
      <alignment horizontal="left" wrapText="1"/>
    </xf>
    <xf numFmtId="0" fontId="15" fillId="0" borderId="106" xfId="58136" applyFont="1" applyFill="1" applyBorder="1" applyAlignment="1">
      <alignment horizontal="center"/>
    </xf>
    <xf numFmtId="0" fontId="15" fillId="0" borderId="107" xfId="58136" applyFont="1" applyFill="1" applyBorder="1" applyAlignment="1">
      <alignment horizontal="center"/>
    </xf>
    <xf numFmtId="0" fontId="15" fillId="0" borderId="108" xfId="58136" applyFont="1" applyFill="1" applyBorder="1" applyAlignment="1">
      <alignment horizontal="center"/>
    </xf>
    <xf numFmtId="0" fontId="68" fillId="0" borderId="98" xfId="58136" applyFont="1" applyBorder="1" applyAlignment="1">
      <alignment horizontal="right"/>
    </xf>
    <xf numFmtId="0" fontId="68" fillId="0" borderId="100" xfId="58136" applyFont="1" applyBorder="1" applyAlignment="1">
      <alignment horizontal="right"/>
    </xf>
    <xf numFmtId="0" fontId="68" fillId="0" borderId="99" xfId="58136" applyFont="1" applyBorder="1" applyAlignment="1">
      <alignment horizontal="right"/>
    </xf>
    <xf numFmtId="0" fontId="15" fillId="0" borderId="6" xfId="58136" applyFont="1" applyBorder="1" applyAlignment="1">
      <alignment horizontal="center"/>
    </xf>
    <xf numFmtId="0" fontId="15" fillId="0" borderId="0" xfId="58136" applyFont="1" applyBorder="1" applyAlignment="1">
      <alignment horizontal="center"/>
    </xf>
    <xf numFmtId="0" fontId="15" fillId="0" borderId="5" xfId="58136" applyFont="1" applyBorder="1" applyAlignment="1">
      <alignment horizontal="center"/>
    </xf>
    <xf numFmtId="0" fontId="15" fillId="0" borderId="6" xfId="58136" applyFont="1" applyBorder="1" applyAlignment="1">
      <alignment horizontal="left"/>
    </xf>
    <xf numFmtId="0" fontId="15" fillId="0" borderId="0" xfId="58136" applyFont="1" applyBorder="1" applyAlignment="1">
      <alignment horizontal="left"/>
    </xf>
    <xf numFmtId="0" fontId="15" fillId="0" borderId="5" xfId="58136" applyFont="1" applyBorder="1" applyAlignment="1">
      <alignment horizontal="left"/>
    </xf>
    <xf numFmtId="0" fontId="14" fillId="0" borderId="10" xfId="58136" applyFont="1" applyBorder="1" applyAlignment="1">
      <alignment horizontal="right"/>
    </xf>
    <xf numFmtId="0" fontId="14" fillId="0" borderId="11" xfId="58136" applyFont="1" applyBorder="1" applyAlignment="1">
      <alignment horizontal="right"/>
    </xf>
    <xf numFmtId="0" fontId="14" fillId="0" borderId="7" xfId="58136" applyFont="1" applyBorder="1" applyAlignment="1">
      <alignment horizontal="right"/>
    </xf>
    <xf numFmtId="0" fontId="71" fillId="39" borderId="13" xfId="36" applyFont="1" applyFill="1" applyBorder="1" applyAlignment="1" applyProtection="1">
      <alignment horizontal="center" vertical="top" wrapText="1"/>
    </xf>
    <xf numFmtId="0" fontId="71" fillId="39" borderId="14" xfId="36" applyFont="1" applyFill="1" applyBorder="1" applyAlignment="1" applyProtection="1">
      <alignment horizontal="center" vertical="top" wrapText="1"/>
    </xf>
    <xf numFmtId="0" fontId="71" fillId="39" borderId="9" xfId="36" applyFont="1" applyFill="1" applyBorder="1" applyAlignment="1" applyProtection="1">
      <alignment horizontal="center" vertical="top" wrapText="1"/>
    </xf>
    <xf numFmtId="0" fontId="71" fillId="0" borderId="13" xfId="36" applyFont="1" applyFill="1" applyBorder="1" applyAlignment="1" applyProtection="1">
      <alignment vertical="top" wrapText="1"/>
    </xf>
    <xf numFmtId="0" fontId="71" fillId="0" borderId="14" xfId="36" applyFont="1" applyFill="1" applyBorder="1" applyAlignment="1" applyProtection="1">
      <alignment vertical="top" wrapText="1"/>
    </xf>
    <xf numFmtId="0" fontId="71" fillId="0" borderId="9" xfId="36" applyFont="1" applyFill="1" applyBorder="1" applyAlignment="1" applyProtection="1">
      <alignment vertical="top" wrapText="1"/>
    </xf>
    <xf numFmtId="0" fontId="72" fillId="0" borderId="13" xfId="36" applyFont="1" applyFill="1" applyBorder="1" applyAlignment="1" applyProtection="1">
      <alignment vertical="top" wrapText="1"/>
    </xf>
    <xf numFmtId="0" fontId="72" fillId="0" borderId="14" xfId="36" applyFont="1" applyFill="1" applyBorder="1" applyAlignment="1" applyProtection="1">
      <alignment vertical="top" wrapText="1"/>
    </xf>
    <xf numFmtId="0" fontId="72" fillId="0" borderId="9" xfId="36" applyFont="1" applyFill="1" applyBorder="1" applyAlignment="1" applyProtection="1">
      <alignment vertical="top" wrapText="1"/>
    </xf>
    <xf numFmtId="0" fontId="72" fillId="0" borderId="13" xfId="36" applyFont="1" applyFill="1" applyBorder="1" applyAlignment="1" applyProtection="1">
      <alignment wrapText="1"/>
    </xf>
    <xf numFmtId="0" fontId="72" fillId="0" borderId="14" xfId="36" applyFont="1" applyFill="1" applyBorder="1" applyAlignment="1" applyProtection="1">
      <alignment wrapText="1"/>
    </xf>
    <xf numFmtId="0" fontId="72" fillId="0" borderId="9" xfId="36" applyFont="1" applyFill="1" applyBorder="1" applyAlignment="1" applyProtection="1">
      <alignment wrapText="1"/>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72" fillId="0" borderId="0" xfId="0" applyFont="1" applyAlignment="1">
      <alignment horizontal="justify" vertical="justify"/>
    </xf>
    <xf numFmtId="0" fontId="2" fillId="0" borderId="0" xfId="0" applyFont="1" applyAlignment="1">
      <alignment horizontal="justify" vertical="center"/>
    </xf>
    <xf numFmtId="0" fontId="71" fillId="0" borderId="98" xfId="36" applyFont="1" applyFill="1" applyBorder="1" applyAlignment="1" applyProtection="1">
      <alignment horizontal="center" vertical="center" wrapText="1"/>
    </xf>
    <xf numFmtId="0" fontId="71" fillId="0" borderId="99" xfId="36" applyFont="1" applyFill="1" applyBorder="1" applyAlignment="1" applyProtection="1">
      <alignment horizontal="center" vertical="center" wrapText="1"/>
    </xf>
    <xf numFmtId="0" fontId="71" fillId="0" borderId="6" xfId="36" applyFont="1" applyFill="1" applyBorder="1" applyAlignment="1" applyProtection="1">
      <alignment horizontal="center" vertical="center" wrapText="1"/>
    </xf>
    <xf numFmtId="0" fontId="71" fillId="0" borderId="5" xfId="36" applyFont="1" applyFill="1" applyBorder="1" applyAlignment="1" applyProtection="1">
      <alignment horizontal="center" vertical="center" wrapText="1"/>
    </xf>
    <xf numFmtId="0" fontId="71" fillId="0" borderId="10" xfId="36" applyFont="1" applyFill="1" applyBorder="1" applyAlignment="1" applyProtection="1">
      <alignment horizontal="center" vertical="center" wrapText="1"/>
    </xf>
    <xf numFmtId="0" fontId="71" fillId="0" borderId="7" xfId="36" applyFont="1" applyFill="1" applyBorder="1" applyAlignment="1" applyProtection="1">
      <alignment horizontal="center" vertical="center" wrapText="1"/>
    </xf>
    <xf numFmtId="0" fontId="71" fillId="0" borderId="0" xfId="0" applyFont="1" applyAlignment="1">
      <alignment horizontal="justify" vertical="justify"/>
    </xf>
    <xf numFmtId="0" fontId="1" fillId="0" borderId="11" xfId="36" applyFont="1" applyFill="1" applyBorder="1" applyAlignment="1" applyProtection="1">
      <alignment horizontal="right"/>
    </xf>
    <xf numFmtId="0" fontId="71" fillId="0" borderId="106" xfId="36" applyFont="1" applyFill="1" applyBorder="1" applyAlignment="1" applyProtection="1">
      <alignment vertical="top" wrapText="1"/>
    </xf>
    <xf numFmtId="0" fontId="71" fillId="0" borderId="107" xfId="36" applyFont="1" applyFill="1" applyBorder="1" applyAlignment="1" applyProtection="1">
      <alignment vertical="top" wrapText="1"/>
    </xf>
    <xf numFmtId="0" fontId="71" fillId="0" borderId="108" xfId="36" applyFont="1" applyFill="1" applyBorder="1" applyAlignment="1" applyProtection="1">
      <alignment vertical="top" wrapText="1"/>
    </xf>
    <xf numFmtId="0" fontId="72" fillId="0" borderId="106" xfId="36" applyFont="1" applyFill="1" applyBorder="1" applyAlignment="1" applyProtection="1">
      <alignment vertical="top" wrapText="1"/>
    </xf>
    <xf numFmtId="0" fontId="72" fillId="0" borderId="107" xfId="36" applyFont="1" applyFill="1" applyBorder="1" applyAlignment="1" applyProtection="1">
      <alignment vertical="top" wrapText="1"/>
    </xf>
    <xf numFmtId="0" fontId="72" fillId="0" borderId="108" xfId="36" applyFont="1" applyFill="1" applyBorder="1" applyAlignment="1" applyProtection="1">
      <alignment vertical="top" wrapText="1"/>
    </xf>
    <xf numFmtId="43" fontId="71" fillId="0" borderId="98" xfId="1" applyFont="1" applyFill="1" applyBorder="1" applyAlignment="1" applyProtection="1">
      <alignment horizontal="center" vertical="center" wrapText="1"/>
    </xf>
    <xf numFmtId="43" fontId="71" fillId="0" borderId="100" xfId="1" applyFont="1" applyFill="1" applyBorder="1" applyAlignment="1" applyProtection="1">
      <alignment horizontal="center" vertical="center" wrapText="1"/>
    </xf>
    <xf numFmtId="43" fontId="71" fillId="0" borderId="99" xfId="1" applyFont="1" applyFill="1" applyBorder="1" applyAlignment="1" applyProtection="1">
      <alignment horizontal="center" vertical="center" wrapText="1"/>
    </xf>
    <xf numFmtId="43" fontId="71" fillId="0" borderId="6" xfId="1" applyFont="1" applyFill="1" applyBorder="1" applyAlignment="1" applyProtection="1">
      <alignment horizontal="center" vertical="center" wrapText="1"/>
    </xf>
    <xf numFmtId="43" fontId="71" fillId="0" borderId="0" xfId="1" applyFont="1" applyFill="1" applyBorder="1" applyAlignment="1" applyProtection="1">
      <alignment horizontal="center" vertical="center" wrapText="1"/>
    </xf>
    <xf numFmtId="43" fontId="71" fillId="0" borderId="5" xfId="1" applyFont="1" applyFill="1" applyBorder="1" applyAlignment="1" applyProtection="1">
      <alignment horizontal="center" vertical="center" wrapText="1"/>
    </xf>
    <xf numFmtId="43" fontId="71" fillId="0" borderId="10" xfId="1" applyFont="1" applyFill="1" applyBorder="1" applyAlignment="1" applyProtection="1">
      <alignment horizontal="center" vertical="center" wrapText="1"/>
    </xf>
    <xf numFmtId="43" fontId="71" fillId="0" borderId="11" xfId="1" applyFont="1" applyFill="1" applyBorder="1" applyAlignment="1" applyProtection="1">
      <alignment horizontal="center" vertical="center" wrapText="1"/>
    </xf>
    <xf numFmtId="43" fontId="71" fillId="0" borderId="7" xfId="1" applyFont="1" applyFill="1" applyBorder="1" applyAlignment="1" applyProtection="1">
      <alignment horizontal="center" vertical="center" wrapText="1"/>
    </xf>
    <xf numFmtId="0" fontId="71" fillId="0" borderId="13" xfId="0" applyFont="1" applyBorder="1" applyAlignment="1">
      <alignment horizontal="justify" vertical="justify"/>
    </xf>
    <xf numFmtId="0" fontId="71" fillId="0" borderId="14" xfId="0" applyFont="1" applyBorder="1" applyAlignment="1">
      <alignment horizontal="justify" vertical="justify"/>
    </xf>
    <xf numFmtId="0" fontId="71" fillId="0" borderId="9" xfId="0" applyFont="1" applyBorder="1" applyAlignment="1">
      <alignment horizontal="justify" vertical="justify"/>
    </xf>
    <xf numFmtId="0" fontId="71" fillId="0" borderId="98" xfId="0" applyFont="1" applyBorder="1" applyAlignment="1">
      <alignment horizontal="center" vertical="center" wrapText="1"/>
    </xf>
    <xf numFmtId="0" fontId="71" fillId="0" borderId="99" xfId="0" applyFont="1" applyBorder="1" applyAlignment="1">
      <alignment horizontal="center" vertical="center" wrapText="1"/>
    </xf>
    <xf numFmtId="0" fontId="71" fillId="0" borderId="6" xfId="0" applyFont="1" applyBorder="1" applyAlignment="1">
      <alignment horizontal="center" vertical="center" wrapText="1"/>
    </xf>
    <xf numFmtId="0" fontId="71" fillId="0" borderId="5" xfId="0" applyFont="1" applyBorder="1" applyAlignment="1">
      <alignment horizontal="center" vertical="center" wrapText="1"/>
    </xf>
    <xf numFmtId="0" fontId="71" fillId="0" borderId="10" xfId="0" applyFont="1" applyBorder="1" applyAlignment="1">
      <alignment horizontal="center" vertical="center" wrapText="1"/>
    </xf>
    <xf numFmtId="0" fontId="71" fillId="0" borderId="7" xfId="0" applyFont="1" applyBorder="1" applyAlignment="1">
      <alignment horizontal="center" vertical="center" wrapText="1"/>
    </xf>
    <xf numFmtId="0" fontId="71" fillId="39" borderId="41" xfId="36" applyFont="1" applyFill="1" applyBorder="1" applyAlignment="1" applyProtection="1">
      <alignment horizontal="center" vertical="center" wrapText="1"/>
    </xf>
    <xf numFmtId="0" fontId="71" fillId="39" borderId="45" xfId="36" applyFont="1" applyFill="1" applyBorder="1" applyAlignment="1" applyProtection="1">
      <alignment horizontal="center" vertical="center" wrapText="1"/>
    </xf>
    <xf numFmtId="0" fontId="71" fillId="39" borderId="42" xfId="36" applyFont="1" applyFill="1" applyBorder="1" applyAlignment="1" applyProtection="1">
      <alignment horizontal="center" vertical="center" wrapText="1"/>
    </xf>
    <xf numFmtId="0" fontId="71" fillId="39" borderId="43" xfId="36" applyFont="1" applyFill="1" applyBorder="1" applyAlignment="1" applyProtection="1">
      <alignment horizontal="center" vertical="center" wrapText="1"/>
    </xf>
    <xf numFmtId="0" fontId="71" fillId="39" borderId="44" xfId="36" applyFont="1" applyFill="1" applyBorder="1" applyAlignment="1" applyProtection="1">
      <alignment horizontal="center" vertical="center" wrapText="1"/>
    </xf>
    <xf numFmtId="0" fontId="71" fillId="39" borderId="13" xfId="0" applyFont="1" applyFill="1" applyBorder="1" applyAlignment="1">
      <alignment horizontal="center" vertical="center" wrapText="1"/>
    </xf>
    <xf numFmtId="0" fontId="71" fillId="39" borderId="14" xfId="0" applyFont="1" applyFill="1" applyBorder="1" applyAlignment="1">
      <alignment horizontal="center" vertical="center" wrapText="1"/>
    </xf>
    <xf numFmtId="0" fontId="71" fillId="39" borderId="9" xfId="0" applyFont="1" applyFill="1" applyBorder="1" applyAlignment="1">
      <alignment horizontal="center" vertical="center" wrapText="1"/>
    </xf>
    <xf numFmtId="0" fontId="72" fillId="0" borderId="13" xfId="0" applyFont="1" applyBorder="1" applyAlignment="1">
      <alignment vertical="center" wrapText="1"/>
    </xf>
    <xf numFmtId="0" fontId="72" fillId="0" borderId="14" xfId="0" applyFont="1" applyBorder="1" applyAlignment="1">
      <alignment vertical="center" wrapText="1"/>
    </xf>
    <xf numFmtId="0" fontId="72" fillId="0" borderId="9" xfId="0" applyFont="1" applyBorder="1" applyAlignment="1">
      <alignment vertical="center" wrapText="1"/>
    </xf>
    <xf numFmtId="0" fontId="71" fillId="0" borderId="100" xfId="36" applyFont="1" applyFill="1" applyBorder="1" applyAlignment="1" applyProtection="1">
      <alignment horizontal="center" vertical="center" wrapText="1"/>
    </xf>
    <xf numFmtId="0" fontId="71" fillId="0" borderId="0" xfId="36" applyFont="1" applyFill="1" applyBorder="1" applyAlignment="1" applyProtection="1">
      <alignment horizontal="center" vertical="center" wrapText="1"/>
    </xf>
    <xf numFmtId="0" fontId="71" fillId="0" borderId="11" xfId="36" applyFont="1" applyFill="1" applyBorder="1" applyAlignment="1" applyProtection="1">
      <alignment horizontal="center" vertical="center" wrapText="1"/>
    </xf>
    <xf numFmtId="0" fontId="71" fillId="39" borderId="13" xfId="36" applyFont="1" applyFill="1" applyBorder="1" applyAlignment="1" applyProtection="1">
      <alignment horizontal="center" vertical="center" wrapText="1"/>
    </xf>
    <xf numFmtId="0" fontId="71" fillId="39" borderId="14" xfId="36" applyFont="1" applyFill="1" applyBorder="1" applyAlignment="1" applyProtection="1">
      <alignment horizontal="center" vertical="center" wrapText="1"/>
    </xf>
    <xf numFmtId="0" fontId="71" fillId="39" borderId="39" xfId="36" applyFont="1" applyFill="1" applyBorder="1" applyAlignment="1" applyProtection="1">
      <alignment horizontal="center" vertical="center" wrapText="1"/>
    </xf>
    <xf numFmtId="0" fontId="71" fillId="39" borderId="40" xfId="36" applyFont="1" applyFill="1" applyBorder="1" applyAlignment="1" applyProtection="1">
      <alignment horizontal="center" vertical="center" wrapText="1"/>
    </xf>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0" borderId="46" xfId="36" applyFont="1" applyFill="1" applyBorder="1" applyAlignment="1" applyProtection="1">
      <alignment horizontal="center" vertical="center" wrapText="1"/>
    </xf>
    <xf numFmtId="0" fontId="71" fillId="0" borderId="101" xfId="36" applyFont="1" applyFill="1" applyBorder="1" applyAlignment="1" applyProtection="1">
      <alignment horizontal="center" vertical="center" wrapText="1"/>
    </xf>
    <xf numFmtId="0" fontId="71" fillId="0" borderId="102" xfId="36" applyFont="1" applyFill="1" applyBorder="1" applyAlignment="1" applyProtection="1">
      <alignment horizontal="center" vertical="center" wrapText="1"/>
    </xf>
    <xf numFmtId="0" fontId="71" fillId="0" borderId="103" xfId="36" applyFont="1" applyFill="1" applyBorder="1" applyAlignment="1" applyProtection="1">
      <alignment horizontal="center" vertical="center" wrapText="1"/>
    </xf>
    <xf numFmtId="0" fontId="71" fillId="0" borderId="104" xfId="36" applyFont="1" applyFill="1" applyBorder="1" applyAlignment="1" applyProtection="1">
      <alignment horizontal="center" vertical="center" wrapText="1"/>
    </xf>
    <xf numFmtId="0" fontId="71" fillId="0" borderId="105" xfId="36" applyFont="1" applyFill="1" applyBorder="1" applyAlignment="1" applyProtection="1">
      <alignment horizontal="center" vertical="center" wrapText="1"/>
    </xf>
    <xf numFmtId="0" fontId="10" fillId="0" borderId="13" xfId="36" applyFont="1" applyFill="1" applyBorder="1" applyProtection="1"/>
    <xf numFmtId="0" fontId="10" fillId="0" borderId="14" xfId="36" applyFont="1" applyFill="1" applyBorder="1" applyProtection="1"/>
    <xf numFmtId="0" fontId="10" fillId="0" borderId="39" xfId="36" applyFont="1" applyFill="1" applyBorder="1" applyProtection="1"/>
    <xf numFmtId="0" fontId="72" fillId="0" borderId="13" xfId="36" applyFont="1" applyFill="1" applyBorder="1" applyAlignment="1" applyProtection="1">
      <alignment horizontal="justify" vertical="top" wrapText="1"/>
    </xf>
    <xf numFmtId="0" fontId="72" fillId="0" borderId="14" xfId="36" applyFont="1" applyFill="1" applyBorder="1" applyAlignment="1" applyProtection="1">
      <alignment horizontal="justify" vertical="top" wrapText="1"/>
    </xf>
    <xf numFmtId="0" fontId="72" fillId="0" borderId="39" xfId="36" applyFont="1" applyFill="1" applyBorder="1" applyAlignment="1" applyProtection="1">
      <alignment horizontal="justify" vertical="top" wrapText="1"/>
    </xf>
    <xf numFmtId="0" fontId="10" fillId="0" borderId="0" xfId="36" applyFont="1" applyFill="1" applyAlignment="1" applyProtection="1">
      <alignment horizontal="justify" wrapText="1"/>
    </xf>
    <xf numFmtId="0" fontId="10" fillId="0" borderId="0" xfId="36" applyFont="1" applyFill="1" applyAlignment="1" applyProtection="1">
      <alignment horizontal="justify" vertical="center" wrapText="1"/>
    </xf>
    <xf numFmtId="0" fontId="10" fillId="0" borderId="0" xfId="36" applyFont="1" applyFill="1" applyAlignment="1" applyProtection="1">
      <alignment horizontal="left" wrapText="1"/>
    </xf>
    <xf numFmtId="0" fontId="1" fillId="0" borderId="0" xfId="36" applyFont="1" applyFill="1" applyBorder="1" applyAlignment="1" applyProtection="1">
      <alignment horizontal="right"/>
    </xf>
    <xf numFmtId="0" fontId="10" fillId="0" borderId="4" xfId="36" applyFont="1" applyFill="1" applyBorder="1" applyAlignment="1" applyProtection="1">
      <alignment horizontal="justify" vertical="top" wrapText="1"/>
    </xf>
    <xf numFmtId="0" fontId="1" fillId="0" borderId="4" xfId="36" applyFont="1" applyFill="1" applyBorder="1" applyAlignment="1" applyProtection="1">
      <alignment horizontal="justify" vertical="top" wrapText="1"/>
    </xf>
    <xf numFmtId="0" fontId="10" fillId="0" borderId="0" xfId="36" applyNumberFormat="1" applyFont="1" applyFill="1" applyAlignment="1" applyProtection="1">
      <alignment horizontal="justify" vertical="justify" wrapText="1"/>
    </xf>
    <xf numFmtId="0" fontId="2" fillId="0" borderId="0" xfId="36" applyNumberFormat="1" applyFont="1" applyFill="1" applyAlignment="1" applyProtection="1">
      <alignment horizontal="justify" vertical="top" wrapText="1"/>
    </xf>
    <xf numFmtId="0" fontId="1" fillId="39" borderId="4" xfId="36" applyFont="1" applyFill="1" applyBorder="1" applyAlignment="1" applyProtection="1">
      <alignment horizontal="left" vertical="center" wrapText="1"/>
    </xf>
    <xf numFmtId="172" fontId="1" fillId="39" borderId="4" xfId="36" applyNumberFormat="1" applyFont="1" applyFill="1" applyBorder="1" applyAlignment="1" applyProtection="1">
      <alignment horizontal="center" vertical="top" wrapText="1"/>
    </xf>
    <xf numFmtId="0" fontId="1" fillId="0" borderId="4" xfId="36" applyFont="1" applyFill="1" applyBorder="1" applyProtection="1"/>
    <xf numFmtId="43" fontId="10" fillId="0" borderId="4" xfId="1" applyFont="1" applyFill="1" applyBorder="1" applyAlignment="1" applyProtection="1">
      <alignment horizontal="justify" vertical="top"/>
    </xf>
    <xf numFmtId="0" fontId="10" fillId="0" borderId="0" xfId="36" applyFont="1" applyFill="1" applyAlignment="1" applyProtection="1">
      <alignment horizontal="justify" vertical="justify"/>
    </xf>
    <xf numFmtId="0" fontId="10" fillId="0" borderId="0" xfId="36" applyFont="1" applyFill="1" applyProtection="1"/>
    <xf numFmtId="0" fontId="10" fillId="0" borderId="0" xfId="36" applyFont="1" applyFill="1" applyBorder="1" applyAlignment="1" applyProtection="1">
      <alignment horizontal="right"/>
    </xf>
    <xf numFmtId="0" fontId="1" fillId="40" borderId="13" xfId="36" applyFont="1" applyFill="1" applyBorder="1" applyAlignment="1" applyProtection="1">
      <alignment horizontal="left" vertical="top"/>
    </xf>
    <xf numFmtId="0" fontId="1" fillId="40" borderId="14" xfId="36" applyFont="1" applyFill="1" applyBorder="1" applyAlignment="1" applyProtection="1">
      <alignment horizontal="left" vertical="top"/>
    </xf>
    <xf numFmtId="0" fontId="1" fillId="40" borderId="9" xfId="36" applyFont="1" applyFill="1" applyBorder="1" applyAlignment="1" applyProtection="1">
      <alignment horizontal="left" vertical="top"/>
    </xf>
    <xf numFmtId="172" fontId="1" fillId="40" borderId="4" xfId="36" applyNumberFormat="1" applyFont="1" applyFill="1" applyBorder="1" applyAlignment="1" applyProtection="1">
      <alignment horizontal="center" vertical="top"/>
    </xf>
    <xf numFmtId="0" fontId="10" fillId="0" borderId="4" xfId="36" applyFont="1" applyFill="1" applyBorder="1" applyAlignment="1" applyProtection="1">
      <alignment horizontal="justify" vertical="justify"/>
    </xf>
    <xf numFmtId="0" fontId="10" fillId="0" borderId="4" xfId="36" applyFont="1" applyFill="1" applyBorder="1" applyAlignment="1" applyProtection="1">
      <alignment horizontal="center" vertical="justify"/>
    </xf>
    <xf numFmtId="0" fontId="10" fillId="0" borderId="0" xfId="36" applyFont="1" applyFill="1" applyBorder="1" applyAlignment="1" applyProtection="1">
      <alignment horizontal="justify" vertical="center"/>
    </xf>
    <xf numFmtId="0" fontId="10" fillId="0" borderId="0" xfId="36" applyFont="1" applyFill="1" applyBorder="1" applyAlignment="1" applyProtection="1">
      <alignment horizontal="justify" vertical="justify"/>
    </xf>
    <xf numFmtId="0" fontId="1" fillId="2" borderId="4" xfId="36" applyFont="1" applyFill="1" applyBorder="1" applyAlignment="1" applyProtection="1">
      <alignment horizontal="left" vertical="center"/>
    </xf>
    <xf numFmtId="0" fontId="1" fillId="2" borderId="4" xfId="36" applyFont="1" applyFill="1" applyBorder="1" applyAlignment="1" applyProtection="1">
      <alignment horizontal="center" vertical="justify"/>
    </xf>
    <xf numFmtId="172" fontId="1" fillId="2" borderId="4" xfId="36" applyNumberFormat="1" applyFont="1" applyFill="1" applyBorder="1" applyAlignment="1" applyProtection="1">
      <alignment horizontal="center" vertical="center"/>
    </xf>
    <xf numFmtId="0" fontId="10" fillId="0" borderId="0" xfId="36" applyFont="1" applyFill="1" applyAlignment="1" applyProtection="1">
      <alignment horizontal="justify" vertical="center"/>
    </xf>
    <xf numFmtId="0" fontId="1" fillId="2" borderId="4" xfId="36" applyFont="1" applyFill="1" applyBorder="1" applyAlignment="1" applyProtection="1">
      <alignment horizontal="center" vertical="center"/>
    </xf>
    <xf numFmtId="0" fontId="10" fillId="0" borderId="4" xfId="36" applyFont="1" applyFill="1" applyBorder="1" applyAlignment="1" applyProtection="1">
      <alignment horizontal="justify" vertical="top"/>
    </xf>
    <xf numFmtId="0" fontId="1" fillId="0" borderId="4" xfId="36" applyFont="1" applyFill="1" applyBorder="1" applyAlignment="1" applyProtection="1">
      <alignment horizontal="justify" vertical="top"/>
    </xf>
    <xf numFmtId="0" fontId="10" fillId="0" borderId="0" xfId="36" applyFont="1" applyFill="1" applyAlignment="1" applyProtection="1">
      <alignment horizontal="justify" vertical="top"/>
    </xf>
    <xf numFmtId="0" fontId="1" fillId="40" borderId="4" xfId="36" applyFont="1" applyFill="1" applyBorder="1" applyAlignment="1" applyProtection="1">
      <alignment horizontal="center" vertical="top"/>
    </xf>
    <xf numFmtId="172" fontId="1" fillId="40" borderId="13" xfId="36" applyNumberFormat="1" applyFont="1" applyFill="1" applyBorder="1" applyAlignment="1" applyProtection="1">
      <alignment horizontal="center" vertical="top"/>
    </xf>
    <xf numFmtId="172" fontId="1" fillId="40" borderId="9" xfId="36" applyNumberFormat="1" applyFont="1" applyFill="1" applyBorder="1" applyAlignment="1" applyProtection="1">
      <alignment horizontal="center" vertical="top"/>
    </xf>
    <xf numFmtId="0" fontId="10" fillId="0" borderId="9" xfId="36" applyFont="1" applyFill="1" applyBorder="1" applyProtection="1"/>
    <xf numFmtId="0" fontId="2" fillId="0" borderId="13" xfId="36" applyFont="1" applyFill="1" applyBorder="1" applyAlignment="1" applyProtection="1">
      <alignment horizontal="justify" vertical="top" wrapText="1"/>
    </xf>
    <xf numFmtId="0" fontId="2" fillId="0" borderId="14" xfId="36" applyFont="1" applyFill="1" applyBorder="1" applyAlignment="1" applyProtection="1">
      <alignment horizontal="justify" vertical="top" wrapText="1"/>
    </xf>
    <xf numFmtId="0" fontId="2" fillId="0" borderId="9" xfId="36" applyFont="1" applyFill="1" applyBorder="1" applyAlignment="1" applyProtection="1">
      <alignment horizontal="justify" vertical="top" wrapText="1"/>
    </xf>
    <xf numFmtId="0" fontId="3" fillId="0" borderId="13" xfId="36" applyFont="1" applyFill="1" applyBorder="1" applyAlignment="1" applyProtection="1">
      <alignment horizontal="justify" vertical="top" wrapText="1"/>
    </xf>
    <xf numFmtId="0" fontId="3" fillId="0" borderId="14" xfId="36" applyFont="1" applyFill="1" applyBorder="1" applyAlignment="1" applyProtection="1">
      <alignment horizontal="justify" vertical="top" wrapText="1"/>
    </xf>
    <xf numFmtId="0" fontId="3" fillId="0" borderId="9" xfId="36" applyFont="1" applyFill="1" applyBorder="1" applyAlignment="1" applyProtection="1">
      <alignment horizontal="justify" vertical="top" wrapText="1"/>
    </xf>
    <xf numFmtId="0" fontId="10" fillId="0" borderId="0" xfId="36" applyFont="1" applyFill="1" applyAlignment="1" applyProtection="1">
      <alignment wrapText="1"/>
    </xf>
    <xf numFmtId="0" fontId="1" fillId="2" borderId="12" xfId="36" applyFont="1" applyFill="1" applyBorder="1" applyAlignment="1" applyProtection="1">
      <alignment horizontal="left" vertical="center"/>
    </xf>
    <xf numFmtId="0" fontId="1" fillId="2" borderId="15" xfId="36" applyFont="1" applyFill="1" applyBorder="1" applyAlignment="1" applyProtection="1">
      <alignment horizontal="left" vertical="center"/>
    </xf>
    <xf numFmtId="0" fontId="1" fillId="2" borderId="8" xfId="36" applyFont="1" applyFill="1" applyBorder="1" applyAlignment="1" applyProtection="1">
      <alignment horizontal="left" vertical="center"/>
    </xf>
    <xf numFmtId="0" fontId="1" fillId="2" borderId="10" xfId="36" applyFont="1" applyFill="1" applyBorder="1" applyAlignment="1" applyProtection="1">
      <alignment horizontal="left" vertical="center"/>
    </xf>
    <xf numFmtId="0" fontId="1" fillId="2" borderId="11" xfId="36" applyFont="1" applyFill="1" applyBorder="1" applyAlignment="1" applyProtection="1">
      <alignment horizontal="left" vertical="center"/>
    </xf>
    <xf numFmtId="0" fontId="1" fillId="2" borderId="7" xfId="36" applyFont="1" applyFill="1" applyBorder="1" applyAlignment="1" applyProtection="1">
      <alignment horizontal="left" vertical="center"/>
    </xf>
    <xf numFmtId="0" fontId="1" fillId="2" borderId="13" xfId="36" applyFont="1" applyFill="1" applyBorder="1" applyAlignment="1" applyProtection="1">
      <alignment horizontal="center"/>
    </xf>
    <xf numFmtId="0" fontId="1" fillId="2" borderId="14" xfId="36" applyFont="1" applyFill="1" applyBorder="1" applyAlignment="1" applyProtection="1">
      <alignment horizontal="center"/>
    </xf>
    <xf numFmtId="0" fontId="1" fillId="2" borderId="9" xfId="36" applyFont="1" applyFill="1" applyBorder="1" applyAlignment="1" applyProtection="1">
      <alignment horizontal="center"/>
    </xf>
    <xf numFmtId="172" fontId="1" fillId="2" borderId="13" xfId="36" applyNumberFormat="1" applyFont="1" applyFill="1" applyBorder="1" applyAlignment="1" applyProtection="1">
      <alignment horizontal="center"/>
    </xf>
    <xf numFmtId="172" fontId="1" fillId="2" borderId="9" xfId="36" applyNumberFormat="1" applyFont="1" applyFill="1" applyBorder="1" applyAlignment="1" applyProtection="1">
      <alignment horizontal="center"/>
    </xf>
    <xf numFmtId="0" fontId="71" fillId="39" borderId="13" xfId="36" applyFont="1" applyFill="1" applyBorder="1" applyAlignment="1" applyProtection="1">
      <alignment horizontal="left" vertical="center" wrapText="1"/>
    </xf>
    <xf numFmtId="0" fontId="71" fillId="39" borderId="14" xfId="36" applyFont="1" applyFill="1" applyBorder="1" applyAlignment="1" applyProtection="1">
      <alignment horizontal="left" vertical="center" wrapText="1"/>
    </xf>
    <xf numFmtId="0" fontId="71" fillId="39" borderId="9" xfId="36" applyFont="1" applyFill="1" applyBorder="1" applyAlignment="1" applyProtection="1">
      <alignment horizontal="left" vertical="center" wrapText="1"/>
    </xf>
    <xf numFmtId="0" fontId="72" fillId="0" borderId="9" xfId="36" applyFont="1" applyFill="1" applyBorder="1" applyAlignment="1" applyProtection="1">
      <alignment horizontal="justify" vertical="top" wrapText="1"/>
    </xf>
    <xf numFmtId="0" fontId="10" fillId="0" borderId="4" xfId="36" applyFont="1" applyFill="1" applyBorder="1" applyAlignment="1" applyProtection="1">
      <alignment horizontal="center" vertical="center" wrapText="1"/>
    </xf>
    <xf numFmtId="0" fontId="71" fillId="39" borderId="13" xfId="36" applyFont="1" applyFill="1" applyBorder="1" applyAlignment="1" applyProtection="1">
      <alignment vertical="center" wrapText="1"/>
    </xf>
    <xf numFmtId="0" fontId="71" fillId="39" borderId="14" xfId="36" applyFont="1" applyFill="1" applyBorder="1" applyAlignment="1" applyProtection="1">
      <alignment vertical="center" wrapText="1"/>
    </xf>
    <xf numFmtId="0" fontId="71" fillId="39" borderId="9" xfId="36" applyFont="1" applyFill="1" applyBorder="1" applyAlignment="1" applyProtection="1">
      <alignment vertical="center" wrapText="1"/>
    </xf>
    <xf numFmtId="0" fontId="1" fillId="3" borderId="13" xfId="36" applyFont="1" applyFill="1" applyBorder="1" applyAlignment="1" applyProtection="1">
      <alignment horizontal="center" wrapText="1"/>
    </xf>
    <xf numFmtId="0" fontId="1" fillId="3" borderId="14" xfId="36" applyFont="1" applyFill="1" applyBorder="1" applyAlignment="1" applyProtection="1">
      <alignment horizontal="center" wrapText="1"/>
    </xf>
    <xf numFmtId="0" fontId="1" fillId="3" borderId="9" xfId="36" applyFont="1" applyFill="1" applyBorder="1" applyAlignment="1" applyProtection="1">
      <alignment horizontal="center" wrapText="1"/>
    </xf>
    <xf numFmtId="0" fontId="71" fillId="0" borderId="48" xfId="36" applyFont="1" applyFill="1" applyBorder="1" applyAlignment="1" applyProtection="1">
      <alignment horizontal="right"/>
    </xf>
    <xf numFmtId="0" fontId="71" fillId="0" borderId="0" xfId="36" applyFont="1" applyFill="1" applyBorder="1" applyAlignment="1" applyProtection="1">
      <alignment horizontal="right"/>
    </xf>
    <xf numFmtId="0" fontId="71" fillId="2" borderId="12" xfId="36" applyFont="1" applyFill="1" applyBorder="1" applyAlignment="1" applyProtection="1">
      <alignment horizontal="left" vertical="center" wrapText="1"/>
    </xf>
    <xf numFmtId="0" fontId="71" fillId="2" borderId="15" xfId="36" applyFont="1" applyFill="1" applyBorder="1" applyAlignment="1" applyProtection="1">
      <alignment horizontal="left" vertical="center" wrapText="1"/>
    </xf>
    <xf numFmtId="0" fontId="71" fillId="2" borderId="8" xfId="36" applyFont="1" applyFill="1" applyBorder="1" applyAlignment="1" applyProtection="1">
      <alignment horizontal="left" vertical="center" wrapText="1"/>
    </xf>
    <xf numFmtId="0" fontId="71" fillId="2" borderId="10" xfId="36" applyFont="1" applyFill="1" applyBorder="1" applyAlignment="1" applyProtection="1">
      <alignment horizontal="left" vertical="center" wrapText="1"/>
    </xf>
    <xf numFmtId="0" fontId="71" fillId="2" borderId="11" xfId="36" applyFont="1" applyFill="1" applyBorder="1" applyAlignment="1" applyProtection="1">
      <alignment horizontal="left" vertical="center" wrapText="1"/>
    </xf>
    <xf numFmtId="0" fontId="71" fillId="2" borderId="7" xfId="36" applyFont="1" applyFill="1" applyBorder="1" applyAlignment="1" applyProtection="1">
      <alignment horizontal="left" vertical="center" wrapText="1"/>
    </xf>
    <xf numFmtId="172" fontId="71" fillId="2" borderId="13" xfId="36" applyNumberFormat="1" applyFont="1" applyFill="1" applyBorder="1" applyAlignment="1" applyProtection="1">
      <alignment horizontal="center" vertical="top" wrapText="1"/>
    </xf>
    <xf numFmtId="172" fontId="71" fillId="2" borderId="9" xfId="36" applyNumberFormat="1" applyFont="1" applyFill="1" applyBorder="1" applyAlignment="1" applyProtection="1">
      <alignment horizontal="center" vertical="top" wrapText="1"/>
    </xf>
    <xf numFmtId="0" fontId="74" fillId="0" borderId="13" xfId="36" applyFont="1" applyFill="1" applyBorder="1" applyAlignment="1" applyProtection="1">
      <alignment horizontal="justify" vertical="top" wrapText="1"/>
    </xf>
    <xf numFmtId="0" fontId="74" fillId="0" borderId="9" xfId="36" applyFont="1" applyFill="1" applyBorder="1" applyAlignment="1" applyProtection="1">
      <alignment horizontal="justify" vertical="top" wrapText="1"/>
    </xf>
    <xf numFmtId="0" fontId="71" fillId="0" borderId="9" xfId="36" applyFont="1" applyFill="1" applyBorder="1" applyAlignment="1" applyProtection="1">
      <alignment horizontal="justify" vertical="top" wrapText="1"/>
    </xf>
    <xf numFmtId="0" fontId="72" fillId="0" borderId="13" xfId="36" applyFont="1" applyFill="1" applyBorder="1" applyAlignment="1" applyProtection="1">
      <alignment horizontal="justify" vertical="center" wrapText="1"/>
    </xf>
    <xf numFmtId="0" fontId="72" fillId="0" borderId="9" xfId="36" applyFont="1" applyFill="1" applyBorder="1" applyAlignment="1" applyProtection="1">
      <alignment horizontal="justify" vertical="center" wrapText="1"/>
    </xf>
    <xf numFmtId="0" fontId="1" fillId="0" borderId="109" xfId="36" applyFont="1" applyFill="1" applyBorder="1" applyAlignment="1" applyProtection="1">
      <alignment horizontal="center" vertical="center" wrapText="1"/>
    </xf>
    <xf numFmtId="0" fontId="1" fillId="0" borderId="2" xfId="36" applyFont="1" applyFill="1" applyBorder="1" applyAlignment="1" applyProtection="1">
      <alignment horizontal="center" vertical="center" wrapText="1"/>
    </xf>
    <xf numFmtId="0" fontId="1" fillId="0" borderId="3" xfId="36" applyFont="1" applyFill="1" applyBorder="1" applyAlignment="1" applyProtection="1">
      <alignment horizontal="center" vertical="center"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justify" vertical="justify" wrapText="1"/>
    </xf>
    <xf numFmtId="0" fontId="1" fillId="0" borderId="0" xfId="36" applyFont="1" applyFill="1" applyProtection="1"/>
    <xf numFmtId="0" fontId="2" fillId="0" borderId="0" xfId="36" applyNumberFormat="1" applyFont="1" applyFill="1" applyAlignment="1" applyProtection="1">
      <alignment horizontal="justify" vertical="center" wrapText="1"/>
    </xf>
    <xf numFmtId="0" fontId="10" fillId="0" borderId="0" xfId="36" applyNumberFormat="1" applyFont="1" applyFill="1" applyAlignment="1" applyProtection="1">
      <alignment horizontal="justify" vertical="center" wrapText="1"/>
    </xf>
    <xf numFmtId="0" fontId="72" fillId="0" borderId="4" xfId="0" applyFont="1" applyBorder="1" applyAlignment="1">
      <alignment horizontal="justify" vertical="center"/>
    </xf>
    <xf numFmtId="0" fontId="72" fillId="0" borderId="4" xfId="0" applyFont="1" applyBorder="1" applyAlignment="1">
      <alignment vertical="center"/>
    </xf>
    <xf numFmtId="0" fontId="72" fillId="0" borderId="4" xfId="0" applyFont="1" applyBorder="1" applyAlignment="1">
      <alignment vertical="center" wrapText="1"/>
    </xf>
    <xf numFmtId="0" fontId="31" fillId="0" borderId="0" xfId="36" quotePrefix="1" applyFont="1" applyAlignment="1">
      <alignment horizontal="justify" vertical="center" wrapText="1"/>
    </xf>
    <xf numFmtId="0" fontId="71" fillId="3" borderId="4" xfId="0" applyFont="1" applyFill="1" applyBorder="1" applyAlignment="1">
      <alignment horizontal="center" vertical="center" wrapText="1"/>
    </xf>
    <xf numFmtId="0" fontId="32" fillId="3" borderId="4" xfId="36" applyFont="1" applyFill="1" applyBorder="1" applyAlignment="1">
      <alignment horizontal="center" vertical="center"/>
    </xf>
    <xf numFmtId="0" fontId="71" fillId="0" borderId="4" xfId="0" applyFont="1" applyBorder="1" applyAlignment="1">
      <alignment horizontal="justify" vertical="center"/>
    </xf>
    <xf numFmtId="0" fontId="71" fillId="0" borderId="4" xfId="0" applyFont="1" applyBorder="1" applyAlignment="1">
      <alignment vertical="center" wrapText="1"/>
    </xf>
    <xf numFmtId="0" fontId="71" fillId="0" borderId="4" xfId="0" applyFont="1" applyBorder="1" applyAlignment="1">
      <alignment vertical="center"/>
    </xf>
    <xf numFmtId="0" fontId="71" fillId="39" borderId="4" xfId="0" applyFont="1" applyFill="1" applyBorder="1" applyAlignment="1">
      <alignment horizontal="center" vertical="center"/>
    </xf>
    <xf numFmtId="0" fontId="71" fillId="0" borderId="4" xfId="0" applyFont="1" applyFill="1" applyBorder="1" applyAlignment="1">
      <alignment horizontal="left" vertical="center" wrapText="1"/>
    </xf>
    <xf numFmtId="0" fontId="72" fillId="0" borderId="4" xfId="0" applyFont="1" applyFill="1" applyBorder="1" applyAlignment="1">
      <alignment horizontal="left" vertical="center" wrapText="1"/>
    </xf>
    <xf numFmtId="0" fontId="72" fillId="0" borderId="4" xfId="0" applyFont="1" applyFill="1" applyBorder="1" applyAlignment="1">
      <alignment horizontal="left" vertical="center"/>
    </xf>
    <xf numFmtId="0" fontId="71" fillId="0" borderId="4" xfId="0" applyFont="1" applyFill="1" applyBorder="1" applyAlignment="1">
      <alignment horizontal="left" vertical="center"/>
    </xf>
    <xf numFmtId="0" fontId="1" fillId="0" borderId="0" xfId="36" applyFont="1" applyFill="1" applyAlignment="1" applyProtection="1">
      <alignment wrapText="1"/>
    </xf>
    <xf numFmtId="0" fontId="10" fillId="0" borderId="0" xfId="36" applyFont="1" applyFill="1" applyAlignment="1" applyProtection="1">
      <alignment vertical="center" wrapText="1"/>
    </xf>
    <xf numFmtId="0" fontId="71" fillId="0" borderId="0" xfId="0" applyFont="1" applyAlignment="1">
      <alignment horizontal="justify" vertical="center"/>
    </xf>
    <xf numFmtId="43" fontId="32" fillId="0" borderId="98" xfId="1" applyFont="1" applyBorder="1" applyAlignment="1">
      <alignment horizontal="center" vertical="center"/>
    </xf>
    <xf numFmtId="43" fontId="32" fillId="0" borderId="100" xfId="1" applyFont="1" applyBorder="1" applyAlignment="1">
      <alignment horizontal="center" vertical="center"/>
    </xf>
    <xf numFmtId="43" fontId="32" fillId="0" borderId="99" xfId="1" applyFont="1" applyBorder="1" applyAlignment="1">
      <alignment horizontal="center" vertical="center"/>
    </xf>
    <xf numFmtId="43" fontId="32" fillId="0" borderId="6" xfId="1" applyFont="1" applyBorder="1" applyAlignment="1">
      <alignment horizontal="center" vertical="center"/>
    </xf>
    <xf numFmtId="43" fontId="32" fillId="0" borderId="0" xfId="1" applyFont="1" applyBorder="1" applyAlignment="1">
      <alignment horizontal="center" vertical="center"/>
    </xf>
    <xf numFmtId="43" fontId="32" fillId="0" borderId="5" xfId="1" applyFont="1" applyBorder="1" applyAlignment="1">
      <alignment horizontal="center" vertical="center"/>
    </xf>
    <xf numFmtId="43" fontId="32" fillId="0" borderId="10" xfId="1" applyFont="1" applyBorder="1" applyAlignment="1">
      <alignment horizontal="center" vertical="center"/>
    </xf>
    <xf numFmtId="43" fontId="32" fillId="0" borderId="11" xfId="1" applyFont="1" applyBorder="1" applyAlignment="1">
      <alignment horizontal="center" vertical="center"/>
    </xf>
    <xf numFmtId="43" fontId="32" fillId="0" borderId="7" xfId="1" applyFont="1" applyBorder="1" applyAlignment="1">
      <alignment horizontal="center" vertical="center"/>
    </xf>
    <xf numFmtId="0" fontId="1" fillId="0" borderId="0" xfId="36" applyFont="1" applyFill="1" applyAlignment="1" applyProtection="1">
      <alignment horizontal="justify" wrapText="1"/>
    </xf>
    <xf numFmtId="0" fontId="10" fillId="0" borderId="0" xfId="36" applyFont="1" applyFill="1" applyAlignment="1" applyProtection="1">
      <alignment horizontal="center"/>
    </xf>
    <xf numFmtId="0" fontId="1" fillId="0" borderId="0" xfId="36" applyFont="1" applyFill="1" applyAlignment="1" applyProtection="1">
      <alignment horizontal="left" vertical="center"/>
    </xf>
    <xf numFmtId="165" fontId="31" fillId="0" borderId="4" xfId="0" applyNumberFormat="1" applyFont="1" applyBorder="1"/>
    <xf numFmtId="0" fontId="1" fillId="39" borderId="4" xfId="37" applyFont="1" applyFill="1" applyBorder="1" applyAlignment="1" applyProtection="1">
      <alignment horizontal="center" vertical="center" wrapText="1"/>
    </xf>
    <xf numFmtId="0" fontId="1" fillId="39" borderId="4" xfId="37" applyFont="1" applyFill="1" applyBorder="1" applyAlignment="1" applyProtection="1">
      <alignment horizontal="center" wrapText="1"/>
    </xf>
    <xf numFmtId="0" fontId="1" fillId="0" borderId="0" xfId="37" applyFont="1" applyFill="1" applyBorder="1" applyAlignment="1" applyProtection="1"/>
    <xf numFmtId="0" fontId="1" fillId="0" borderId="6" xfId="37" applyFont="1" applyFill="1" applyBorder="1" applyAlignment="1" applyProtection="1">
      <alignment horizontal="right"/>
    </xf>
    <xf numFmtId="0" fontId="1" fillId="0" borderId="0" xfId="37" applyFont="1" applyFill="1" applyBorder="1" applyAlignment="1" applyProtection="1">
      <alignment horizontal="right"/>
    </xf>
    <xf numFmtId="0" fontId="1" fillId="0" borderId="10" xfId="37" applyFont="1" applyFill="1" applyBorder="1" applyAlignment="1" applyProtection="1">
      <alignment horizontal="right"/>
    </xf>
    <xf numFmtId="0" fontId="1" fillId="0" borderId="11" xfId="37" applyFont="1" applyFill="1" applyBorder="1" applyAlignment="1" applyProtection="1">
      <alignment horizontal="right"/>
    </xf>
    <xf numFmtId="0" fontId="1" fillId="39" borderId="1" xfId="37" applyFont="1" applyFill="1" applyBorder="1" applyAlignment="1" applyProtection="1">
      <alignment horizontal="center" vertical="center" wrapText="1"/>
    </xf>
    <xf numFmtId="0" fontId="1" fillId="39" borderId="3" xfId="37" applyFont="1" applyFill="1" applyBorder="1" applyAlignment="1" applyProtection="1">
      <alignment horizontal="center" vertical="center" wrapText="1"/>
    </xf>
    <xf numFmtId="0" fontId="1" fillId="39" borderId="13" xfId="37" applyFont="1" applyFill="1" applyBorder="1" applyAlignment="1" applyProtection="1">
      <alignment horizontal="center" wrapText="1"/>
    </xf>
    <xf numFmtId="0" fontId="1" fillId="39" borderId="14" xfId="37" applyFont="1" applyFill="1" applyBorder="1" applyAlignment="1" applyProtection="1">
      <alignment horizontal="center" wrapText="1"/>
    </xf>
    <xf numFmtId="0" fontId="1" fillId="39" borderId="9" xfId="37" applyFont="1" applyFill="1" applyBorder="1" applyAlignment="1" applyProtection="1">
      <alignment horizontal="center" wrapText="1"/>
    </xf>
    <xf numFmtId="0" fontId="31" fillId="0" borderId="0" xfId="0" applyFont="1" applyAlignment="1">
      <alignment wrapText="1"/>
    </xf>
    <xf numFmtId="0" fontId="31" fillId="0" borderId="0" xfId="0" applyFont="1" applyAlignment="1">
      <alignment horizontal="left" wrapText="1"/>
    </xf>
    <xf numFmtId="0" fontId="31" fillId="0" borderId="4" xfId="0" applyFont="1" applyBorder="1" applyAlignment="1">
      <alignment horizontal="left" vertical="center"/>
    </xf>
    <xf numFmtId="10" fontId="10" fillId="0" borderId="13" xfId="37" applyNumberFormat="1" applyFont="1" applyFill="1" applyBorder="1" applyAlignment="1" applyProtection="1">
      <alignment horizontal="center" vertical="top" wrapText="1"/>
    </xf>
    <xf numFmtId="10" fontId="10" fillId="0" borderId="9" xfId="37" applyNumberFormat="1" applyFont="1" applyFill="1" applyBorder="1" applyAlignment="1" applyProtection="1">
      <alignment horizontal="center" vertical="top" wrapText="1"/>
    </xf>
    <xf numFmtId="0" fontId="31" fillId="0" borderId="0" xfId="0" applyFont="1" applyBorder="1" applyAlignment="1">
      <alignment horizontal="left" vertical="center" wrapText="1"/>
    </xf>
    <xf numFmtId="0" fontId="10" fillId="0" borderId="1" xfId="37" applyFont="1" applyFill="1" applyBorder="1" applyAlignment="1" applyProtection="1">
      <alignment horizontal="justify" vertical="top" wrapText="1"/>
    </xf>
    <xf numFmtId="0" fontId="10" fillId="0" borderId="3" xfId="37" applyFont="1" applyFill="1" applyBorder="1" applyAlignment="1" applyProtection="1">
      <alignment horizontal="justify" vertical="top" wrapText="1"/>
    </xf>
    <xf numFmtId="0" fontId="72" fillId="0" borderId="1" xfId="37" applyFont="1" applyFill="1" applyBorder="1" applyAlignment="1" applyProtection="1">
      <alignment vertical="top" wrapText="1"/>
    </xf>
    <xf numFmtId="0" fontId="72" fillId="0" borderId="3" xfId="37" applyFont="1" applyFill="1" applyBorder="1" applyAlignment="1" applyProtection="1">
      <alignment vertical="top" wrapText="1"/>
    </xf>
    <xf numFmtId="0" fontId="32" fillId="0" borderId="0" xfId="0" applyFont="1" applyBorder="1" applyAlignment="1">
      <alignment horizontal="right"/>
    </xf>
    <xf numFmtId="0" fontId="1" fillId="39" borderId="12" xfId="37" applyFont="1" applyFill="1" applyBorder="1" applyAlignment="1" applyProtection="1">
      <alignment horizontal="center" vertical="center" wrapText="1"/>
    </xf>
    <xf numFmtId="0" fontId="1" fillId="39" borderId="8" xfId="37" applyFont="1" applyFill="1" applyBorder="1" applyAlignment="1" applyProtection="1">
      <alignment horizontal="center" vertical="center" wrapText="1"/>
    </xf>
    <xf numFmtId="0" fontId="1" fillId="39" borderId="10" xfId="37" applyFont="1" applyFill="1" applyBorder="1" applyAlignment="1" applyProtection="1">
      <alignment horizontal="center" vertical="center" wrapText="1"/>
    </xf>
    <xf numFmtId="0" fontId="1" fillId="39" borderId="7" xfId="37" applyFont="1" applyFill="1" applyBorder="1" applyAlignment="1" applyProtection="1">
      <alignment horizontal="center" vertical="center" wrapText="1"/>
    </xf>
    <xf numFmtId="0" fontId="31" fillId="0" borderId="0" xfId="0" applyFont="1" applyAlignment="1">
      <alignment horizontal="left" vertical="center" wrapText="1"/>
    </xf>
    <xf numFmtId="0" fontId="31" fillId="0" borderId="0" xfId="0" applyFont="1" applyFill="1" applyBorder="1" applyAlignment="1">
      <alignment horizontal="left" vertical="center" wrapText="1"/>
    </xf>
    <xf numFmtId="0" fontId="32" fillId="0" borderId="11" xfId="0" applyFont="1" applyBorder="1" applyAlignment="1">
      <alignment horizontal="right"/>
    </xf>
    <xf numFmtId="0" fontId="31" fillId="0" borderId="4" xfId="0" applyFont="1" applyBorder="1" applyAlignment="1">
      <alignment horizontal="left"/>
    </xf>
    <xf numFmtId="9" fontId="31" fillId="0" borderId="4" xfId="35" applyFont="1" applyBorder="1" applyAlignment="1">
      <alignment horizontal="center"/>
    </xf>
    <xf numFmtId="9" fontId="31" fillId="0" borderId="4" xfId="0" applyNumberFormat="1" applyFont="1" applyBorder="1" applyAlignment="1">
      <alignment horizontal="center"/>
    </xf>
    <xf numFmtId="0" fontId="32" fillId="0" borderId="4" xfId="0" applyFont="1" applyBorder="1" applyAlignment="1">
      <alignment horizontal="center"/>
    </xf>
    <xf numFmtId="10" fontId="31" fillId="0" borderId="4" xfId="35" applyNumberFormat="1" applyFont="1" applyBorder="1" applyAlignment="1">
      <alignment horizontal="center"/>
    </xf>
    <xf numFmtId="0" fontId="32" fillId="0" borderId="4" xfId="0" applyFont="1" applyFill="1" applyBorder="1" applyAlignment="1">
      <alignment vertical="center" wrapText="1"/>
    </xf>
    <xf numFmtId="174" fontId="32" fillId="0" borderId="4" xfId="0" applyNumberFormat="1" applyFont="1" applyBorder="1"/>
    <xf numFmtId="0" fontId="32" fillId="0" borderId="0" xfId="0" applyFont="1" applyAlignment="1">
      <alignment vertical="center" wrapText="1"/>
    </xf>
    <xf numFmtId="0" fontId="1" fillId="39" borderId="13" xfId="37" applyFont="1" applyFill="1" applyBorder="1" applyAlignment="1" applyProtection="1">
      <alignment horizontal="center" vertical="center" wrapText="1"/>
    </xf>
    <xf numFmtId="0" fontId="1" fillId="39" borderId="9" xfId="37" applyFont="1" applyFill="1" applyBorder="1" applyAlignment="1" applyProtection="1">
      <alignment horizontal="center" vertical="center" wrapText="1"/>
    </xf>
    <xf numFmtId="0" fontId="31" fillId="0" borderId="4" xfId="0" applyFont="1" applyBorder="1" applyAlignment="1">
      <alignment vertical="center" wrapText="1"/>
    </xf>
    <xf numFmtId="0" fontId="32" fillId="0" borderId="4" xfId="0" applyFont="1" applyBorder="1" applyAlignment="1">
      <alignment vertical="center" wrapText="1"/>
    </xf>
    <xf numFmtId="0" fontId="32" fillId="0" borderId="4" xfId="0" applyFont="1" applyBorder="1" applyAlignment="1">
      <alignment horizontal="right"/>
    </xf>
    <xf numFmtId="0" fontId="32" fillId="0" borderId="4" xfId="0" applyFont="1" applyBorder="1" applyAlignment="1">
      <alignment horizontal="right" vertical="center" wrapText="1"/>
    </xf>
    <xf numFmtId="165" fontId="32" fillId="0" borderId="4" xfId="38" applyNumberFormat="1" applyFont="1" applyBorder="1"/>
    <xf numFmtId="0" fontId="10" fillId="0" borderId="0" xfId="37" applyNumberFormat="1" applyFont="1" applyFill="1" applyAlignment="1" applyProtection="1">
      <alignment horizontal="justify" vertical="center" wrapText="1"/>
    </xf>
    <xf numFmtId="0" fontId="10" fillId="0" borderId="0" xfId="36" applyFont="1" applyFill="1" applyAlignment="1" applyProtection="1">
      <alignment horizontal="left" vertical="center" wrapText="1"/>
    </xf>
    <xf numFmtId="0" fontId="32" fillId="0" borderId="4" xfId="0" applyFont="1" applyBorder="1"/>
    <xf numFmtId="165" fontId="32" fillId="0" borderId="4" xfId="0" applyNumberFormat="1" applyFont="1" applyBorder="1"/>
    <xf numFmtId="0" fontId="32" fillId="0" borderId="0" xfId="0" applyFont="1" applyAlignment="1">
      <alignment horizontal="left" vertical="center" wrapText="1"/>
    </xf>
    <xf numFmtId="0" fontId="32" fillId="0" borderId="4" xfId="0" applyFont="1" applyBorder="1" applyAlignment="1">
      <alignment horizontal="center" vertical="center"/>
    </xf>
    <xf numFmtId="0" fontId="31" fillId="0" borderId="4" xfId="0" applyFont="1" applyBorder="1"/>
    <xf numFmtId="165" fontId="31" fillId="0" borderId="4" xfId="38" applyNumberFormat="1" applyFont="1" applyBorder="1"/>
    <xf numFmtId="173" fontId="31" fillId="0" borderId="4" xfId="0" applyNumberFormat="1" applyFont="1" applyBorder="1"/>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10" fillId="0" borderId="0" xfId="37" applyNumberFormat="1" applyFont="1" applyFill="1" applyAlignment="1" applyProtection="1">
      <alignment horizontal="justify" vertical="center"/>
    </xf>
    <xf numFmtId="0" fontId="32" fillId="0" borderId="0" xfId="0" applyFont="1" applyAlignment="1">
      <alignment vertical="center"/>
    </xf>
    <xf numFmtId="0" fontId="31" fillId="0" borderId="0" xfId="0" applyFont="1" applyAlignment="1">
      <alignment horizontal="justify" vertical="top"/>
    </xf>
    <xf numFmtId="0" fontId="32" fillId="0" borderId="13" xfId="0" applyFont="1" applyBorder="1" applyAlignment="1">
      <alignment horizontal="center" vertical="center"/>
    </xf>
    <xf numFmtId="0" fontId="32" fillId="0" borderId="9" xfId="0" applyFont="1" applyBorder="1" applyAlignment="1">
      <alignment horizontal="center" vertical="center"/>
    </xf>
    <xf numFmtId="43" fontId="32" fillId="0" borderId="4" xfId="1" applyFont="1" applyBorder="1"/>
    <xf numFmtId="0" fontId="72" fillId="0" borderId="4" xfId="36" applyFont="1" applyFill="1" applyBorder="1" applyAlignment="1" applyProtection="1">
      <alignment horizontal="justify" vertical="top" wrapText="1"/>
    </xf>
    <xf numFmtId="0" fontId="72" fillId="0" borderId="4" xfId="36" applyFont="1" applyFill="1" applyBorder="1" applyAlignment="1" applyProtection="1">
      <alignment horizontal="center" vertical="center" wrapText="1"/>
    </xf>
    <xf numFmtId="0" fontId="71" fillId="39" borderId="4" xfId="36" applyFont="1" applyFill="1" applyBorder="1" applyAlignment="1" applyProtection="1">
      <alignment horizontal="center" vertical="center" wrapText="1"/>
    </xf>
    <xf numFmtId="0" fontId="72" fillId="0" borderId="0" xfId="36" applyFont="1" applyFill="1" applyAlignment="1" applyProtection="1">
      <alignment horizontal="justify"/>
    </xf>
    <xf numFmtId="0" fontId="32" fillId="0" borderId="13" xfId="0" applyFont="1" applyBorder="1" applyAlignment="1">
      <alignment horizontal="left" wrapText="1"/>
    </xf>
    <xf numFmtId="0" fontId="32" fillId="0" borderId="14" xfId="0" applyFont="1" applyBorder="1" applyAlignment="1">
      <alignment horizontal="left" wrapText="1"/>
    </xf>
    <xf numFmtId="0" fontId="32" fillId="0" borderId="9" xfId="0" applyFont="1" applyBorder="1" applyAlignment="1">
      <alignment horizontal="left" wrapText="1"/>
    </xf>
    <xf numFmtId="0" fontId="31" fillId="0" borderId="13" xfId="0" applyFont="1" applyBorder="1" applyAlignment="1">
      <alignment horizontal="center" wrapText="1"/>
    </xf>
    <xf numFmtId="0" fontId="31" fillId="0" borderId="14" xfId="0" applyFont="1" applyBorder="1" applyAlignment="1">
      <alignment horizontal="center" wrapText="1"/>
    </xf>
    <xf numFmtId="0" fontId="31" fillId="0" borderId="9" xfId="0" applyFont="1" applyBorder="1" applyAlignment="1">
      <alignment horizontal="center" wrapText="1"/>
    </xf>
    <xf numFmtId="0" fontId="32" fillId="3" borderId="4" xfId="0" applyFont="1" applyFill="1" applyBorder="1" applyAlignment="1">
      <alignment horizontal="center" vertical="top" wrapText="1"/>
    </xf>
    <xf numFmtId="0" fontId="31" fillId="0" borderId="4" xfId="0" applyFont="1" applyBorder="1" applyAlignment="1">
      <alignment horizontal="center" vertical="top" wrapText="1"/>
    </xf>
    <xf numFmtId="0" fontId="32" fillId="0" borderId="0" xfId="0" applyFont="1" applyAlignment="1">
      <alignment horizontal="justify"/>
    </xf>
    <xf numFmtId="0" fontId="32" fillId="3" borderId="1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79" fillId="3" borderId="4"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9" xfId="0" applyFont="1" applyFill="1" applyBorder="1" applyAlignment="1">
      <alignment horizontal="center" vertical="center" wrapText="1"/>
    </xf>
    <xf numFmtId="0" fontId="32" fillId="3" borderId="4" xfId="0" applyFont="1" applyFill="1" applyBorder="1" applyAlignment="1">
      <alignment horizontal="center" wrapText="1"/>
    </xf>
    <xf numFmtId="0" fontId="72" fillId="0" borderId="4" xfId="36" applyFont="1" applyFill="1" applyBorder="1" applyAlignment="1" applyProtection="1">
      <alignment horizontal="justify" wrapText="1"/>
    </xf>
    <xf numFmtId="0" fontId="72" fillId="0" borderId="4" xfId="36" applyFont="1" applyFill="1" applyBorder="1" applyAlignment="1" applyProtection="1">
      <alignment wrapText="1"/>
    </xf>
    <xf numFmtId="0" fontId="71" fillId="41" borderId="4" xfId="36" applyFont="1" applyFill="1" applyBorder="1" applyAlignment="1" applyProtection="1">
      <alignment horizontal="left" vertical="center"/>
    </xf>
    <xf numFmtId="0" fontId="71" fillId="3" borderId="4" xfId="36" applyFont="1" applyFill="1" applyBorder="1" applyAlignment="1" applyProtection="1">
      <alignment horizontal="center" vertical="top" wrapText="1"/>
    </xf>
    <xf numFmtId="0" fontId="71" fillId="0" borderId="0" xfId="36" applyFont="1" applyFill="1" applyBorder="1" applyAlignment="1" applyProtection="1">
      <alignment horizontal="center"/>
    </xf>
    <xf numFmtId="0" fontId="71" fillId="41" borderId="13" xfId="36" applyFont="1" applyFill="1" applyBorder="1" applyAlignment="1" applyProtection="1">
      <alignment horizontal="left" vertical="center"/>
    </xf>
    <xf numFmtId="0" fontId="71" fillId="41" borderId="14" xfId="36" applyFont="1" applyFill="1" applyBorder="1" applyAlignment="1" applyProtection="1">
      <alignment horizontal="left" vertical="center"/>
    </xf>
    <xf numFmtId="0" fontId="71" fillId="41" borderId="9" xfId="36" applyFont="1" applyFill="1" applyBorder="1" applyAlignment="1" applyProtection="1">
      <alignment horizontal="left" vertical="center"/>
    </xf>
    <xf numFmtId="172" fontId="71" fillId="41" borderId="13" xfId="36" applyNumberFormat="1" applyFont="1" applyFill="1" applyBorder="1" applyAlignment="1" applyProtection="1">
      <alignment horizontal="center" vertical="center"/>
    </xf>
    <xf numFmtId="172" fontId="71" fillId="41" borderId="9" xfId="36" applyNumberFormat="1" applyFont="1" applyFill="1" applyBorder="1" applyAlignment="1" applyProtection="1">
      <alignment horizontal="center" vertical="center"/>
    </xf>
    <xf numFmtId="0" fontId="31" fillId="0" borderId="13" xfId="0" applyFont="1" applyBorder="1" applyAlignment="1">
      <alignment horizontal="justify" vertical="top" wrapText="1"/>
    </xf>
    <xf numFmtId="0" fontId="31" fillId="0" borderId="14" xfId="0" applyFont="1" applyBorder="1" applyAlignment="1">
      <alignment horizontal="justify" vertical="top" wrapText="1"/>
    </xf>
    <xf numFmtId="0" fontId="31" fillId="0" borderId="9" xfId="0" applyFont="1" applyBorder="1" applyAlignment="1">
      <alignment horizontal="justify" vertical="top" wrapText="1"/>
    </xf>
    <xf numFmtId="0" fontId="10" fillId="0" borderId="4" xfId="36" applyFont="1" applyFill="1" applyBorder="1" applyProtection="1"/>
    <xf numFmtId="0" fontId="32" fillId="0" borderId="13" xfId="0" applyFont="1" applyBorder="1" applyAlignment="1">
      <alignment horizontal="justify" vertical="top" wrapText="1"/>
    </xf>
    <xf numFmtId="0" fontId="32" fillId="0" borderId="14" xfId="0" applyFont="1" applyBorder="1" applyAlignment="1">
      <alignment horizontal="justify" vertical="top" wrapText="1"/>
    </xf>
    <xf numFmtId="0" fontId="32" fillId="0" borderId="9" xfId="0" applyFont="1" applyBorder="1" applyAlignment="1">
      <alignment horizontal="justify" vertical="top" wrapText="1"/>
    </xf>
    <xf numFmtId="0" fontId="72" fillId="0" borderId="4" xfId="36" applyFont="1" applyFill="1" applyBorder="1" applyProtection="1"/>
    <xf numFmtId="0" fontId="72" fillId="0" borderId="13" xfId="36" applyFont="1" applyFill="1" applyBorder="1" applyProtection="1"/>
    <xf numFmtId="0" fontId="72" fillId="0" borderId="9" xfId="36" applyFont="1" applyFill="1" applyBorder="1" applyProtection="1"/>
    <xf numFmtId="172" fontId="71" fillId="41" borderId="4" xfId="36" applyNumberFormat="1" applyFont="1" applyFill="1" applyBorder="1" applyAlignment="1" applyProtection="1">
      <alignment horizontal="center"/>
    </xf>
    <xf numFmtId="0" fontId="71" fillId="41" borderId="13" xfId="36" applyFont="1" applyFill="1" applyBorder="1" applyAlignment="1" applyProtection="1">
      <alignment horizontal="center" vertical="center" wrapText="1"/>
    </xf>
    <xf numFmtId="0" fontId="71" fillId="41" borderId="14" xfId="36" applyFont="1" applyFill="1" applyBorder="1" applyAlignment="1" applyProtection="1">
      <alignment horizontal="center" vertical="center" wrapText="1"/>
    </xf>
    <xf numFmtId="0" fontId="71" fillId="41" borderId="9" xfId="36" applyFont="1" applyFill="1" applyBorder="1" applyAlignment="1" applyProtection="1">
      <alignment horizontal="center" vertical="center" wrapText="1"/>
    </xf>
    <xf numFmtId="0" fontId="71" fillId="41" borderId="4" xfId="36" applyFont="1" applyFill="1" applyBorder="1" applyAlignment="1" applyProtection="1">
      <alignment horizontal="center" vertical="center"/>
    </xf>
    <xf numFmtId="0" fontId="71" fillId="0" borderId="4" xfId="36" applyFont="1" applyFill="1" applyBorder="1" applyAlignment="1" applyProtection="1">
      <alignment horizontal="justify" vertical="top" wrapText="1"/>
    </xf>
    <xf numFmtId="0" fontId="71" fillId="0" borderId="10" xfId="36" applyFont="1" applyFill="1" applyBorder="1" applyAlignment="1" applyProtection="1">
      <alignment horizontal="left" vertical="top" wrapText="1"/>
    </xf>
    <xf numFmtId="0" fontId="71" fillId="0" borderId="11" xfId="36" applyFont="1" applyFill="1" applyBorder="1" applyAlignment="1" applyProtection="1">
      <alignment horizontal="left" vertical="top" wrapText="1"/>
    </xf>
    <xf numFmtId="0" fontId="1" fillId="2" borderId="13" xfId="36" applyFont="1" applyFill="1" applyBorder="1" applyAlignment="1" applyProtection="1">
      <alignment horizontal="center" vertical="center" wrapText="1"/>
    </xf>
    <xf numFmtId="0" fontId="1" fillId="2" borderId="9" xfId="36" applyFont="1" applyFill="1" applyBorder="1" applyAlignment="1" applyProtection="1">
      <alignment horizontal="center" vertical="center" wrapText="1"/>
    </xf>
    <xf numFmtId="0" fontId="1" fillId="2" borderId="4" xfId="36" applyFont="1" applyFill="1" applyBorder="1" applyAlignment="1" applyProtection="1">
      <alignment vertical="center"/>
    </xf>
    <xf numFmtId="0" fontId="31" fillId="0" borderId="4" xfId="0" applyFont="1" applyBorder="1" applyAlignment="1">
      <alignment horizontal="left" wrapText="1"/>
    </xf>
    <xf numFmtId="0" fontId="71" fillId="39" borderId="13" xfId="36" applyFont="1" applyFill="1" applyBorder="1" applyAlignment="1" applyProtection="1">
      <alignment horizontal="left" vertical="top" wrapText="1"/>
    </xf>
    <xf numFmtId="0" fontId="71" fillId="39" borderId="14" xfId="36" applyFont="1" applyFill="1" applyBorder="1" applyAlignment="1" applyProtection="1">
      <alignment horizontal="left" vertical="top" wrapText="1"/>
    </xf>
    <xf numFmtId="0" fontId="1" fillId="0" borderId="0" xfId="36" applyFont="1" applyFill="1" applyBorder="1" applyProtection="1"/>
    <xf numFmtId="0" fontId="1" fillId="0" borderId="13" xfId="36" applyFont="1" applyFill="1" applyBorder="1" applyAlignment="1" applyProtection="1">
      <alignment horizontal="center"/>
    </xf>
    <xf numFmtId="0" fontId="1" fillId="0" borderId="9" xfId="36" applyFont="1" applyFill="1" applyBorder="1" applyAlignment="1" applyProtection="1">
      <alignment horizontal="center"/>
    </xf>
    <xf numFmtId="0" fontId="32" fillId="0" borderId="4" xfId="0" applyFont="1" applyBorder="1" applyAlignment="1">
      <alignment horizontal="left" wrapText="1"/>
    </xf>
    <xf numFmtId="0" fontId="72" fillId="0" borderId="13" xfId="36" applyFont="1" applyFill="1" applyBorder="1" applyAlignment="1" applyProtection="1">
      <alignment horizontal="left" vertical="top" wrapText="1"/>
    </xf>
    <xf numFmtId="0" fontId="72" fillId="0" borderId="14" xfId="36" applyFont="1" applyFill="1" applyBorder="1" applyAlignment="1" applyProtection="1">
      <alignment horizontal="left" vertical="top" wrapText="1"/>
    </xf>
    <xf numFmtId="0" fontId="72" fillId="0" borderId="9" xfId="36" applyFont="1" applyFill="1" applyBorder="1" applyAlignment="1" applyProtection="1">
      <alignment horizontal="left" vertical="top" wrapText="1"/>
    </xf>
    <xf numFmtId="0" fontId="71" fillId="0" borderId="13" xfId="36" applyFont="1" applyFill="1" applyBorder="1" applyAlignment="1" applyProtection="1">
      <alignment horizontal="left" vertical="top" wrapText="1"/>
    </xf>
    <xf numFmtId="0" fontId="71" fillId="0" borderId="9" xfId="36" applyFont="1" applyFill="1" applyBorder="1" applyAlignment="1" applyProtection="1">
      <alignment horizontal="left" vertical="top" wrapText="1"/>
    </xf>
    <xf numFmtId="0" fontId="71" fillId="0" borderId="13" xfId="36" applyFont="1" applyFill="1" applyBorder="1" applyAlignment="1" applyProtection="1">
      <alignment horizontal="center" vertical="top" wrapText="1"/>
    </xf>
    <xf numFmtId="0" fontId="71" fillId="0" borderId="9" xfId="36" applyFont="1" applyFill="1" applyBorder="1" applyAlignment="1" applyProtection="1">
      <alignment horizontal="center" vertical="top" wrapText="1"/>
    </xf>
    <xf numFmtId="0" fontId="71" fillId="0" borderId="14" xfId="36" applyFont="1" applyFill="1" applyBorder="1" applyAlignment="1" applyProtection="1">
      <alignment horizontal="left" vertical="top" wrapText="1"/>
    </xf>
    <xf numFmtId="0" fontId="71" fillId="0" borderId="0" xfId="36" applyFont="1" applyFill="1" applyAlignment="1" applyProtection="1">
      <alignment horizontal="justify"/>
    </xf>
    <xf numFmtId="0" fontId="72" fillId="0" borderId="13" xfId="36" applyFont="1" applyFill="1" applyBorder="1" applyAlignment="1" applyProtection="1">
      <alignment horizontal="left" vertical="center" wrapText="1"/>
    </xf>
    <xf numFmtId="0" fontId="72" fillId="0" borderId="9" xfId="36" applyFont="1" applyFill="1" applyBorder="1" applyAlignment="1" applyProtection="1">
      <alignment horizontal="left" vertical="center"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2" fillId="0" borderId="0" xfId="0" applyFont="1" applyAlignment="1">
      <alignment horizontal="center"/>
    </xf>
    <xf numFmtId="0" fontId="383" fillId="0" borderId="0" xfId="0" applyFont="1" applyAlignment="1">
      <alignment horizontal="right" vertical="top"/>
    </xf>
    <xf numFmtId="0" fontId="384" fillId="0" borderId="0" xfId="27" applyNumberFormat="1" applyFont="1" applyFill="1" applyBorder="1" applyAlignment="1" applyProtection="1">
      <alignment horizontal="center" vertical="center"/>
    </xf>
    <xf numFmtId="0" fontId="44" fillId="0" borderId="0" xfId="26" applyFont="1" applyFill="1" applyAlignment="1">
      <alignment horizontal="right" vertical="center"/>
    </xf>
    <xf numFmtId="171" fontId="25" fillId="0" borderId="11" xfId="27" applyNumberFormat="1" applyFont="1" applyFill="1" applyBorder="1" applyAlignment="1" applyProtection="1">
      <alignment horizontal="center" vertical="center" wrapText="1"/>
    </xf>
    <xf numFmtId="0" fontId="25" fillId="0" borderId="110" xfId="27" applyFont="1" applyFill="1" applyBorder="1" applyAlignment="1">
      <alignment horizontal="center" vertical="center" wrapText="1"/>
    </xf>
    <xf numFmtId="0" fontId="25" fillId="0" borderId="18" xfId="27" applyFont="1" applyFill="1" applyBorder="1" applyAlignment="1">
      <alignment horizontal="center" vertical="center" wrapText="1"/>
    </xf>
    <xf numFmtId="171" fontId="25" fillId="0" borderId="110" xfId="27" applyNumberFormat="1" applyFont="1" applyFill="1" applyBorder="1" applyAlignment="1">
      <alignment horizontal="center" vertical="center" wrapText="1"/>
    </xf>
    <xf numFmtId="171" fontId="25" fillId="0" borderId="18" xfId="27" applyNumberFormat="1" applyFont="1" applyFill="1" applyBorder="1" applyAlignment="1">
      <alignment horizontal="center" vertical="center" wrapText="1"/>
    </xf>
    <xf numFmtId="171" fontId="25" fillId="0" borderId="106" xfId="27" applyNumberFormat="1" applyFont="1" applyFill="1" applyBorder="1" applyAlignment="1">
      <alignment horizontal="center" vertical="center" wrapText="1"/>
    </xf>
    <xf numFmtId="171" fontId="25" fillId="0" borderId="107" xfId="27" applyNumberFormat="1" applyFont="1" applyFill="1" applyBorder="1" applyAlignment="1">
      <alignment horizontal="center" vertical="center" wrapText="1"/>
    </xf>
    <xf numFmtId="171" fontId="25" fillId="0" borderId="108" xfId="27" applyNumberFormat="1" applyFont="1" applyFill="1" applyBorder="1" applyAlignment="1">
      <alignment horizontal="center" vertical="center" wrapText="1"/>
    </xf>
    <xf numFmtId="171" fontId="25" fillId="0" borderId="106" xfId="27" applyNumberFormat="1" applyFont="1" applyFill="1" applyBorder="1" applyAlignment="1" applyProtection="1">
      <alignment horizontal="center" vertical="center" wrapText="1"/>
    </xf>
    <xf numFmtId="171" fontId="40" fillId="0" borderId="107" xfId="27" applyNumberFormat="1" applyFont="1" applyFill="1" applyBorder="1" applyAlignment="1" applyProtection="1">
      <alignment horizontal="center" vertical="center" wrapText="1"/>
    </xf>
    <xf numFmtId="171" fontId="40" fillId="0" borderId="108" xfId="27" applyNumberFormat="1" applyFont="1" applyFill="1" applyBorder="1" applyAlignment="1" applyProtection="1">
      <alignment horizontal="center" vertical="center" wrapText="1"/>
    </xf>
    <xf numFmtId="171" fontId="25" fillId="0" borderId="110" xfId="27" applyNumberFormat="1" applyFont="1" applyFill="1" applyBorder="1" applyAlignment="1" applyProtection="1">
      <alignment horizontal="center" vertical="center" wrapText="1"/>
    </xf>
    <xf numFmtId="171" fontId="25" fillId="0" borderId="18" xfId="27" applyNumberFormat="1" applyFont="1" applyFill="1" applyBorder="1" applyAlignment="1" applyProtection="1">
      <alignment horizontal="center" vertical="center" wrapText="1"/>
    </xf>
    <xf numFmtId="171" fontId="25" fillId="0" borderId="106" xfId="29" applyNumberFormat="1" applyFont="1" applyFill="1" applyBorder="1" applyAlignment="1" applyProtection="1">
      <alignment horizontal="center" vertical="center" wrapText="1"/>
    </xf>
    <xf numFmtId="171" fontId="25" fillId="0" borderId="107" xfId="29" applyNumberFormat="1" applyFont="1" applyFill="1" applyBorder="1" applyAlignment="1" applyProtection="1">
      <alignment horizontal="center" vertical="center" wrapText="1"/>
    </xf>
    <xf numFmtId="171" fontId="25" fillId="0" borderId="108" xfId="29" applyNumberFormat="1" applyFont="1" applyFill="1" applyBorder="1" applyAlignment="1" applyProtection="1">
      <alignment horizontal="center" vertical="center" wrapText="1"/>
    </xf>
    <xf numFmtId="169" fontId="19" fillId="0" borderId="19" xfId="7" applyFont="1" applyBorder="1" applyAlignment="1">
      <alignment horizontal="center"/>
    </xf>
    <xf numFmtId="169" fontId="19" fillId="0" borderId="20" xfId="7" applyFont="1" applyBorder="1" applyAlignment="1">
      <alignment horizontal="center"/>
    </xf>
    <xf numFmtId="171" fontId="25" fillId="0" borderId="109" xfId="27" applyNumberFormat="1" applyFont="1" applyFill="1" applyBorder="1" applyAlignment="1" applyProtection="1">
      <alignment horizontal="center" vertical="center" wrapText="1"/>
    </xf>
    <xf numFmtId="171" fontId="25" fillId="0" borderId="17" xfId="27" applyNumberFormat="1" applyFont="1" applyFill="1" applyBorder="1" applyAlignment="1" applyProtection="1">
      <alignment horizontal="center" vertical="center" wrapText="1"/>
    </xf>
    <xf numFmtId="0" fontId="387" fillId="0" borderId="110" xfId="0" applyFont="1" applyBorder="1" applyAlignment="1">
      <alignment horizontal="center"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110" xfId="0" applyFont="1" applyBorder="1" applyAlignment="1">
      <alignment horizontal="left" vertical="center" wrapText="1"/>
    </xf>
    <xf numFmtId="0" fontId="388" fillId="0" borderId="18" xfId="0" applyFont="1" applyBorder="1" applyAlignment="1">
      <alignment horizontal="center" vertical="center" wrapText="1"/>
    </xf>
    <xf numFmtId="0" fontId="388" fillId="0" borderId="19" xfId="0" applyFont="1" applyBorder="1" applyAlignment="1">
      <alignment horizontal="center" vertical="center" wrapText="1"/>
    </xf>
    <xf numFmtId="0" fontId="388" fillId="0" borderId="20" xfId="0" applyFont="1" applyBorder="1" applyAlignment="1">
      <alignment horizontal="center" vertical="center" wrapText="1"/>
    </xf>
  </cellXfs>
  <cellStyles count="58138">
    <cellStyle name="          _x000d__x000a_shell=progman.exe_x000d__x000a_m" xfId="39"/>
    <cellStyle name=" _x0007_LÓ_x0018_ÄþÍN^NuNVþˆHÁ_x0001__x0018_(n" xfId="40"/>
    <cellStyle name=" Task]_x000d__x000a_TaskName=Scan At_x000d__x000a_TaskID=3_x000d__x000a_WorkstationName=SmarTone_x000d__x000a_LastExecuted=0_x000d__x000a_LastSt" xfId="41"/>
    <cellStyle name="_x000a_386grabber=M" xfId="42"/>
    <cellStyle name="$" xfId="43"/>
    <cellStyle name="$(0)" xfId="44"/>
    <cellStyle name="%" xfId="45"/>
    <cellStyle name="% 2" xfId="46"/>
    <cellStyle name="% 3" xfId="47"/>
    <cellStyle name="(0)" xfId="48"/>
    <cellStyle name="(0.0%)" xfId="49"/>
    <cellStyle name=",." xfId="50"/>
    <cellStyle name="??" xfId="51"/>
    <cellStyle name="?? [0.00]_ARAVA" xfId="52"/>
    <cellStyle name="?? [0]" xfId="53"/>
    <cellStyle name="???? [0.00]_ARAVA" xfId="54"/>
    <cellStyle name="?????_VERA" xfId="55"/>
    <cellStyle name="????_ARAVA" xfId="56"/>
    <cellStyle name="???[0]_Book1" xfId="57"/>
    <cellStyle name="???_95" xfId="58"/>
    <cellStyle name="??_(????)??????" xfId="59"/>
    <cellStyle name="@" xfId="60"/>
    <cellStyle name="_ TDs on Interest( non company) " xfId="61"/>
    <cellStyle name="_ TDs on Interest( non company) _~1236703" xfId="62"/>
    <cellStyle name="_ TDs on Interest( non company) _Depreciation" xfId="63"/>
    <cellStyle name="_ TDs on Interest( non company) _Depreciation Chart Dec-08 New" xfId="64"/>
    <cellStyle name="_ TDs on Interest( non company) _Provision for taxation - March 31, 2007" xfId="65"/>
    <cellStyle name="_~9750087" xfId="66"/>
    <cellStyle name="_080803 Hyperion Mapping" xfId="67"/>
    <cellStyle name="_080803 Hyperion Mapping_~9750087" xfId="68"/>
    <cellStyle name="_080803 Hyperion Mapping_Balance Sheet March 2009 25.09.09" xfId="69"/>
    <cellStyle name="_080803 Hyperion Mapping_Depreciation" xfId="70"/>
    <cellStyle name="_080803 Hyperion Mapping_Depreciation Chart Dec-08 New" xfId="71"/>
    <cellStyle name="_080803 Hyperion Mapping_tax computation dec 2009" xfId="72"/>
    <cellStyle name="_2007 Profit Plan Review Crolls" xfId="73"/>
    <cellStyle name="_24-01-08 Mapped Trial 31-12-07" xfId="74"/>
    <cellStyle name="_24-01-08 Mapped Trial 31-12-07_Deferred Tax - March 31, 2008" xfId="75"/>
    <cellStyle name="_24-01-08 Mapped Trial 31-12-07_Provision for taxation - March 31, 2008" xfId="76"/>
    <cellStyle name="_Accounts recd 31.03.05" xfId="77"/>
    <cellStyle name="_Accounts recd 31.03.05_Financial Statements - March 2008" xfId="78"/>
    <cellStyle name="_Accounts recd 31.03.05_Financial Statements_15 months ended 31 Mar07" xfId="79"/>
    <cellStyle name="_Accounts recd 31.03.05_Sampe - Schedule VI financial statements" xfId="80"/>
    <cellStyle name="_Accounts recd 31.03.05_Schedule VI financial statements_RIPL_final" xfId="81"/>
    <cellStyle name="_Accounts recd 31.03.05_StatAccounts-Mar06 Revised_FINAL" xfId="82"/>
    <cellStyle name="_Accounts recd 31.03.05_StatAccounts-Mar06 Revised_TEST" xfId="83"/>
    <cellStyle name="_Accrual Entries-Dec" xfId="84"/>
    <cellStyle name="_Balance sheet ~ standalone" xfId="85"/>
    <cellStyle name="_Balance Sheet March 2009 25.09.09" xfId="86"/>
    <cellStyle name="_Balance Sheet Schedules Sep 09" xfId="87"/>
    <cellStyle name="_Bank Reconciliation" xfId="88"/>
    <cellStyle name="_Book2" xfId="89"/>
    <cellStyle name="_BS ~ 1Corp 30.09.2009" xfId="90"/>
    <cellStyle name="_BS ~ 1Corp 30.09.2009 2" xfId="91"/>
    <cellStyle name="_Budget" xfId="92"/>
    <cellStyle name="_C.2 Cash &amp; Bank Consol Lead_March 09" xfId="93"/>
    <cellStyle name="_C.Bank Recos_March 09.Version 1" xfId="94"/>
    <cellStyle name="_Cash and bank" xfId="95"/>
    <cellStyle name="_Cash and bank S&amp;M" xfId="96"/>
    <cellStyle name="_CC &amp;packing credit fro" xfId="97"/>
    <cellStyle name="_CCM Indian players_v1" xfId="98"/>
    <cellStyle name="_Comma" xfId="99"/>
    <cellStyle name="_Copy of Budgeted 10-11 (2)" xfId="100"/>
    <cellStyle name="_CWIP.Breakup" xfId="101"/>
    <cellStyle name="_DEBTORS MONTH PACK APR-09" xfId="102"/>
    <cellStyle name="_DEBTORS MONTH PACK APR-09_Copy of HEADCOUNT 10-11" xfId="103"/>
    <cellStyle name="_Depreciation recomputed  31032007 final" xfId="104"/>
    <cellStyle name="_Depreciation recomputed  31032007 final_~9750087" xfId="105"/>
    <cellStyle name="_Depreciation recomputed  31032007 final_Balance Sheet March 2009 25.09.09" xfId="106"/>
    <cellStyle name="_Depreciation recomputed  31032007 final_Depreciation" xfId="107"/>
    <cellStyle name="_Depreciation recomputed  31032007 final_Depreciation Chart Dec-08 New" xfId="108"/>
    <cellStyle name="_Depreciation recomputed  31032007 final_tax computation dec 2009" xfId="109"/>
    <cellStyle name="_Depreciation Working-31 12 07_Final" xfId="110"/>
    <cellStyle name="_Depreciation Working-31 12 07_Final_~1236703" xfId="111"/>
    <cellStyle name="_Depreciation Working-31 12 07_Final_Depreciation" xfId="112"/>
    <cellStyle name="_Depreciation Working-31 12 07_Final_Depreciation Chart Dec-08 New" xfId="113"/>
    <cellStyle name="_Detail Report-REG &amp; FTH" xfId="114"/>
    <cellStyle name="_Dollar" xfId="115"/>
    <cellStyle name="_Dollar_~0171358" xfId="116"/>
    <cellStyle name="_Dollar_~2332904" xfId="117"/>
    <cellStyle name="_Dollar_~7566346" xfId="118"/>
    <cellStyle name="_Dollar_~9773512" xfId="119"/>
    <cellStyle name="_Dollar_~9773512_~0171358" xfId="120"/>
    <cellStyle name="_Dollar_~9773512_6-06 Net Sales Reconciliation" xfId="121"/>
    <cellStyle name="_Dollar_~9773512_AP-June08-070908" xfId="122"/>
    <cellStyle name="_Dollar_~9773512_Corporate Reporting Package Q2 - WHR Legacy" xfId="123"/>
    <cellStyle name="_Dollar_~9773512_E&amp;Y BS and IS3Q2007" xfId="124"/>
    <cellStyle name="_Dollar_~9773512_June NAR crossover" xfId="125"/>
    <cellStyle name="_Dollar_~9773512_LRP Backup Template" xfId="126"/>
    <cellStyle name="_Dollar_~9773512_NARCorpSchedules3Q2007" xfId="127"/>
    <cellStyle name="_Dollar_~9773512_Pricing - NAR v2" xfId="128"/>
    <cellStyle name="_Dollar_~9773512_Q306 vs Q307 6-1-07 submission" xfId="129"/>
    <cellStyle name="_Dollar_~9773512_Q406 vs Q407 6-1-07 submission" xfId="130"/>
    <cellStyle name="_Dollar_~9773512_YTD Mar final (link to Key Data) YN" xfId="131"/>
    <cellStyle name="_Dollar_02-09 Fettig Review (yn)" xfId="132"/>
    <cellStyle name="_Dollar_2005 Consolidated Profit Plan Review supporting file" xfId="133"/>
    <cellStyle name="_Dollar_2006_LRP" xfId="134"/>
    <cellStyle name="_Dollar_2007 Fettig Format by Month 02-02 v2" xfId="135"/>
    <cellStyle name="_Dollar_2007 LRP Dunrovin supp 6-07-06" xfId="136"/>
    <cellStyle name="_Dollar_2007 profit plan Supporting File" xfId="137"/>
    <cellStyle name="_Dollar_6-06 Net Sales Reconciliation" xfId="138"/>
    <cellStyle name="_Dollar_AP-June08-070908" xfId="139"/>
    <cellStyle name="_Dollar_Apr06 Monthly Ops support" xfId="140"/>
    <cellStyle name="_Dollar_Asia for Nov" xfId="141"/>
    <cellStyle name="_Dollar_BOD Business Update - Dec. 19-06" xfId="142"/>
    <cellStyle name="_Dollar_Copy of Q2 final (link to Key Data) YN2" xfId="143"/>
    <cellStyle name="_Dollar_Corporate Reporting Package Q2 - WHR Legacy" xfId="144"/>
    <cellStyle name="_Dollar_Crossover - Q3" xfId="145"/>
    <cellStyle name="_Dollar_E&amp;Y BS and IS3Q2007" xfId="146"/>
    <cellStyle name="_Dollar_Fcst II summ" xfId="147"/>
    <cellStyle name="_Dollar_Free Cash Flow" xfId="148"/>
    <cellStyle name="_Dollar_High Level 2007 Plan Model - 10-06 OL New Assumptions" xfId="149"/>
    <cellStyle name="_Dollar_High Level 2007 Plan Model - 11-06 OL 11-15 v 1" xfId="150"/>
    <cellStyle name="_Dollar_High Level 2007 Plan Model - 11-06 OL 11-15 v 2" xfId="151"/>
    <cellStyle name="_Dollar_High Level 2007 Plan Model - 11-06 OL 11-15 v 3" xfId="152"/>
    <cellStyle name="_Dollar_High Level 2007 Plan Model - 11-06 OL 11-15 v 4 (CF)" xfId="153"/>
    <cellStyle name="_Dollar_High Level Long Range Plan Model 5" xfId="154"/>
    <cellStyle name="_Dollar_High Level Long Range Plan Model 7" xfId="155"/>
    <cellStyle name="_Dollar_High Level Long Range Plan Model 8" xfId="156"/>
    <cellStyle name="_Dollar_Jun06 Monthly Ops support" xfId="157"/>
    <cellStyle name="_Dollar_June NAR crossover" xfId="158"/>
    <cellStyle name="_Dollar_LRP Backup Template" xfId="159"/>
    <cellStyle name="_Dollar_NAR Historic P&amp;L info" xfId="160"/>
    <cellStyle name="_Dollar_NAR HL FY OL 2-13" xfId="161"/>
    <cellStyle name="_Dollar_NAR LRP to Corp 7-06-06" xfId="162"/>
    <cellStyle name="_Dollar_NAR Supply Chain 2006 and 07 F&amp;W forecast Aug 18th 2005 v3" xfId="163"/>
    <cellStyle name="_Dollar_NARCorpSchedules3Q2007" xfId="164"/>
    <cellStyle name="_Dollar_new 2006 Dunrovin" xfId="165"/>
    <cellStyle name="_Dollar_new 2006 model8" xfId="166"/>
    <cellStyle name="_Dollar_Plan Model 10-25" xfId="167"/>
    <cellStyle name="_Dollar_Plan Model 10-25_~0171358" xfId="168"/>
    <cellStyle name="_Dollar_Plan Model 10-25_6-06 Net Sales Reconciliation" xfId="169"/>
    <cellStyle name="_Dollar_Plan Model 10-25_AP-June08-070908" xfId="170"/>
    <cellStyle name="_Dollar_Plan Model 10-25_Corporate Reporting Package Q2 - WHR Legacy" xfId="171"/>
    <cellStyle name="_Dollar_Plan Model 10-25_E&amp;Y BS and IS3Q2007" xfId="172"/>
    <cellStyle name="_Dollar_Plan Model 10-25_June NAR crossover" xfId="173"/>
    <cellStyle name="_Dollar_Plan Model 10-25_LRP Backup Template" xfId="174"/>
    <cellStyle name="_Dollar_Plan Model 10-25_NARCorpSchedules3Q2007" xfId="175"/>
    <cellStyle name="_Dollar_Plan Model 10-25_Pricing - NAR v2" xfId="176"/>
    <cellStyle name="_Dollar_Plan Model 10-25_Q306 vs Q307 6-1-07 submission" xfId="177"/>
    <cellStyle name="_Dollar_Plan Model 10-25_Q406 vs Q407 6-1-07 submission" xfId="178"/>
    <cellStyle name="_Dollar_Plan Model 10-25_YTD Mar final (link to Key Data) YN" xfId="179"/>
    <cellStyle name="_Dollar_Pricing - NAR v2" xfId="180"/>
    <cellStyle name="_Dollar_Profit Plan Roll-up Model 11-27" xfId="181"/>
    <cellStyle name="_Dollar_Q1 Estimated 11-28" xfId="182"/>
    <cellStyle name="_Dollar_Q2 Combined Fettig Format 7-27" xfId="183"/>
    <cellStyle name="_Dollar_Q3 Leverage ao 8-31 OL" xfId="184"/>
    <cellStyle name="_Dollar_Q3 Q4 P&amp;L OL" xfId="185"/>
    <cellStyle name="_Dollar_Q306 vs Q307 6-1-07 submission" xfId="186"/>
    <cellStyle name="_Dollar_Q406 vs Q407 6-1-07 submission" xfId="187"/>
    <cellStyle name="_Dollar_RC_Summary" xfId="188"/>
    <cellStyle name="_Dollar_Summary" xfId="189"/>
    <cellStyle name="_Dollar_temp" xfId="190"/>
    <cellStyle name="_Dollar_temp_~0171358" xfId="191"/>
    <cellStyle name="_Dollar_temp_6-06 Net Sales Reconciliation" xfId="192"/>
    <cellStyle name="_Dollar_temp_AP-June08-070908" xfId="193"/>
    <cellStyle name="_Dollar_temp_Corporate Reporting Package Q2 - WHR Legacy" xfId="194"/>
    <cellStyle name="_Dollar_temp_E&amp;Y BS and IS3Q2007" xfId="195"/>
    <cellStyle name="_Dollar_temp_June NAR crossover" xfId="196"/>
    <cellStyle name="_Dollar_temp_LRP Backup Template" xfId="197"/>
    <cellStyle name="_Dollar_temp_NAR - Q1 corp 2-16" xfId="198"/>
    <cellStyle name="_Dollar_temp_NARCorpSchedules3Q2007" xfId="199"/>
    <cellStyle name="_Dollar_temp_Pricing - NAR v2" xfId="200"/>
    <cellStyle name="_Dollar_temp_Q306 vs Q307 6-1-07 submission" xfId="201"/>
    <cellStyle name="_Dollar_temp_Q406 vs Q407 6-1-07 submission" xfId="202"/>
    <cellStyle name="_Dollar_temp_YTD Mar final (link to Key Data) YN" xfId="203"/>
    <cellStyle name="_Dollar_WHR-MYG consolidation v6" xfId="204"/>
    <cellStyle name="_Dollar_WHR-MYG consolidation v6b" xfId="205"/>
    <cellStyle name="_Dollar_YTD Mar final (link to Key Data) YN" xfId="206"/>
    <cellStyle name="_Draft Financial Accounts -March'05-draft - 05-09-05" xfId="207"/>
    <cellStyle name="_Draft Financial Accounts -March'05-draft - 05-09-05_~1236703" xfId="208"/>
    <cellStyle name="_Draft Financial Accounts -March'05-draft - 05-09-05_Depreciation" xfId="209"/>
    <cellStyle name="_Draft Financial Accounts -March'05-draft - 05-09-05_Depreciation Chart Dec-08 New" xfId="210"/>
    <cellStyle name="_Draft Financial Accounts -March'05-draft - 05-09-05_Provision for taxation - March 31, 2007" xfId="211"/>
    <cellStyle name="_Exports Sales 2008" xfId="212"/>
    <cellStyle name="_FAR_Bekal" xfId="213"/>
    <cellStyle name="_febmon" xfId="214"/>
    <cellStyle name="_febmon_1" xfId="215"/>
    <cellStyle name="_febmon_2" xfId="216"/>
    <cellStyle name="_febmon_3" xfId="217"/>
    <cellStyle name="_febmon_4" xfId="218"/>
    <cellStyle name="_febmon_5" xfId="219"/>
    <cellStyle name="_febmon_6" xfId="220"/>
    <cellStyle name="_Finalupload" xfId="221"/>
    <cellStyle name="_Finalupload_~9750087" xfId="222"/>
    <cellStyle name="_Finalupload_Balance Sheet March 2009 25.09.09" xfId="223"/>
    <cellStyle name="_Finalupload_tax computation dec 2009" xfId="224"/>
    <cellStyle name="_GRATUIY-08-09" xfId="225"/>
    <cellStyle name="_Interest &amp; finance charges Lead" xfId="226"/>
    <cellStyle name="_Interface" xfId="227"/>
    <cellStyle name="_Interface_~9750087" xfId="228"/>
    <cellStyle name="_Interface_Balance Sheet March 2009 25.09.09" xfId="229"/>
    <cellStyle name="_Interface_tax computation dec 2009" xfId="230"/>
    <cellStyle name="_JULYMON" xfId="231"/>
    <cellStyle name="_JULYMON_1" xfId="232"/>
    <cellStyle name="_JULYMON_2" xfId="233"/>
    <cellStyle name="_JULYMON_3" xfId="234"/>
    <cellStyle name="_JULYMON_4" xfId="235"/>
    <cellStyle name="_JULYMON_5" xfId="236"/>
    <cellStyle name="_JULYMON_6" xfId="237"/>
    <cellStyle name="_Leave Balance as on 31 09 06" xfId="238"/>
    <cellStyle name="_Leave Balance as on 31 09 06_~9750087" xfId="239"/>
    <cellStyle name="_Leave Balance as on 31 09 06_Balance Sheet March 2009 25.09.09" xfId="240"/>
    <cellStyle name="_Leave Balance as on 31 09 06_tax computation dec 2009" xfId="241"/>
    <cellStyle name="_March'08" xfId="242"/>
    <cellStyle name="_Margin Money" xfId="243"/>
    <cellStyle name="_Mexico TCP Numbers - 110206" xfId="244"/>
    <cellStyle name="_Multiple" xfId="245"/>
    <cellStyle name="_Multiple_~0171358" xfId="246"/>
    <cellStyle name="_Multiple_~2332904" xfId="247"/>
    <cellStyle name="_Multiple_~7566346" xfId="248"/>
    <cellStyle name="_Multiple_~9773512" xfId="249"/>
    <cellStyle name="_Multiple_~9773512_~0171358" xfId="250"/>
    <cellStyle name="_Multiple_~9773512_6-06 Net Sales Reconciliation" xfId="251"/>
    <cellStyle name="_Multiple_~9773512_AP-June08-070908" xfId="252"/>
    <cellStyle name="_Multiple_~9773512_Corporate Reporting Package Q2 - WHR Legacy" xfId="253"/>
    <cellStyle name="_Multiple_~9773512_E&amp;Y BS and IS3Q2007" xfId="254"/>
    <cellStyle name="_Multiple_~9773512_June NAR crossover" xfId="255"/>
    <cellStyle name="_Multiple_~9773512_LRP Backup Template" xfId="256"/>
    <cellStyle name="_Multiple_~9773512_NARCorpSchedules3Q2007" xfId="257"/>
    <cellStyle name="_Multiple_~9773512_Pricing - NAR v2" xfId="258"/>
    <cellStyle name="_Multiple_~9773512_Q306 vs Q307 6-1-07 submission" xfId="259"/>
    <cellStyle name="_Multiple_~9773512_Q406 vs Q407 6-1-07 submission" xfId="260"/>
    <cellStyle name="_Multiple_~9773512_YTD Mar final (link to Key Data) YN" xfId="261"/>
    <cellStyle name="_Multiple_02-09 Fettig Review (yn)" xfId="262"/>
    <cellStyle name="_Multiple_2005 Consolidated Profit Plan Review supporting file" xfId="263"/>
    <cellStyle name="_Multiple_2006_LRP" xfId="264"/>
    <cellStyle name="_Multiple_2007 Fettig Format by Month 02-02 v2" xfId="265"/>
    <cellStyle name="_Multiple_2007 LRP Dunrovin supp 6-07-06" xfId="266"/>
    <cellStyle name="_Multiple_2007 profit plan Supporting File" xfId="267"/>
    <cellStyle name="_Multiple_6-06 Net Sales Reconciliation" xfId="268"/>
    <cellStyle name="_Multiple_AP-June08-070908" xfId="269"/>
    <cellStyle name="_Multiple_Apr06 Monthly Ops support" xfId="270"/>
    <cellStyle name="_Multiple_Asia for Nov" xfId="271"/>
    <cellStyle name="_Multiple_BOD Business Update - Dec. 19-06" xfId="272"/>
    <cellStyle name="_Multiple_Copy of Q2 final (link to Key Data) YN2" xfId="273"/>
    <cellStyle name="_Multiple_Corporate Reporting Package Q2 - WHR Legacy" xfId="274"/>
    <cellStyle name="_Multiple_Crossover - Q3" xfId="275"/>
    <cellStyle name="_Multiple_E&amp;Y BS and IS3Q2007" xfId="276"/>
    <cellStyle name="_Multiple_Fcst II summ" xfId="277"/>
    <cellStyle name="_Multiple_Free Cash Flow" xfId="278"/>
    <cellStyle name="_Multiple_High Level 2007 Plan Model - 10-06 OL New Assumptions" xfId="279"/>
    <cellStyle name="_Multiple_High Level 2007 Plan Model - 11-06 OL 11-15 v 1" xfId="280"/>
    <cellStyle name="_Multiple_High Level 2007 Plan Model - 11-06 OL 11-15 v 2" xfId="281"/>
    <cellStyle name="_Multiple_High Level 2007 Plan Model - 11-06 OL 11-15 v 3" xfId="282"/>
    <cellStyle name="_Multiple_High Level 2007 Plan Model - 11-06 OL 11-15 v 4 (CF)" xfId="283"/>
    <cellStyle name="_Multiple_High Level Long Range Plan Model 5" xfId="284"/>
    <cellStyle name="_Multiple_High Level Long Range Plan Model 7" xfId="285"/>
    <cellStyle name="_Multiple_High Level Long Range Plan Model 8" xfId="286"/>
    <cellStyle name="_Multiple_Jun06 Monthly Ops support" xfId="287"/>
    <cellStyle name="_Multiple_June NAR crossover" xfId="288"/>
    <cellStyle name="_Multiple_LRP Backup Template" xfId="289"/>
    <cellStyle name="_Multiple_NAR - Q1 corp 2-16" xfId="290"/>
    <cellStyle name="_Multiple_NAR Historic P&amp;L info" xfId="291"/>
    <cellStyle name="_Multiple_NAR HL FY OL 2-13" xfId="292"/>
    <cellStyle name="_Multiple_NAR LRP to Corp 7-06-06" xfId="293"/>
    <cellStyle name="_Multiple_NAR Supply Chain 2006 and 07 F&amp;W forecast Aug 18th 2005 v3" xfId="294"/>
    <cellStyle name="_Multiple_NARCorpSchedules3Q2007" xfId="295"/>
    <cellStyle name="_Multiple_new 2006 Dunrovin" xfId="296"/>
    <cellStyle name="_Multiple_new 2006 model8" xfId="297"/>
    <cellStyle name="_Multiple_Plan Model 10-25" xfId="298"/>
    <cellStyle name="_Multiple_Plan Model 10-25_~0171358" xfId="299"/>
    <cellStyle name="_Multiple_Plan Model 10-25_6-06 Net Sales Reconciliation" xfId="300"/>
    <cellStyle name="_Multiple_Plan Model 10-25_AP-June08-070908" xfId="301"/>
    <cellStyle name="_Multiple_Plan Model 10-25_Corporate Reporting Package Q2 - WHR Legacy" xfId="302"/>
    <cellStyle name="_Multiple_Plan Model 10-25_E&amp;Y BS and IS3Q2007" xfId="303"/>
    <cellStyle name="_Multiple_Plan Model 10-25_June NAR crossover" xfId="304"/>
    <cellStyle name="_Multiple_Plan Model 10-25_LRP Backup Template" xfId="305"/>
    <cellStyle name="_Multiple_Plan Model 10-25_NAR - Q1 corp 2-16" xfId="306"/>
    <cellStyle name="_Multiple_Plan Model 10-25_NARCorpSchedules3Q2007" xfId="307"/>
    <cellStyle name="_Multiple_Plan Model 10-25_Pricing - NAR v2" xfId="308"/>
    <cellStyle name="_Multiple_Plan Model 10-25_Q306 vs Q307 6-1-07 submission" xfId="309"/>
    <cellStyle name="_Multiple_Plan Model 10-25_Q406 vs Q407 6-1-07 submission" xfId="310"/>
    <cellStyle name="_Multiple_Plan Model 10-25_YTD Mar final (link to Key Data) YN" xfId="311"/>
    <cellStyle name="_Multiple_Pricing - NAR v2" xfId="312"/>
    <cellStyle name="_Multiple_Profit Plan Roll-up Model 11-27" xfId="313"/>
    <cellStyle name="_Multiple_Q1 Estimated 11-28" xfId="314"/>
    <cellStyle name="_Multiple_Q2 Combined Fettig Format 7-27" xfId="315"/>
    <cellStyle name="_Multiple_Q3 Leverage ao 8-31 OL" xfId="316"/>
    <cellStyle name="_Multiple_Q3 Q4 P&amp;L OL" xfId="317"/>
    <cellStyle name="_Multiple_Q306 vs Q307 6-1-07 submission" xfId="318"/>
    <cellStyle name="_Multiple_Q406 vs Q407 6-1-07 submission" xfId="319"/>
    <cellStyle name="_Multiple_RC_Summary" xfId="320"/>
    <cellStyle name="_Multiple_Summary" xfId="321"/>
    <cellStyle name="_Multiple_temp" xfId="322"/>
    <cellStyle name="_Multiple_temp_~0171358" xfId="323"/>
    <cellStyle name="_Multiple_temp_6-06 Net Sales Reconciliation" xfId="324"/>
    <cellStyle name="_Multiple_temp_AP-June08-070908" xfId="325"/>
    <cellStyle name="_Multiple_temp_Corporate Reporting Package Q2 - WHR Legacy" xfId="326"/>
    <cellStyle name="_Multiple_temp_E&amp;Y BS and IS3Q2007" xfId="327"/>
    <cellStyle name="_Multiple_temp_June NAR crossover" xfId="328"/>
    <cellStyle name="_Multiple_temp_LRP Backup Template" xfId="329"/>
    <cellStyle name="_Multiple_temp_NAR - Q1 corp 2-16" xfId="330"/>
    <cellStyle name="_Multiple_temp_NARCorpSchedules3Q2007" xfId="331"/>
    <cellStyle name="_Multiple_temp_Pricing - NAR v2" xfId="332"/>
    <cellStyle name="_Multiple_temp_Q306 vs Q307 6-1-07 submission" xfId="333"/>
    <cellStyle name="_Multiple_temp_Q406 vs Q407 6-1-07 submission" xfId="334"/>
    <cellStyle name="_Multiple_temp_YTD Mar final (link to Key Data) YN" xfId="335"/>
    <cellStyle name="_Multiple_WHR-MYG consolidation v6" xfId="336"/>
    <cellStyle name="_Multiple_WHR-MYG consolidation v6b" xfId="337"/>
    <cellStyle name="_Multiple_YTD Mar final (link to Key Data) YN" xfId="338"/>
    <cellStyle name="_MultipleSpace" xfId="339"/>
    <cellStyle name="_MultipleSpace_~0171358" xfId="340"/>
    <cellStyle name="_MultipleSpace_~7566346" xfId="341"/>
    <cellStyle name="_MultipleSpace_~9773512" xfId="342"/>
    <cellStyle name="_MultipleSpace_~9773512_~0171358" xfId="343"/>
    <cellStyle name="_MultipleSpace_~9773512_6-06 Net Sales Reconciliation" xfId="344"/>
    <cellStyle name="_MultipleSpace_~9773512_AP-June08-070908" xfId="345"/>
    <cellStyle name="_MultipleSpace_~9773512_Corporate Reporting Package Q2 - WHR Legacy" xfId="346"/>
    <cellStyle name="_MultipleSpace_~9773512_E&amp;Y BS and IS3Q2007" xfId="347"/>
    <cellStyle name="_MultipleSpace_~9773512_June NAR crossover" xfId="348"/>
    <cellStyle name="_MultipleSpace_~9773512_LRP Backup Template" xfId="349"/>
    <cellStyle name="_MultipleSpace_~9773512_NAR - Q1 corp 2-16" xfId="350"/>
    <cellStyle name="_MultipleSpace_~9773512_NARCorpSchedules3Q2007" xfId="351"/>
    <cellStyle name="_MultipleSpace_~9773512_Pricing - NAR v2" xfId="352"/>
    <cellStyle name="_MultipleSpace_~9773512_Q306 vs Q307 6-1-07 submission" xfId="353"/>
    <cellStyle name="_MultipleSpace_~9773512_Q406 vs Q407 6-1-07 submission" xfId="354"/>
    <cellStyle name="_MultipleSpace_~9773512_YTD Mar final (link to Key Data) YN" xfId="355"/>
    <cellStyle name="_MultipleSpace_02-09 Fettig Review (yn)" xfId="356"/>
    <cellStyle name="_MultipleSpace_2005 Consolidated Profit Plan Review supporting file" xfId="357"/>
    <cellStyle name="_MultipleSpace_2006_LRP" xfId="358"/>
    <cellStyle name="_MultipleSpace_2007 Fettig Format by Month 02-02 v2" xfId="359"/>
    <cellStyle name="_MultipleSpace_2007 LRP Dunrovin supp 6-07-06" xfId="360"/>
    <cellStyle name="_MultipleSpace_2007 profit plan Supporting File" xfId="361"/>
    <cellStyle name="_MultipleSpace_6-06 Net Sales Reconciliation" xfId="362"/>
    <cellStyle name="_MultipleSpace_AP-June08-070908" xfId="363"/>
    <cellStyle name="_MultipleSpace_Apr06 Monthly Ops support" xfId="364"/>
    <cellStyle name="_MultipleSpace_Asia for Nov" xfId="365"/>
    <cellStyle name="_MultipleSpace_BOD Business Update - Dec. 19-06" xfId="366"/>
    <cellStyle name="_MultipleSpace_Copy of Q2 final (link to Key Data) YN2" xfId="367"/>
    <cellStyle name="_MultipleSpace_Corporate Reporting Package Q2 - WHR Legacy" xfId="368"/>
    <cellStyle name="_MultipleSpace_Crossover - Q3" xfId="369"/>
    <cellStyle name="_MultipleSpace_E&amp;Y BS and IS3Q2007" xfId="370"/>
    <cellStyle name="_MultipleSpace_Fcst II summ" xfId="371"/>
    <cellStyle name="_MultipleSpace_Free Cash Flow" xfId="372"/>
    <cellStyle name="_MultipleSpace_High Level 2007 Plan Model - 10-06 OL New Assumptions" xfId="373"/>
    <cellStyle name="_MultipleSpace_High Level 2007 Plan Model - 11-06 OL 11-15 v 1" xfId="374"/>
    <cellStyle name="_MultipleSpace_High Level 2007 Plan Model - 11-06 OL 11-15 v 2" xfId="375"/>
    <cellStyle name="_MultipleSpace_High Level 2007 Plan Model - 11-06 OL 11-15 v 3" xfId="376"/>
    <cellStyle name="_MultipleSpace_High Level 2007 Plan Model - 11-06 OL 11-15 v 4 (CF)" xfId="377"/>
    <cellStyle name="_MultipleSpace_High Level Long Range Plan Model 5" xfId="378"/>
    <cellStyle name="_MultipleSpace_High Level Long Range Plan Model 7" xfId="379"/>
    <cellStyle name="_MultipleSpace_High Level Long Range Plan Model 8" xfId="380"/>
    <cellStyle name="_MultipleSpace_Jun06 Monthly Ops support" xfId="381"/>
    <cellStyle name="_MultipleSpace_June NAR crossover" xfId="382"/>
    <cellStyle name="_MultipleSpace_LRP Backup Template" xfId="383"/>
    <cellStyle name="_MultipleSpace_NAR - Q1 corp 2-16" xfId="384"/>
    <cellStyle name="_MultipleSpace_NAR Historic P&amp;L info" xfId="385"/>
    <cellStyle name="_MultipleSpace_NAR HL FY OL 2-13" xfId="386"/>
    <cellStyle name="_MultipleSpace_NAR LRP to Corp 7-06-06" xfId="387"/>
    <cellStyle name="_MultipleSpace_NARCorpSchedules3Q2007" xfId="388"/>
    <cellStyle name="_MultipleSpace_new 2006 Dunrovin" xfId="389"/>
    <cellStyle name="_MultipleSpace_new 2006 model8" xfId="390"/>
    <cellStyle name="_MultipleSpace_Plan Model 10-25" xfId="391"/>
    <cellStyle name="_MultipleSpace_Plan Model 10-25_~0171358" xfId="392"/>
    <cellStyle name="_MultipleSpace_Plan Model 10-25_6-06 Net Sales Reconciliation" xfId="393"/>
    <cellStyle name="_MultipleSpace_Plan Model 10-25_AP-June08-070908" xfId="394"/>
    <cellStyle name="_MultipleSpace_Plan Model 10-25_Corporate Reporting Package Q2 - WHR Legacy" xfId="395"/>
    <cellStyle name="_MultipleSpace_Plan Model 10-25_E&amp;Y BS and IS3Q2007" xfId="396"/>
    <cellStyle name="_MultipleSpace_Plan Model 10-25_June NAR crossover" xfId="397"/>
    <cellStyle name="_MultipleSpace_Plan Model 10-25_LRP Backup Template" xfId="398"/>
    <cellStyle name="_MultipleSpace_Plan Model 10-25_NAR - Q1 corp 2-16" xfId="399"/>
    <cellStyle name="_MultipleSpace_Plan Model 10-25_NARCorpSchedules3Q2007" xfId="400"/>
    <cellStyle name="_MultipleSpace_Plan Model 10-25_Pricing - NAR v2" xfId="401"/>
    <cellStyle name="_MultipleSpace_Plan Model 10-25_Q306 vs Q307 6-1-07 submission" xfId="402"/>
    <cellStyle name="_MultipleSpace_Plan Model 10-25_Q406 vs Q407 6-1-07 submission" xfId="403"/>
    <cellStyle name="_MultipleSpace_Plan Model 10-25_YTD Mar final (link to Key Data) YN" xfId="404"/>
    <cellStyle name="_MultipleSpace_Pricing - NAR v2" xfId="405"/>
    <cellStyle name="_MultipleSpace_Profit Plan Roll-up Model 11-27" xfId="406"/>
    <cellStyle name="_MultipleSpace_Q1 Estimated 11-28" xfId="407"/>
    <cellStyle name="_MultipleSpace_Q2 Combined Fettig Format 7-27" xfId="408"/>
    <cellStyle name="_MultipleSpace_Q3 Leverage ao 8-31 OL" xfId="409"/>
    <cellStyle name="_MultipleSpace_Q3 Q4 P&amp;L OL" xfId="410"/>
    <cellStyle name="_MultipleSpace_Q306 vs Q307 6-1-07 submission" xfId="411"/>
    <cellStyle name="_MultipleSpace_Q406 vs Q407 6-1-07 submission" xfId="412"/>
    <cellStyle name="_MultipleSpace_RC_Summary" xfId="413"/>
    <cellStyle name="_MultipleSpace_Summary" xfId="414"/>
    <cellStyle name="_MultipleSpace_temp" xfId="415"/>
    <cellStyle name="_MultipleSpace_temp_~0171358" xfId="416"/>
    <cellStyle name="_MultipleSpace_temp_6-06 Net Sales Reconciliation" xfId="417"/>
    <cellStyle name="_MultipleSpace_temp_AP-June08-070908" xfId="418"/>
    <cellStyle name="_MultipleSpace_temp_Corporate Reporting Package Q2 - WHR Legacy" xfId="419"/>
    <cellStyle name="_MultipleSpace_temp_E&amp;Y BS and IS3Q2007" xfId="420"/>
    <cellStyle name="_MultipleSpace_temp_June NAR crossover" xfId="421"/>
    <cellStyle name="_MultipleSpace_temp_LRP Backup Template" xfId="422"/>
    <cellStyle name="_MultipleSpace_temp_NAR - Q1 corp 2-16" xfId="423"/>
    <cellStyle name="_MultipleSpace_temp_NARCorpSchedules3Q2007" xfId="424"/>
    <cellStyle name="_MultipleSpace_temp_Pricing - NAR v2" xfId="425"/>
    <cellStyle name="_MultipleSpace_temp_Q306 vs Q307 6-1-07 submission" xfId="426"/>
    <cellStyle name="_MultipleSpace_temp_Q406 vs Q407 6-1-07 submission" xfId="427"/>
    <cellStyle name="_MultipleSpace_temp_YTD Mar final (link to Key Data) YN" xfId="428"/>
    <cellStyle name="_MultipleSpace_WHR-MYG consolidation v6" xfId="429"/>
    <cellStyle name="_MultipleSpace_WHR-MYG consolidation v6b" xfId="430"/>
    <cellStyle name="_MultipleSpace_YTD Mar final (link to Key Data) YN" xfId="431"/>
    <cellStyle name="_Percent" xfId="432"/>
    <cellStyle name="_Percent_~0171358" xfId="433"/>
    <cellStyle name="_Percent_~2332904" xfId="434"/>
    <cellStyle name="_Percent_~7566346" xfId="435"/>
    <cellStyle name="_Percent_~9773512" xfId="436"/>
    <cellStyle name="_Percent_~9773512_~0171358" xfId="437"/>
    <cellStyle name="_Percent_~9773512_6-06 Net Sales Reconciliation" xfId="438"/>
    <cellStyle name="_Percent_~9773512_AP-June08-070908" xfId="439"/>
    <cellStyle name="_Percent_~9773512_Corporate Reporting Package Q2 - WHR Legacy" xfId="440"/>
    <cellStyle name="_Percent_~9773512_Corporate Reporting Package Q2 - WHR Legacy 2" xfId="441"/>
    <cellStyle name="_Percent_~9773512_E&amp;Y BS and IS3Q2007" xfId="442"/>
    <cellStyle name="_Percent_~9773512_June NAR crossover" xfId="443"/>
    <cellStyle name="_Percent_~9773512_LRP Backup Template" xfId="444"/>
    <cellStyle name="_Percent_~9773512_NAR - Q1 corp 2-16" xfId="445"/>
    <cellStyle name="_Percent_~9773512_NARCorpSchedules3Q2007" xfId="446"/>
    <cellStyle name="_Percent_~9773512_Pricing - NAR v2" xfId="447"/>
    <cellStyle name="_Percent_~9773512_Q306 vs Q307 6-1-07 submission" xfId="448"/>
    <cellStyle name="_Percent_~9773512_Q406 vs Q407 6-1-07 submission" xfId="449"/>
    <cellStyle name="_Percent_~9773512_YTD Mar final (link to Key Data) YN" xfId="450"/>
    <cellStyle name="_Percent_02-09 Fettig Review (yn)" xfId="451"/>
    <cellStyle name="_Percent_2005 Consolidated Profit Plan Review supporting file" xfId="452"/>
    <cellStyle name="_Percent_2006_LRP" xfId="453"/>
    <cellStyle name="_Percent_2007 Fettig Format by Month 02-02 v2" xfId="454"/>
    <cellStyle name="_Percent_2007 LRP Dunrovin supp 6-07-06" xfId="455"/>
    <cellStyle name="_Percent_2007 profit plan Supporting File" xfId="456"/>
    <cellStyle name="_Percent_6-06 Net Sales Reconciliation" xfId="457"/>
    <cellStyle name="_Percent_AP-June08-070908" xfId="458"/>
    <cellStyle name="_Percent_Apr06 Monthly Ops support" xfId="459"/>
    <cellStyle name="_Percent_Asia for Nov" xfId="460"/>
    <cellStyle name="_Percent_BOD Business Update - Dec. 19-06" xfId="461"/>
    <cellStyle name="_Percent_Copy of Q2 final (link to Key Data) YN2" xfId="462"/>
    <cellStyle name="_Percent_Corporate Reporting Package Q2 - WHR Legacy" xfId="463"/>
    <cellStyle name="_Percent_Crossover - Q3" xfId="464"/>
    <cellStyle name="_Percent_E&amp;Y BS and IS3Q2007" xfId="465"/>
    <cellStyle name="_Percent_Fcst II summ" xfId="466"/>
    <cellStyle name="_Percent_Free Cash Flow" xfId="467"/>
    <cellStyle name="_Percent_High Level 2007 Plan Model - 10-06 OL New Assumptions" xfId="468"/>
    <cellStyle name="_Percent_High Level 2007 Plan Model - 11-06 OL 11-15 v 1" xfId="469"/>
    <cellStyle name="_Percent_High Level 2007 Plan Model - 11-06 OL 11-15 v 2" xfId="470"/>
    <cellStyle name="_Percent_High Level 2007 Plan Model - 11-06 OL 11-15 v 3" xfId="471"/>
    <cellStyle name="_Percent_High Level 2007 Plan Model - 11-06 OL 11-15 v 4 (CF)" xfId="472"/>
    <cellStyle name="_Percent_High Level Long Range Plan Model 5" xfId="473"/>
    <cellStyle name="_Percent_High Level Long Range Plan Model 7" xfId="474"/>
    <cellStyle name="_Percent_High Level Long Range Plan Model 8" xfId="475"/>
    <cellStyle name="_Percent_Jun06 Monthly Ops support" xfId="476"/>
    <cellStyle name="_Percent_June NAR crossover" xfId="477"/>
    <cellStyle name="_Percent_LRP Backup Template" xfId="478"/>
    <cellStyle name="_Percent_NAR - Q1 corp 2-16" xfId="479"/>
    <cellStyle name="_Percent_NAR Historic P&amp;L info" xfId="480"/>
    <cellStyle name="_Percent_NAR HL FY OL 2-13" xfId="481"/>
    <cellStyle name="_Percent_NAR LRP to Corp 7-06-06" xfId="482"/>
    <cellStyle name="_Percent_NAR Supply Chain 2006 and 07 F&amp;W forecast Aug 18th 2005 v3" xfId="483"/>
    <cellStyle name="_Percent_NARCorpSchedules3Q2007" xfId="484"/>
    <cellStyle name="_Percent_new 2006 Dunrovin" xfId="485"/>
    <cellStyle name="_Percent_new 2006 model8" xfId="486"/>
    <cellStyle name="_Percent_Plan Model 10-25" xfId="487"/>
    <cellStyle name="_Percent_Plan Model 10-25_~0171358" xfId="488"/>
    <cellStyle name="_Percent_Plan Model 10-25_6-06 Net Sales Reconciliation" xfId="489"/>
    <cellStyle name="_Percent_Plan Model 10-25_AP-June08-070908" xfId="490"/>
    <cellStyle name="_Percent_Plan Model 10-25_Corporate Reporting Package Q2 - WHR Legacy" xfId="491"/>
    <cellStyle name="_Percent_Plan Model 10-25_E&amp;Y BS and IS3Q2007" xfId="492"/>
    <cellStyle name="_Percent_Plan Model 10-25_June NAR crossover" xfId="493"/>
    <cellStyle name="_Percent_Plan Model 10-25_LRP Backup Template" xfId="494"/>
    <cellStyle name="_Percent_Plan Model 10-25_NAR - Q1 corp 2-16" xfId="495"/>
    <cellStyle name="_Percent_Plan Model 10-25_NARCorpSchedules3Q2007" xfId="496"/>
    <cellStyle name="_Percent_Plan Model 10-25_Pricing - NAR v2" xfId="497"/>
    <cellStyle name="_Percent_Plan Model 10-25_Q306 vs Q307 6-1-07 submission" xfId="498"/>
    <cellStyle name="_Percent_Plan Model 10-25_Q406 vs Q407 6-1-07 submission" xfId="499"/>
    <cellStyle name="_Percent_Plan Model 10-25_YTD Mar final (link to Key Data) YN" xfId="500"/>
    <cellStyle name="_Percent_Pricing - NAR v2" xfId="501"/>
    <cellStyle name="_Percent_Profit Plan Roll-up Model 11-27" xfId="502"/>
    <cellStyle name="_Percent_Q1 Estimated 11-28" xfId="503"/>
    <cellStyle name="_Percent_Q2 Combined Fettig Format 7-27" xfId="504"/>
    <cellStyle name="_Percent_Q3 Leverage ao 8-31 OL" xfId="505"/>
    <cellStyle name="_Percent_Q3 Q4 P&amp;L OL" xfId="506"/>
    <cellStyle name="_Percent_Q306 vs Q307 6-1-07 submission" xfId="507"/>
    <cellStyle name="_Percent_Q406 vs Q407 6-1-07 submission" xfId="508"/>
    <cellStyle name="_Percent_RC_Summary" xfId="509"/>
    <cellStyle name="_Percent_Summary" xfId="510"/>
    <cellStyle name="_Percent_temp" xfId="511"/>
    <cellStyle name="_Percent_temp_~0171358" xfId="512"/>
    <cellStyle name="_Percent_temp_6-06 Net Sales Reconciliation" xfId="513"/>
    <cellStyle name="_Percent_temp_AP-June08-070908" xfId="514"/>
    <cellStyle name="_Percent_temp_Corporate Reporting Package Q2 - WHR Legacy" xfId="515"/>
    <cellStyle name="_Percent_temp_E&amp;Y BS and IS3Q2007" xfId="516"/>
    <cellStyle name="_Percent_temp_June NAR crossover" xfId="517"/>
    <cellStyle name="_Percent_temp_LRP Backup Template" xfId="518"/>
    <cellStyle name="_Percent_temp_NAR - Q1 corp 2-16" xfId="519"/>
    <cellStyle name="_Percent_temp_NARCorpSchedules3Q2007" xfId="520"/>
    <cellStyle name="_Percent_temp_Pricing - NAR v2" xfId="521"/>
    <cellStyle name="_Percent_temp_Q306 vs Q307 6-1-07 submission" xfId="522"/>
    <cellStyle name="_Percent_temp_Q406 vs Q407 6-1-07 submission" xfId="523"/>
    <cellStyle name="_Percent_temp_YTD Mar final (link to Key Data) YN" xfId="524"/>
    <cellStyle name="_Percent_WHR-MYG consolidation v6" xfId="525"/>
    <cellStyle name="_Percent_WHR-MYG consolidation v6b" xfId="526"/>
    <cellStyle name="_Percent_YTD Mar final (link to Key Data) YN" xfId="527"/>
    <cellStyle name="_PercentSpace" xfId="528"/>
    <cellStyle name="_PercentSpace_~0171358" xfId="529"/>
    <cellStyle name="_PercentSpace_~2332904" xfId="530"/>
    <cellStyle name="_PercentSpace_~7566346" xfId="531"/>
    <cellStyle name="_PercentSpace_~9773512" xfId="532"/>
    <cellStyle name="_PercentSpace_~9773512_~0171358" xfId="533"/>
    <cellStyle name="_PercentSpace_~9773512_6-06 Net Sales Reconciliation" xfId="534"/>
    <cellStyle name="_PercentSpace_~9773512_AP-June08-070908" xfId="535"/>
    <cellStyle name="_PercentSpace_~9773512_Corporate Reporting Package Q2 - WHR Legacy" xfId="536"/>
    <cellStyle name="_PercentSpace_~9773512_E&amp;Y BS and IS3Q2007" xfId="537"/>
    <cellStyle name="_PercentSpace_~9773512_June NAR crossover" xfId="538"/>
    <cellStyle name="_PercentSpace_~9773512_LRP Backup Template" xfId="539"/>
    <cellStyle name="_PercentSpace_~9773512_NAR - Q1 corp 2-16" xfId="540"/>
    <cellStyle name="_PercentSpace_~9773512_NARCorpSchedules3Q2007" xfId="541"/>
    <cellStyle name="_PercentSpace_~9773512_Pricing - NAR v2" xfId="542"/>
    <cellStyle name="_PercentSpace_~9773512_Q306 vs Q307 6-1-07 submission" xfId="543"/>
    <cellStyle name="_PercentSpace_~9773512_Q406 vs Q407 6-1-07 submission" xfId="544"/>
    <cellStyle name="_PercentSpace_~9773512_YTD Mar final (link to Key Data) YN" xfId="545"/>
    <cellStyle name="_PercentSpace_02-09 Fettig Review (yn)" xfId="546"/>
    <cellStyle name="_PercentSpace_2005 Consolidated Profit Plan Review supporting file" xfId="547"/>
    <cellStyle name="_PercentSpace_2006_LRP" xfId="548"/>
    <cellStyle name="_PercentSpace_2007 Fettig Format by Month 02-02 v2" xfId="549"/>
    <cellStyle name="_PercentSpace_2007 LRP Dunrovin supp 6-07-06" xfId="550"/>
    <cellStyle name="_PercentSpace_2007 profit plan Supporting File" xfId="551"/>
    <cellStyle name="_PercentSpace_6-06 Net Sales Reconciliation" xfId="552"/>
    <cellStyle name="_PercentSpace_AP-June08-070908" xfId="553"/>
    <cellStyle name="_PercentSpace_Apr06 Monthly Ops support" xfId="554"/>
    <cellStyle name="_PercentSpace_Asia for Nov" xfId="555"/>
    <cellStyle name="_PercentSpace_BOD Business Update - Dec. 19-06" xfId="556"/>
    <cellStyle name="_PercentSpace_Copy of Q2 final (link to Key Data) YN2" xfId="557"/>
    <cellStyle name="_PercentSpace_Corporate Reporting Package Q2 - WHR Legacy" xfId="558"/>
    <cellStyle name="_PercentSpace_Crossover - Q3" xfId="559"/>
    <cellStyle name="_PercentSpace_E&amp;Y BS and IS3Q2007" xfId="560"/>
    <cellStyle name="_PercentSpace_Fcst II summ" xfId="561"/>
    <cellStyle name="_PercentSpace_Free Cash Flow" xfId="562"/>
    <cellStyle name="_PercentSpace_High Level 2007 Plan Model - 10-06 OL New Assumptions" xfId="563"/>
    <cellStyle name="_PercentSpace_High Level 2007 Plan Model - 11-06 OL 11-15 v 1" xfId="564"/>
    <cellStyle name="_PercentSpace_High Level 2007 Plan Model - 11-06 OL 11-15 v 2" xfId="565"/>
    <cellStyle name="_PercentSpace_High Level 2007 Plan Model - 11-06 OL 11-15 v 3" xfId="566"/>
    <cellStyle name="_PercentSpace_High Level 2007 Plan Model - 11-06 OL 11-15 v 4 (CF)" xfId="567"/>
    <cellStyle name="_PercentSpace_High Level Long Range Plan Model 5" xfId="568"/>
    <cellStyle name="_PercentSpace_High Level Long Range Plan Model 7" xfId="569"/>
    <cellStyle name="_PercentSpace_High Level Long Range Plan Model 8" xfId="570"/>
    <cellStyle name="_PercentSpace_Jun06 Monthly Ops support" xfId="571"/>
    <cellStyle name="_PercentSpace_June NAR crossover" xfId="572"/>
    <cellStyle name="_PercentSpace_LRP Backup Template" xfId="573"/>
    <cellStyle name="_PercentSpace_NAR - Q1 corp 2-16" xfId="574"/>
    <cellStyle name="_PercentSpace_NAR Historic P&amp;L info" xfId="575"/>
    <cellStyle name="_PercentSpace_NAR HL FY OL 2-13" xfId="576"/>
    <cellStyle name="_PercentSpace_NAR LRP to Corp 7-06-06" xfId="577"/>
    <cellStyle name="_PercentSpace_NAR Supply Chain 2006 and 07 F&amp;W forecast Aug 18th 2005 v3" xfId="578"/>
    <cellStyle name="_PercentSpace_NARCorpSchedules3Q2007" xfId="579"/>
    <cellStyle name="_PercentSpace_new 2006 Dunrovin" xfId="580"/>
    <cellStyle name="_PercentSpace_new 2006 model8" xfId="581"/>
    <cellStyle name="_PercentSpace_Plan Model 10-25" xfId="582"/>
    <cellStyle name="_PercentSpace_Plan Model 10-25_~0171358" xfId="583"/>
    <cellStyle name="_PercentSpace_Plan Model 10-25_6-06 Net Sales Reconciliation" xfId="584"/>
    <cellStyle name="_PercentSpace_Plan Model 10-25_AP-June08-070908" xfId="585"/>
    <cellStyle name="_PercentSpace_Plan Model 10-25_Corporate Reporting Package Q2 - WHR Legacy" xfId="586"/>
    <cellStyle name="_PercentSpace_Plan Model 10-25_E&amp;Y BS and IS3Q2007" xfId="587"/>
    <cellStyle name="_PercentSpace_Plan Model 10-25_June NAR crossover" xfId="588"/>
    <cellStyle name="_PercentSpace_Plan Model 10-25_LRP Backup Template" xfId="589"/>
    <cellStyle name="_PercentSpace_Plan Model 10-25_NAR - Q1 corp 2-16" xfId="590"/>
    <cellStyle name="_PercentSpace_Plan Model 10-25_NARCorpSchedules3Q2007" xfId="591"/>
    <cellStyle name="_PercentSpace_Plan Model 10-25_Pricing - NAR v2" xfId="592"/>
    <cellStyle name="_PercentSpace_Plan Model 10-25_Q306 vs Q307 6-1-07 submission" xfId="593"/>
    <cellStyle name="_PercentSpace_Plan Model 10-25_Q406 vs Q407 6-1-07 submission" xfId="594"/>
    <cellStyle name="_PercentSpace_Plan Model 10-25_YTD Mar final (link to Key Data) YN" xfId="595"/>
    <cellStyle name="_PercentSpace_Pricing - NAR v2" xfId="596"/>
    <cellStyle name="_PercentSpace_Profit Plan Roll-up Model 11-27" xfId="597"/>
    <cellStyle name="_PercentSpace_Q1 Estimated 11-28" xfId="598"/>
    <cellStyle name="_PercentSpace_Q2 Combined Fettig Format 7-27" xfId="599"/>
    <cellStyle name="_PercentSpace_Q3 Leverage ao 8-31 OL" xfId="600"/>
    <cellStyle name="_PercentSpace_Q3 Q4 P&amp;L OL" xfId="601"/>
    <cellStyle name="_PercentSpace_Q306 vs Q307 6-1-07 submission" xfId="602"/>
    <cellStyle name="_PercentSpace_Q406 vs Q407 6-1-07 submission" xfId="603"/>
    <cellStyle name="_PercentSpace_RC_Summary" xfId="604"/>
    <cellStyle name="_PercentSpace_Summary" xfId="605"/>
    <cellStyle name="_PercentSpace_temp" xfId="606"/>
    <cellStyle name="_PercentSpace_temp_~0171358" xfId="607"/>
    <cellStyle name="_PercentSpace_temp_Corporate Reporting Package Q2 - WHR Legacy" xfId="608"/>
    <cellStyle name="_PercentSpace_temp_June NAR crossover" xfId="609"/>
    <cellStyle name="_PercentSpace_temp_NAR - Q1 corp 2-16" xfId="610"/>
    <cellStyle name="_PercentSpace_temp_Pricing - NAR v2" xfId="611"/>
    <cellStyle name="_PercentSpace_temp_YTD Mar final (link to Key Data) YN" xfId="612"/>
    <cellStyle name="_PercentSpace_WHR-MYG consolidation v6" xfId="613"/>
    <cellStyle name="_PercentSpace_WHR-MYG consolidation v6b" xfId="614"/>
    <cellStyle name="_PercentSpace_YTD Mar final (link to Key Data) YN" xfId="615"/>
    <cellStyle name="_PL MAY '06-Final" xfId="616"/>
    <cellStyle name="_PL MAY '06-Final_~9750087" xfId="617"/>
    <cellStyle name="_PL MAY '06-Final_Balance Sheet March 2009 25.09.09" xfId="618"/>
    <cellStyle name="_PL MAY '06-Final_tax computation dec 2009" xfId="619"/>
    <cellStyle name="_PL-May'06" xfId="620"/>
    <cellStyle name="_PL-May'06_~9750087" xfId="621"/>
    <cellStyle name="_PL-May'06_Balance Sheet March 2009 25.09.09" xfId="622"/>
    <cellStyle name="_PL-May'06_tax computation dec 2009" xfId="623"/>
    <cellStyle name="_Q2 Unsecured loan Consol Lead" xfId="624"/>
    <cellStyle name="_Ramos Assumptions - 103106" xfId="625"/>
    <cellStyle name="_Revenue Estimates by Girish" xfId="626"/>
    <cellStyle name="_RSO-Corp-TA-productivity&amp; OTHERS FILE-feb-09" xfId="627"/>
    <cellStyle name="_RSO-Corp-TA-productivity&amp; OTHERS FILE-Mar-09" xfId="628"/>
    <cellStyle name="_Salesand incomeMay'06" xfId="629"/>
    <cellStyle name="_Salesand incomeMay'06_~9750087" xfId="630"/>
    <cellStyle name="_Salesand incomeMay'06_Balance Sheet March 2009 25.09.09" xfId="631"/>
    <cellStyle name="_Salesand incomeMay'06_tax computation dec 2009" xfId="632"/>
    <cellStyle name="_sayaji_proj1" xfId="633"/>
    <cellStyle name="_sayaji_project" xfId="634"/>
    <cellStyle name="_SCITSPL - Tax Liability 31.03.06" xfId="635"/>
    <cellStyle name="_SCITSPL - Tax Liability 31.03.06_Financial Statements - March 2008" xfId="636"/>
    <cellStyle name="_SCITSPL - Tax Liability 31.03.06_Financial Statements_15 months ended 31 Mar07" xfId="637"/>
    <cellStyle name="_SCITSPL - Tax Liability 31.03.06_Sampe - Schedule VI financial statements" xfId="638"/>
    <cellStyle name="_SCITSPL - Tax Liability 31.03.06_Schedule VI financial statements_RIPL_final" xfId="639"/>
    <cellStyle name="_SCITSPL - Tax Liability 31.03.06_StatAccounts-Mar06 Revised_FINAL" xfId="640"/>
    <cellStyle name="_SCITSPL - Tax Liability 31.03.06_StatAccounts-Mar06 Revised_TEST" xfId="641"/>
    <cellStyle name="_Sekar Bill -revised" xfId="642"/>
    <cellStyle name="_Sekar Bill -revised_Polymatech accounts- Mar10" xfId="643"/>
    <cellStyle name="_Ser_Tax_Nov08" xfId="644"/>
    <cellStyle name="_Sheet2" xfId="645"/>
    <cellStyle name="_Sheet2_~9750087" xfId="646"/>
    <cellStyle name="_Sheet2_Balance Sheet March 2009 25.09.09" xfId="647"/>
    <cellStyle name="_Sheet2_tax computation dec 2009" xfId="648"/>
    <cellStyle name="_Sheet3" xfId="649"/>
    <cellStyle name="_Sheet4" xfId="650"/>
    <cellStyle name="_Sheet4_~9750087" xfId="651"/>
    <cellStyle name="_Sheet4_Balance Sheet March 2009 25.09.09" xfId="652"/>
    <cellStyle name="_Sheet4_tax computation dec 2009" xfId="653"/>
    <cellStyle name="_Sheet5" xfId="654"/>
    <cellStyle name="_Sheet5_~9750087" xfId="655"/>
    <cellStyle name="_Sheet5_Balance Sheet March 2009 25.09.09" xfId="656"/>
    <cellStyle name="_Sheet5_tax computation dec 2009" xfId="657"/>
    <cellStyle name="_StatAccounts-Dec'05-Revised" xfId="658"/>
    <cellStyle name="_synergybycategory 4242007" xfId="659"/>
    <cellStyle name="_Tax Audit Annexure" xfId="660"/>
    <cellStyle name="_Tax Audit Annexure_~1236703" xfId="661"/>
    <cellStyle name="_Tax Audit Annexure_Depreciation" xfId="662"/>
    <cellStyle name="_Tax Audit Annexure_Depreciation Chart Dec-08 New" xfId="663"/>
    <cellStyle name="_Tax Audit Annexure_Provision for taxation - March 31, 2007" xfId="664"/>
    <cellStyle name="_tax computation dec 2009" xfId="665"/>
    <cellStyle name="_TDS  ON  contract  " xfId="666"/>
    <cellStyle name="_TDS  ON  contract  _~1236703" xfId="667"/>
    <cellStyle name="_TDS  ON  contract  _Depreciation" xfId="668"/>
    <cellStyle name="_TDS  ON  contract  _Depreciation Chart Dec-08 New" xfId="669"/>
    <cellStyle name="_TDS  ON  contract  _Provision for taxation - March 31, 2007" xfId="670"/>
    <cellStyle name="_TDS on  Brokerage  (2)" xfId="671"/>
    <cellStyle name="_TDS on  Brokerage  (2)_~1236703" xfId="672"/>
    <cellStyle name="_TDS on  Brokerage  (2)_Depreciation" xfId="673"/>
    <cellStyle name="_TDS on  Brokerage  (2)_Depreciation Chart Dec-08 New" xfId="674"/>
    <cellStyle name="_TDS on  Brokerage  (2)_Provision for taxation - March 31, 2007" xfId="675"/>
    <cellStyle name="_TDS on Cont ( company )) " xfId="676"/>
    <cellStyle name="_TDS on Cont ( company )) _~1236703" xfId="677"/>
    <cellStyle name="_TDS on Cont ( company )) _Depreciation" xfId="678"/>
    <cellStyle name="_TDS on Cont ( company )) _Depreciation Chart Dec-08 New" xfId="679"/>
    <cellStyle name="_TDS on Cont ( company )) _Provision for taxation - March 31, 2007" xfId="680"/>
    <cellStyle name="_TDS on prof Company  (2)" xfId="681"/>
    <cellStyle name="_TDS on prof Company  (2)_~1236703" xfId="682"/>
    <cellStyle name="_TDS on prof Company  (2)_Depreciation" xfId="683"/>
    <cellStyle name="_TDS on prof Company  (2)_Depreciation Chart Dec-08 New" xfId="684"/>
    <cellStyle name="_TDS on prof Company  (2)_Provision for taxation - March 31, 2007" xfId="685"/>
    <cellStyle name="_Trial Balance" xfId="686"/>
    <cellStyle name="_Trial Balance_~9750087" xfId="687"/>
    <cellStyle name="_Trial Balance_Balance Sheet March 2009 25.09.09" xfId="688"/>
    <cellStyle name="_Trial Balance_tax computation dec 2009" xfId="689"/>
    <cellStyle name="_VD - Royality and Marketing Fees" xfId="690"/>
    <cellStyle name="_vpfAGEING 31mar09" xfId="691"/>
    <cellStyle name="_vpfAGEING 31mar09_Copy of HEADCOUNT 10-11" xfId="692"/>
    <cellStyle name="=C:\WINDOWS\SYSTEM32\COMMAND.COM" xfId="693"/>
    <cellStyle name="=C:\WINNT\SYSTEM32\COMMAND.COM" xfId="694"/>
    <cellStyle name="•W_ˆ¶–¼“Y•t" xfId="695"/>
    <cellStyle name="" xfId="696"/>
    <cellStyle name="0" xfId="697"/>
    <cellStyle name="0,0_x000d__x000a_NA_x000d__x000a_" xfId="698"/>
    <cellStyle name="1" xfId="699"/>
    <cellStyle name="18" xfId="700"/>
    <cellStyle name="¹éºÐÀ²_±âÅ¸" xfId="701"/>
    <cellStyle name="2" xfId="702"/>
    <cellStyle name="20% - Accent1 10" xfId="703"/>
    <cellStyle name="20% - Accent1 11" xfId="704"/>
    <cellStyle name="20% - Accent1 2" xfId="705"/>
    <cellStyle name="20% - Accent1 2 10" xfId="706"/>
    <cellStyle name="20% - Accent1 2 10 2" xfId="707"/>
    <cellStyle name="20% - Accent1 2 11" xfId="708"/>
    <cellStyle name="20% - Accent1 2 11 2" xfId="709"/>
    <cellStyle name="20% - Accent1 2 12" xfId="710"/>
    <cellStyle name="20% - Accent1 2 12 2" xfId="711"/>
    <cellStyle name="20% - Accent1 2 13" xfId="712"/>
    <cellStyle name="20% - Accent1 2 14" xfId="713"/>
    <cellStyle name="20% - Accent1 2 15" xfId="714"/>
    <cellStyle name="20% - Accent1 2 16" xfId="715"/>
    <cellStyle name="20% - Accent1 2 2" xfId="716"/>
    <cellStyle name="20% - Accent1 2 2 10" xfId="717"/>
    <cellStyle name="20% - Accent1 2 2 11" xfId="718"/>
    <cellStyle name="20% - Accent1 2 2 12" xfId="719"/>
    <cellStyle name="20% - Accent1 2 2 2" xfId="720"/>
    <cellStyle name="20% - Accent1 2 2 2 10" xfId="721"/>
    <cellStyle name="20% - Accent1 2 2 2 2" xfId="722"/>
    <cellStyle name="20% - Accent1 2 2 2 2 2" xfId="723"/>
    <cellStyle name="20% - Accent1 2 2 2 2 2 2" xfId="724"/>
    <cellStyle name="20% - Accent1 2 2 2 2 2 2 2" xfId="725"/>
    <cellStyle name="20% - Accent1 2 2 2 2 2 3" xfId="726"/>
    <cellStyle name="20% - Accent1 2 2 2 2 3" xfId="727"/>
    <cellStyle name="20% - Accent1 2 2 2 2 3 2" xfId="728"/>
    <cellStyle name="20% - Accent1 2 2 2 2 4" xfId="729"/>
    <cellStyle name="20% - Accent1 2 2 2 2 4 2" xfId="730"/>
    <cellStyle name="20% - Accent1 2 2 2 2 5" xfId="731"/>
    <cellStyle name="20% - Accent1 2 2 2 2 5 2" xfId="732"/>
    <cellStyle name="20% - Accent1 2 2 2 2 6" xfId="733"/>
    <cellStyle name="20% - Accent1 2 2 2 3" xfId="734"/>
    <cellStyle name="20% - Accent1 2 2 2 3 2" xfId="735"/>
    <cellStyle name="20% - Accent1 2 2 2 3 2 2" xfId="736"/>
    <cellStyle name="20% - Accent1 2 2 2 3 3" xfId="737"/>
    <cellStyle name="20% - Accent1 2 2 2 4" xfId="738"/>
    <cellStyle name="20% - Accent1 2 2 2 4 2" xfId="739"/>
    <cellStyle name="20% - Accent1 2 2 2 5" xfId="740"/>
    <cellStyle name="20% - Accent1 2 2 2 5 2" xfId="741"/>
    <cellStyle name="20% - Accent1 2 2 2 6" xfId="742"/>
    <cellStyle name="20% - Accent1 2 2 2 6 2" xfId="743"/>
    <cellStyle name="20% - Accent1 2 2 2 7" xfId="744"/>
    <cellStyle name="20% - Accent1 2 2 2 8" xfId="745"/>
    <cellStyle name="20% - Accent1 2 2 2 9" xfId="746"/>
    <cellStyle name="20% - Accent1 2 2 3" xfId="747"/>
    <cellStyle name="20% - Accent1 2 2 3 2" xfId="748"/>
    <cellStyle name="20% - Accent1 2 2 3 2 2" xfId="749"/>
    <cellStyle name="20% - Accent1 2 2 3 2 2 2" xfId="750"/>
    <cellStyle name="20% - Accent1 2 2 3 2 2 2 2" xfId="751"/>
    <cellStyle name="20% - Accent1 2 2 3 2 2 3" xfId="752"/>
    <cellStyle name="20% - Accent1 2 2 3 2 3" xfId="753"/>
    <cellStyle name="20% - Accent1 2 2 3 2 3 2" xfId="754"/>
    <cellStyle name="20% - Accent1 2 2 3 2 4" xfId="755"/>
    <cellStyle name="20% - Accent1 2 2 3 2 4 2" xfId="756"/>
    <cellStyle name="20% - Accent1 2 2 3 2 5" xfId="757"/>
    <cellStyle name="20% - Accent1 2 2 3 2 5 2" xfId="758"/>
    <cellStyle name="20% - Accent1 2 2 3 2 6" xfId="759"/>
    <cellStyle name="20% - Accent1 2 2 3 3" xfId="760"/>
    <cellStyle name="20% - Accent1 2 2 3 3 2" xfId="761"/>
    <cellStyle name="20% - Accent1 2 2 3 3 2 2" xfId="762"/>
    <cellStyle name="20% - Accent1 2 2 3 3 3" xfId="763"/>
    <cellStyle name="20% - Accent1 2 2 3 4" xfId="764"/>
    <cellStyle name="20% - Accent1 2 2 3 4 2" xfId="765"/>
    <cellStyle name="20% - Accent1 2 2 3 5" xfId="766"/>
    <cellStyle name="20% - Accent1 2 2 3 5 2" xfId="767"/>
    <cellStyle name="20% - Accent1 2 2 3 5 2 2" xfId="768"/>
    <cellStyle name="20% - Accent1 2 2 3 5 3" xfId="769"/>
    <cellStyle name="20% - Accent1 2 2 3 6" xfId="770"/>
    <cellStyle name="20% - Accent1 2 2 3 6 2" xfId="771"/>
    <cellStyle name="20% - Accent1 2 2 3 7" xfId="772"/>
    <cellStyle name="20% - Accent1 2 2 4" xfId="773"/>
    <cellStyle name="20% - Accent1 2 2 4 2" xfId="774"/>
    <cellStyle name="20% - Accent1 2 2 4 2 2" xfId="775"/>
    <cellStyle name="20% - Accent1 2 2 4 2 2 2" xfId="776"/>
    <cellStyle name="20% - Accent1 2 2 4 2 3" xfId="777"/>
    <cellStyle name="20% - Accent1 2 2 4 3" xfId="778"/>
    <cellStyle name="20% - Accent1 2 2 4 3 2" xfId="779"/>
    <cellStyle name="20% - Accent1 2 2 4 4" xfId="780"/>
    <cellStyle name="20% - Accent1 2 2 4 4 2" xfId="781"/>
    <cellStyle name="20% - Accent1 2 2 4 5" xfId="782"/>
    <cellStyle name="20% - Accent1 2 2 4 5 2" xfId="783"/>
    <cellStyle name="20% - Accent1 2 2 4 6" xfId="784"/>
    <cellStyle name="20% - Accent1 2 2 5" xfId="785"/>
    <cellStyle name="20% - Accent1 2 2 5 2" xfId="786"/>
    <cellStyle name="20% - Accent1 2 2 5 2 2" xfId="787"/>
    <cellStyle name="20% - Accent1 2 2 5 3" xfId="788"/>
    <cellStyle name="20% - Accent1 2 2 6" xfId="789"/>
    <cellStyle name="20% - Accent1 2 2 6 2" xfId="790"/>
    <cellStyle name="20% - Accent1 2 2 7" xfId="791"/>
    <cellStyle name="20% - Accent1 2 2 7 2" xfId="792"/>
    <cellStyle name="20% - Accent1 2 2 8" xfId="793"/>
    <cellStyle name="20% - Accent1 2 2 8 2" xfId="794"/>
    <cellStyle name="20% - Accent1 2 2 9" xfId="795"/>
    <cellStyle name="20% - Accent1 2 3" xfId="796"/>
    <cellStyle name="20% - Accent1 2 3 10" xfId="797"/>
    <cellStyle name="20% - Accent1 2 3 11" xfId="798"/>
    <cellStyle name="20% - Accent1 2 3 2" xfId="799"/>
    <cellStyle name="20% - Accent1 2 3 2 2" xfId="800"/>
    <cellStyle name="20% - Accent1 2 3 2 2 2" xfId="801"/>
    <cellStyle name="20% - Accent1 2 3 2 2 2 2" xfId="802"/>
    <cellStyle name="20% - Accent1 2 3 2 2 2 2 2" xfId="803"/>
    <cellStyle name="20% - Accent1 2 3 2 2 2 3" xfId="804"/>
    <cellStyle name="20% - Accent1 2 3 2 2 3" xfId="805"/>
    <cellStyle name="20% - Accent1 2 3 2 2 3 2" xfId="806"/>
    <cellStyle name="20% - Accent1 2 3 2 2 4" xfId="807"/>
    <cellStyle name="20% - Accent1 2 3 2 2 4 2" xfId="808"/>
    <cellStyle name="20% - Accent1 2 3 2 2 5" xfId="809"/>
    <cellStyle name="20% - Accent1 2 3 2 2 5 2" xfId="810"/>
    <cellStyle name="20% - Accent1 2 3 2 2 6" xfId="811"/>
    <cellStyle name="20% - Accent1 2 3 2 3" xfId="812"/>
    <cellStyle name="20% - Accent1 2 3 2 3 2" xfId="813"/>
    <cellStyle name="20% - Accent1 2 3 2 3 2 2" xfId="814"/>
    <cellStyle name="20% - Accent1 2 3 2 3 3" xfId="815"/>
    <cellStyle name="20% - Accent1 2 3 2 4" xfId="816"/>
    <cellStyle name="20% - Accent1 2 3 2 4 2" xfId="817"/>
    <cellStyle name="20% - Accent1 2 3 2 5" xfId="818"/>
    <cellStyle name="20% - Accent1 2 3 2 5 2" xfId="819"/>
    <cellStyle name="20% - Accent1 2 3 2 6" xfId="820"/>
    <cellStyle name="20% - Accent1 2 3 2 6 2" xfId="821"/>
    <cellStyle name="20% - Accent1 2 3 2 7" xfId="822"/>
    <cellStyle name="20% - Accent1 2 3 3" xfId="823"/>
    <cellStyle name="20% - Accent1 2 3 3 2" xfId="824"/>
    <cellStyle name="20% - Accent1 2 3 3 2 2" xfId="825"/>
    <cellStyle name="20% - Accent1 2 3 3 2 2 2" xfId="826"/>
    <cellStyle name="20% - Accent1 2 3 3 2 3" xfId="827"/>
    <cellStyle name="20% - Accent1 2 3 3 3" xfId="828"/>
    <cellStyle name="20% - Accent1 2 3 3 3 2" xfId="829"/>
    <cellStyle name="20% - Accent1 2 3 3 4" xfId="830"/>
    <cellStyle name="20% - Accent1 2 3 3 4 2" xfId="831"/>
    <cellStyle name="20% - Accent1 2 3 3 5" xfId="832"/>
    <cellStyle name="20% - Accent1 2 3 3 5 2" xfId="833"/>
    <cellStyle name="20% - Accent1 2 3 3 6" xfId="834"/>
    <cellStyle name="20% - Accent1 2 3 4" xfId="835"/>
    <cellStyle name="20% - Accent1 2 3 4 2" xfId="836"/>
    <cellStyle name="20% - Accent1 2 3 4 2 2" xfId="837"/>
    <cellStyle name="20% - Accent1 2 3 4 3" xfId="838"/>
    <cellStyle name="20% - Accent1 2 3 5" xfId="839"/>
    <cellStyle name="20% - Accent1 2 3 5 2" xfId="840"/>
    <cellStyle name="20% - Accent1 2 3 6" xfId="841"/>
    <cellStyle name="20% - Accent1 2 3 6 2" xfId="842"/>
    <cellStyle name="20% - Accent1 2 3 7" xfId="843"/>
    <cellStyle name="20% - Accent1 2 3 7 2" xfId="844"/>
    <cellStyle name="20% - Accent1 2 3 8" xfId="845"/>
    <cellStyle name="20% - Accent1 2 3 9" xfId="846"/>
    <cellStyle name="20% - Accent1 2 4" xfId="847"/>
    <cellStyle name="20% - Accent1 2 4 2" xfId="848"/>
    <cellStyle name="20% - Accent1 2 4 2 2" xfId="849"/>
    <cellStyle name="20% - Accent1 2 4 2 2 2" xfId="850"/>
    <cellStyle name="20% - Accent1 2 4 2 2 2 2" xfId="851"/>
    <cellStyle name="20% - Accent1 2 4 2 2 3" xfId="852"/>
    <cellStyle name="20% - Accent1 2 4 2 3" xfId="853"/>
    <cellStyle name="20% - Accent1 2 4 2 3 2" xfId="854"/>
    <cellStyle name="20% - Accent1 2 4 2 4" xfId="855"/>
    <cellStyle name="20% - Accent1 2 4 2 4 2" xfId="856"/>
    <cellStyle name="20% - Accent1 2 4 2 5" xfId="857"/>
    <cellStyle name="20% - Accent1 2 4 2 5 2" xfId="858"/>
    <cellStyle name="20% - Accent1 2 4 2 6" xfId="859"/>
    <cellStyle name="20% - Accent1 2 4 3" xfId="860"/>
    <cellStyle name="20% - Accent1 2 4 3 2" xfId="861"/>
    <cellStyle name="20% - Accent1 2 4 3 2 2" xfId="862"/>
    <cellStyle name="20% - Accent1 2 4 3 3" xfId="863"/>
    <cellStyle name="20% - Accent1 2 4 4" xfId="864"/>
    <cellStyle name="20% - Accent1 2 4 4 2" xfId="865"/>
    <cellStyle name="20% - Accent1 2 4 5" xfId="866"/>
    <cellStyle name="20% - Accent1 2 4 5 2" xfId="867"/>
    <cellStyle name="20% - Accent1 2 4 6" xfId="868"/>
    <cellStyle name="20% - Accent1 2 4 6 2" xfId="869"/>
    <cellStyle name="20% - Accent1 2 4 7" xfId="870"/>
    <cellStyle name="20% - Accent1 2 4 7 2" xfId="871"/>
    <cellStyle name="20% - Accent1 2 5" xfId="872"/>
    <cellStyle name="20% - Accent1 2 5 2" xfId="873"/>
    <cellStyle name="20% - Accent1 2 5 2 2" xfId="874"/>
    <cellStyle name="20% - Accent1 2 5 2 2 2" xfId="875"/>
    <cellStyle name="20% - Accent1 2 5 2 2 2 2" xfId="876"/>
    <cellStyle name="20% - Accent1 2 5 2 2 3" xfId="877"/>
    <cellStyle name="20% - Accent1 2 5 2 2 4" xfId="878"/>
    <cellStyle name="20% - Accent1 2 5 2 3" xfId="879"/>
    <cellStyle name="20% - Accent1 2 5 2 3 2" xfId="880"/>
    <cellStyle name="20% - Accent1 2 5 2 4" xfId="881"/>
    <cellStyle name="20% - Accent1 2 5 2 4 2" xfId="882"/>
    <cellStyle name="20% - Accent1 2 5 2 5" xfId="883"/>
    <cellStyle name="20% - Accent1 2 5 2 5 2" xfId="884"/>
    <cellStyle name="20% - Accent1 2 5 2 6" xfId="885"/>
    <cellStyle name="20% - Accent1 2 5 3" xfId="886"/>
    <cellStyle name="20% - Accent1 2 5 3 2" xfId="887"/>
    <cellStyle name="20% - Accent1 2 5 3 2 2" xfId="888"/>
    <cellStyle name="20% - Accent1 2 5 3 3" xfId="889"/>
    <cellStyle name="20% - Accent1 2 5 4" xfId="890"/>
    <cellStyle name="20% - Accent1 2 5 4 2" xfId="891"/>
    <cellStyle name="20% - Accent1 2 5 5" xfId="892"/>
    <cellStyle name="20% - Accent1 2 5 5 2" xfId="893"/>
    <cellStyle name="20% - Accent1 2 5 6" xfId="894"/>
    <cellStyle name="20% - Accent1 2 5 6 2" xfId="895"/>
    <cellStyle name="20% - Accent1 2 5 7" xfId="896"/>
    <cellStyle name="20% - Accent1 2 6" xfId="897"/>
    <cellStyle name="20% - Accent1 2 6 2" xfId="898"/>
    <cellStyle name="20% - Accent1 2 6 2 2" xfId="899"/>
    <cellStyle name="20% - Accent1 2 6 2 2 2" xfId="900"/>
    <cellStyle name="20% - Accent1 2 6 2 2 2 2" xfId="901"/>
    <cellStyle name="20% - Accent1 2 6 2 2 3" xfId="902"/>
    <cellStyle name="20% - Accent1 2 6 2 3" xfId="903"/>
    <cellStyle name="20% - Accent1 2 6 2 3 2" xfId="904"/>
    <cellStyle name="20% - Accent1 2 6 2 4" xfId="905"/>
    <cellStyle name="20% - Accent1 2 6 2 4 2" xfId="906"/>
    <cellStyle name="20% - Accent1 2 6 2 5" xfId="907"/>
    <cellStyle name="20% - Accent1 2 6 2 5 2" xfId="908"/>
    <cellStyle name="20% - Accent1 2 6 2 6" xfId="909"/>
    <cellStyle name="20% - Accent1 2 6 3" xfId="910"/>
    <cellStyle name="20% - Accent1 2 6 3 2" xfId="911"/>
    <cellStyle name="20% - Accent1 2 6 3 2 2" xfId="912"/>
    <cellStyle name="20% - Accent1 2 6 3 3" xfId="913"/>
    <cellStyle name="20% - Accent1 2 6 4" xfId="914"/>
    <cellStyle name="20% - Accent1 2 6 4 2" xfId="915"/>
    <cellStyle name="20% - Accent1 2 6 5" xfId="916"/>
    <cellStyle name="20% - Accent1 2 6 5 2" xfId="917"/>
    <cellStyle name="20% - Accent1 2 6 6" xfId="918"/>
    <cellStyle name="20% - Accent1 2 6 6 2" xfId="919"/>
    <cellStyle name="20% - Accent1 2 6 7" xfId="920"/>
    <cellStyle name="20% - Accent1 2 7" xfId="921"/>
    <cellStyle name="20% - Accent1 2 7 2" xfId="922"/>
    <cellStyle name="20% - Accent1 2 7 2 2" xfId="923"/>
    <cellStyle name="20% - Accent1 2 7 2 2 2" xfId="924"/>
    <cellStyle name="20% - Accent1 2 7 2 3" xfId="925"/>
    <cellStyle name="20% - Accent1 2 7 3" xfId="926"/>
    <cellStyle name="20% - Accent1 2 7 3 2" xfId="927"/>
    <cellStyle name="20% - Accent1 2 7 4" xfId="928"/>
    <cellStyle name="20% - Accent1 2 7 4 2" xfId="929"/>
    <cellStyle name="20% - Accent1 2 7 5" xfId="930"/>
    <cellStyle name="20% - Accent1 2 7 5 2" xfId="931"/>
    <cellStyle name="20% - Accent1 2 7 6" xfId="932"/>
    <cellStyle name="20% - Accent1 2 8" xfId="933"/>
    <cellStyle name="20% - Accent1 2 8 2" xfId="934"/>
    <cellStyle name="20% - Accent1 2 8 2 2" xfId="935"/>
    <cellStyle name="20% - Accent1 2 8 3" xfId="936"/>
    <cellStyle name="20% - Accent1 2 8 4" xfId="937"/>
    <cellStyle name="20% - Accent1 2 9" xfId="938"/>
    <cellStyle name="20% - Accent1 2 9 2" xfId="939"/>
    <cellStyle name="20% - Accent1 3" xfId="940"/>
    <cellStyle name="20% - Accent1 3 10" xfId="941"/>
    <cellStyle name="20% - Accent1 3 10 2" xfId="942"/>
    <cellStyle name="20% - Accent1 3 11" xfId="943"/>
    <cellStyle name="20% - Accent1 3 12" xfId="944"/>
    <cellStyle name="20% - Accent1 3 2" xfId="945"/>
    <cellStyle name="20% - Accent1 3 2 2" xfId="946"/>
    <cellStyle name="20% - Accent1 3 2 2 2" xfId="947"/>
    <cellStyle name="20% - Accent1 3 2 2 2 2" xfId="948"/>
    <cellStyle name="20% - Accent1 3 2 2 2 2 2" xfId="949"/>
    <cellStyle name="20% - Accent1 3 2 2 2 2 2 2" xfId="950"/>
    <cellStyle name="20% - Accent1 3 2 2 2 2 3" xfId="951"/>
    <cellStyle name="20% - Accent1 3 2 2 2 3" xfId="952"/>
    <cellStyle name="20% - Accent1 3 2 2 2 3 2" xfId="953"/>
    <cellStyle name="20% - Accent1 3 2 2 2 4" xfId="954"/>
    <cellStyle name="20% - Accent1 3 2 2 2 4 2" xfId="955"/>
    <cellStyle name="20% - Accent1 3 2 2 2 5" xfId="956"/>
    <cellStyle name="20% - Accent1 3 2 2 2 5 2" xfId="957"/>
    <cellStyle name="20% - Accent1 3 2 2 2 6" xfId="958"/>
    <cellStyle name="20% - Accent1 3 2 2 3" xfId="959"/>
    <cellStyle name="20% - Accent1 3 2 2 3 2" xfId="960"/>
    <cellStyle name="20% - Accent1 3 2 2 3 2 2" xfId="961"/>
    <cellStyle name="20% - Accent1 3 2 2 3 3" xfId="962"/>
    <cellStyle name="20% - Accent1 3 2 2 4" xfId="963"/>
    <cellStyle name="20% - Accent1 3 2 2 4 2" xfId="964"/>
    <cellStyle name="20% - Accent1 3 2 2 5" xfId="965"/>
    <cellStyle name="20% - Accent1 3 2 2 5 2" xfId="966"/>
    <cellStyle name="20% - Accent1 3 2 2 6" xfId="967"/>
    <cellStyle name="20% - Accent1 3 2 2 6 2" xfId="968"/>
    <cellStyle name="20% - Accent1 3 2 2 7" xfId="969"/>
    <cellStyle name="20% - Accent1 3 2 3" xfId="970"/>
    <cellStyle name="20% - Accent1 3 2 3 2" xfId="971"/>
    <cellStyle name="20% - Accent1 3 2 3 2 2" xfId="972"/>
    <cellStyle name="20% - Accent1 3 2 3 2 2 2" xfId="973"/>
    <cellStyle name="20% - Accent1 3 2 3 2 2 2 2" xfId="974"/>
    <cellStyle name="20% - Accent1 3 2 3 2 2 3" xfId="975"/>
    <cellStyle name="20% - Accent1 3 2 3 2 3" xfId="976"/>
    <cellStyle name="20% - Accent1 3 2 3 2 3 2" xfId="977"/>
    <cellStyle name="20% - Accent1 3 2 3 2 4" xfId="978"/>
    <cellStyle name="20% - Accent1 3 2 3 2 4 2" xfId="979"/>
    <cellStyle name="20% - Accent1 3 2 3 2 5" xfId="980"/>
    <cellStyle name="20% - Accent1 3 2 3 2 5 2" xfId="981"/>
    <cellStyle name="20% - Accent1 3 2 3 2 6" xfId="982"/>
    <cellStyle name="20% - Accent1 3 2 3 3" xfId="983"/>
    <cellStyle name="20% - Accent1 3 2 3 3 2" xfId="984"/>
    <cellStyle name="20% - Accent1 3 2 3 3 2 2" xfId="985"/>
    <cellStyle name="20% - Accent1 3 2 3 3 3" xfId="986"/>
    <cellStyle name="20% - Accent1 3 2 3 4" xfId="987"/>
    <cellStyle name="20% - Accent1 3 2 3 4 2" xfId="988"/>
    <cellStyle name="20% - Accent1 3 2 3 5" xfId="989"/>
    <cellStyle name="20% - Accent1 3 2 3 5 2" xfId="990"/>
    <cellStyle name="20% - Accent1 3 2 3 6" xfId="991"/>
    <cellStyle name="20% - Accent1 3 2 3 6 2" xfId="992"/>
    <cellStyle name="20% - Accent1 3 2 3 7" xfId="993"/>
    <cellStyle name="20% - Accent1 3 2 4" xfId="994"/>
    <cellStyle name="20% - Accent1 3 2 4 2" xfId="995"/>
    <cellStyle name="20% - Accent1 3 2 4 2 2" xfId="996"/>
    <cellStyle name="20% - Accent1 3 2 4 2 2 2" xfId="997"/>
    <cellStyle name="20% - Accent1 3 2 4 2 3" xfId="998"/>
    <cellStyle name="20% - Accent1 3 2 4 3" xfId="999"/>
    <cellStyle name="20% - Accent1 3 2 4 3 2" xfId="1000"/>
    <cellStyle name="20% - Accent1 3 2 4 4" xfId="1001"/>
    <cellStyle name="20% - Accent1 3 2 4 4 2" xfId="1002"/>
    <cellStyle name="20% - Accent1 3 2 4 5" xfId="1003"/>
    <cellStyle name="20% - Accent1 3 2 4 5 2" xfId="1004"/>
    <cellStyle name="20% - Accent1 3 2 4 6" xfId="1005"/>
    <cellStyle name="20% - Accent1 3 2 5" xfId="1006"/>
    <cellStyle name="20% - Accent1 3 2 5 2" xfId="1007"/>
    <cellStyle name="20% - Accent1 3 2 5 2 2" xfId="1008"/>
    <cellStyle name="20% - Accent1 3 2 5 3" xfId="1009"/>
    <cellStyle name="20% - Accent1 3 2 6" xfId="1010"/>
    <cellStyle name="20% - Accent1 3 2 6 2" xfId="1011"/>
    <cellStyle name="20% - Accent1 3 2 7" xfId="1012"/>
    <cellStyle name="20% - Accent1 3 2 7 2" xfId="1013"/>
    <cellStyle name="20% - Accent1 3 2 8" xfId="1014"/>
    <cellStyle name="20% - Accent1 3 2 8 2" xfId="1015"/>
    <cellStyle name="20% - Accent1 3 2 9" xfId="1016"/>
    <cellStyle name="20% - Accent1 3 3" xfId="1017"/>
    <cellStyle name="20% - Accent1 3 4" xfId="1018"/>
    <cellStyle name="20% - Accent1 3 4 2" xfId="1019"/>
    <cellStyle name="20% - Accent1 3 4 2 2" xfId="1020"/>
    <cellStyle name="20% - Accent1 3 4 2 2 2" xfId="1021"/>
    <cellStyle name="20% - Accent1 3 4 2 2 2 2" xfId="1022"/>
    <cellStyle name="20% - Accent1 3 4 2 2 3" xfId="1023"/>
    <cellStyle name="20% - Accent1 3 4 2 3" xfId="1024"/>
    <cellStyle name="20% - Accent1 3 4 2 3 2" xfId="1025"/>
    <cellStyle name="20% - Accent1 3 4 2 4" xfId="1026"/>
    <cellStyle name="20% - Accent1 3 4 2 4 2" xfId="1027"/>
    <cellStyle name="20% - Accent1 3 4 2 5" xfId="1028"/>
    <cellStyle name="20% - Accent1 3 4 2 5 2" xfId="1029"/>
    <cellStyle name="20% - Accent1 3 4 2 6" xfId="1030"/>
    <cellStyle name="20% - Accent1 3 4 3" xfId="1031"/>
    <cellStyle name="20% - Accent1 3 4 3 2" xfId="1032"/>
    <cellStyle name="20% - Accent1 3 4 3 2 2" xfId="1033"/>
    <cellStyle name="20% - Accent1 3 4 3 3" xfId="1034"/>
    <cellStyle name="20% - Accent1 3 4 4" xfId="1035"/>
    <cellStyle name="20% - Accent1 3 4 4 2" xfId="1036"/>
    <cellStyle name="20% - Accent1 3 4 5" xfId="1037"/>
    <cellStyle name="20% - Accent1 3 4 5 2" xfId="1038"/>
    <cellStyle name="20% - Accent1 3 4 6" xfId="1039"/>
    <cellStyle name="20% - Accent1 3 4 6 2" xfId="1040"/>
    <cellStyle name="20% - Accent1 3 4 7" xfId="1041"/>
    <cellStyle name="20% - Accent1 3 5" xfId="1042"/>
    <cellStyle name="20% - Accent1 3 5 2" xfId="1043"/>
    <cellStyle name="20% - Accent1 3 5 2 2" xfId="1044"/>
    <cellStyle name="20% - Accent1 3 5 2 2 2" xfId="1045"/>
    <cellStyle name="20% - Accent1 3 5 2 2 2 2" xfId="1046"/>
    <cellStyle name="20% - Accent1 3 5 2 2 3" xfId="1047"/>
    <cellStyle name="20% - Accent1 3 5 2 3" xfId="1048"/>
    <cellStyle name="20% - Accent1 3 5 2 3 2" xfId="1049"/>
    <cellStyle name="20% - Accent1 3 5 2 4" xfId="1050"/>
    <cellStyle name="20% - Accent1 3 5 2 4 2" xfId="1051"/>
    <cellStyle name="20% - Accent1 3 5 2 5" xfId="1052"/>
    <cellStyle name="20% - Accent1 3 5 2 5 2" xfId="1053"/>
    <cellStyle name="20% - Accent1 3 5 2 5 2 2" xfId="1054"/>
    <cellStyle name="20% - Accent1 3 5 2 5 3" xfId="1055"/>
    <cellStyle name="20% - Accent1 3 5 2 6" xfId="1056"/>
    <cellStyle name="20% - Accent1 3 5 3" xfId="1057"/>
    <cellStyle name="20% - Accent1 3 5 3 2" xfId="1058"/>
    <cellStyle name="20% - Accent1 3 5 3 2 2" xfId="1059"/>
    <cellStyle name="20% - Accent1 3 5 3 3" xfId="1060"/>
    <cellStyle name="20% - Accent1 3 5 4" xfId="1061"/>
    <cellStyle name="20% - Accent1 3 5 4 2" xfId="1062"/>
    <cellStyle name="20% - Accent1 3 5 5" xfId="1063"/>
    <cellStyle name="20% - Accent1 3 5 5 2" xfId="1064"/>
    <cellStyle name="20% - Accent1 3 5 6" xfId="1065"/>
    <cellStyle name="20% - Accent1 3 5 6 2" xfId="1066"/>
    <cellStyle name="20% - Accent1 3 5 7" xfId="1067"/>
    <cellStyle name="20% - Accent1 3 6" xfId="1068"/>
    <cellStyle name="20% - Accent1 3 6 2" xfId="1069"/>
    <cellStyle name="20% - Accent1 3 6 2 2" xfId="1070"/>
    <cellStyle name="20% - Accent1 3 6 2 2 2" xfId="1071"/>
    <cellStyle name="20% - Accent1 3 6 2 3" xfId="1072"/>
    <cellStyle name="20% - Accent1 3 6 2 4" xfId="1073"/>
    <cellStyle name="20% - Accent1 3 6 3" xfId="1074"/>
    <cellStyle name="20% - Accent1 3 6 3 2" xfId="1075"/>
    <cellStyle name="20% - Accent1 3 6 4" xfId="1076"/>
    <cellStyle name="20% - Accent1 3 6 4 2" xfId="1077"/>
    <cellStyle name="20% - Accent1 3 6 5" xfId="1078"/>
    <cellStyle name="20% - Accent1 3 6 5 2" xfId="1079"/>
    <cellStyle name="20% - Accent1 3 6 6" xfId="1080"/>
    <cellStyle name="20% - Accent1 3 7" xfId="1081"/>
    <cellStyle name="20% - Accent1 3 7 2" xfId="1082"/>
    <cellStyle name="20% - Accent1 3 7 2 2" xfId="1083"/>
    <cellStyle name="20% - Accent1 3 7 3" xfId="1084"/>
    <cellStyle name="20% - Accent1 3 8" xfId="1085"/>
    <cellStyle name="20% - Accent1 3 8 2" xfId="1086"/>
    <cellStyle name="20% - Accent1 3 9" xfId="1087"/>
    <cellStyle name="20% - Accent1 3 9 2" xfId="1088"/>
    <cellStyle name="20% - Accent1 4" xfId="1089"/>
    <cellStyle name="20% - Accent1 4 10" xfId="1090"/>
    <cellStyle name="20% - Accent1 4 2" xfId="1091"/>
    <cellStyle name="20% - Accent1 4 2 2" xfId="1092"/>
    <cellStyle name="20% - Accent1 4 3" xfId="1093"/>
    <cellStyle name="20% - Accent1 4 3 2" xfId="1094"/>
    <cellStyle name="20% - Accent1 4 3 2 2" xfId="1095"/>
    <cellStyle name="20% - Accent1 4 3 2 2 2" xfId="1096"/>
    <cellStyle name="20% - Accent1 4 3 2 2 2 2" xfId="1097"/>
    <cellStyle name="20% - Accent1 4 3 2 2 3" xfId="1098"/>
    <cellStyle name="20% - Accent1 4 3 2 3" xfId="1099"/>
    <cellStyle name="20% - Accent1 4 3 2 3 2" xfId="1100"/>
    <cellStyle name="20% - Accent1 4 3 2 3 2 2" xfId="1101"/>
    <cellStyle name="20% - Accent1 4 3 2 3 3" xfId="1102"/>
    <cellStyle name="20% - Accent1 4 3 2 4" xfId="1103"/>
    <cellStyle name="20% - Accent1 4 3 2 4 2" xfId="1104"/>
    <cellStyle name="20% - Accent1 4 3 2 5" xfId="1105"/>
    <cellStyle name="20% - Accent1 4 3 2 5 2" xfId="1106"/>
    <cellStyle name="20% - Accent1 4 3 2 6" xfId="1107"/>
    <cellStyle name="20% - Accent1 4 3 3" xfId="1108"/>
    <cellStyle name="20% - Accent1 4 3 3 2" xfId="1109"/>
    <cellStyle name="20% - Accent1 4 3 3 2 2" xfId="1110"/>
    <cellStyle name="20% - Accent1 4 3 3 3" xfId="1111"/>
    <cellStyle name="20% - Accent1 4 3 4" xfId="1112"/>
    <cellStyle name="20% - Accent1 4 3 4 2" xfId="1113"/>
    <cellStyle name="20% - Accent1 4 3 5" xfId="1114"/>
    <cellStyle name="20% - Accent1 4 3 5 2" xfId="1115"/>
    <cellStyle name="20% - Accent1 4 3 6" xfId="1116"/>
    <cellStyle name="20% - Accent1 4 3 6 2" xfId="1117"/>
    <cellStyle name="20% - Accent1 4 3 7" xfId="1118"/>
    <cellStyle name="20% - Accent1 4 4" xfId="1119"/>
    <cellStyle name="20% - Accent1 4 5" xfId="1120"/>
    <cellStyle name="20% - Accent1 4 5 2" xfId="1121"/>
    <cellStyle name="20% - Accent1 4 5 2 2" xfId="1122"/>
    <cellStyle name="20% - Accent1 4 5 2 2 2" xfId="1123"/>
    <cellStyle name="20% - Accent1 4 5 2 3" xfId="1124"/>
    <cellStyle name="20% - Accent1 4 5 3" xfId="1125"/>
    <cellStyle name="20% - Accent1 4 5 3 2" xfId="1126"/>
    <cellStyle name="20% - Accent1 4 5 4" xfId="1127"/>
    <cellStyle name="20% - Accent1 4 5 4 2" xfId="1128"/>
    <cellStyle name="20% - Accent1 4 5 5" xfId="1129"/>
    <cellStyle name="20% - Accent1 4 5 5 2" xfId="1130"/>
    <cellStyle name="20% - Accent1 4 5 6" xfId="1131"/>
    <cellStyle name="20% - Accent1 4 6" xfId="1132"/>
    <cellStyle name="20% - Accent1 4 6 2" xfId="1133"/>
    <cellStyle name="20% - Accent1 4 6 2 2" xfId="1134"/>
    <cellStyle name="20% - Accent1 4 6 3" xfId="1135"/>
    <cellStyle name="20% - Accent1 4 7" xfId="1136"/>
    <cellStyle name="20% - Accent1 4 7 2" xfId="1137"/>
    <cellStyle name="20% - Accent1 4 8" xfId="1138"/>
    <cellStyle name="20% - Accent1 4 8 2" xfId="1139"/>
    <cellStyle name="20% - Accent1 4 9" xfId="1140"/>
    <cellStyle name="20% - Accent1 4 9 2" xfId="1141"/>
    <cellStyle name="20% - Accent1 5" xfId="1142"/>
    <cellStyle name="20% - Accent1 5 2" xfId="1143"/>
    <cellStyle name="20% - Accent1 5 2 2" xfId="1144"/>
    <cellStyle name="20% - Accent1 5 2 2 2" xfId="1145"/>
    <cellStyle name="20% - Accent1 5 2 2 2 2" xfId="1146"/>
    <cellStyle name="20% - Accent1 5 2 2 2 2 2" xfId="1147"/>
    <cellStyle name="20% - Accent1 5 2 2 2 3" xfId="1148"/>
    <cellStyle name="20% - Accent1 5 2 2 3" xfId="1149"/>
    <cellStyle name="20% - Accent1 5 2 2 3 2" xfId="1150"/>
    <cellStyle name="20% - Accent1 5 2 2 4" xfId="1151"/>
    <cellStyle name="20% - Accent1 5 2 2 4 2" xfId="1152"/>
    <cellStyle name="20% - Accent1 5 2 2 5" xfId="1153"/>
    <cellStyle name="20% - Accent1 5 2 2 5 2" xfId="1154"/>
    <cellStyle name="20% - Accent1 5 2 2 6" xfId="1155"/>
    <cellStyle name="20% - Accent1 5 2 3" xfId="1156"/>
    <cellStyle name="20% - Accent1 5 2 3 2" xfId="1157"/>
    <cellStyle name="20% - Accent1 5 2 3 2 2" xfId="1158"/>
    <cellStyle name="20% - Accent1 5 2 3 3" xfId="1159"/>
    <cellStyle name="20% - Accent1 5 2 4" xfId="1160"/>
    <cellStyle name="20% - Accent1 5 2 4 2" xfId="1161"/>
    <cellStyle name="20% - Accent1 5 2 5" xfId="1162"/>
    <cellStyle name="20% - Accent1 5 2 5 2" xfId="1163"/>
    <cellStyle name="20% - Accent1 5 2 6" xfId="1164"/>
    <cellStyle name="20% - Accent1 5 2 6 2" xfId="1165"/>
    <cellStyle name="20% - Accent1 5 2 7" xfId="1166"/>
    <cellStyle name="20% - Accent1 5 3" xfId="1167"/>
    <cellStyle name="20% - Accent1 5 3 2" xfId="1168"/>
    <cellStyle name="20% - Accent1 5 3 2 2" xfId="1169"/>
    <cellStyle name="20% - Accent1 5 3 2 2 2" xfId="1170"/>
    <cellStyle name="20% - Accent1 5 3 2 3" xfId="1171"/>
    <cellStyle name="20% - Accent1 5 3 3" xfId="1172"/>
    <cellStyle name="20% - Accent1 5 3 3 2" xfId="1173"/>
    <cellStyle name="20% - Accent1 5 3 4" xfId="1174"/>
    <cellStyle name="20% - Accent1 5 3 4 2" xfId="1175"/>
    <cellStyle name="20% - Accent1 5 3 5" xfId="1176"/>
    <cellStyle name="20% - Accent1 5 3 5 2" xfId="1177"/>
    <cellStyle name="20% - Accent1 5 3 6" xfId="1178"/>
    <cellStyle name="20% - Accent1 5 4" xfId="1179"/>
    <cellStyle name="20% - Accent1 5 4 2" xfId="1180"/>
    <cellStyle name="20% - Accent1 5 4 2 2" xfId="1181"/>
    <cellStyle name="20% - Accent1 5 4 3" xfId="1182"/>
    <cellStyle name="20% - Accent1 5 5" xfId="1183"/>
    <cellStyle name="20% - Accent1 5 5 2" xfId="1184"/>
    <cellStyle name="20% - Accent1 5 6" xfId="1185"/>
    <cellStyle name="20% - Accent1 5 6 2" xfId="1186"/>
    <cellStyle name="20% - Accent1 5 7" xfId="1187"/>
    <cellStyle name="20% - Accent1 5 7 2" xfId="1188"/>
    <cellStyle name="20% - Accent1 5 8" xfId="1189"/>
    <cellStyle name="20% - Accent1 5 8 2" xfId="1190"/>
    <cellStyle name="20% - Accent1 6" xfId="1191"/>
    <cellStyle name="20% - Accent1 6 2" xfId="1192"/>
    <cellStyle name="20% - Accent1 6 2 2" xfId="1193"/>
    <cellStyle name="20% - Accent1 6 2 2 2" xfId="1194"/>
    <cellStyle name="20% - Accent1 6 2 3" xfId="1195"/>
    <cellStyle name="20% - Accent1 6 3" xfId="1196"/>
    <cellStyle name="20% - Accent1 6 3 2" xfId="1197"/>
    <cellStyle name="20% - Accent1 6 4" xfId="1198"/>
    <cellStyle name="20% - Accent1 6 4 2" xfId="1199"/>
    <cellStyle name="20% - Accent1 6 5" xfId="1200"/>
    <cellStyle name="20% - Accent1 6 5 2" xfId="1201"/>
    <cellStyle name="20% - Accent1 6 6" xfId="1202"/>
    <cellStyle name="20% - Accent1 7" xfId="1203"/>
    <cellStyle name="20% - Accent1 7 2" xfId="1204"/>
    <cellStyle name="20% - Accent1 7 2 2" xfId="1205"/>
    <cellStyle name="20% - Accent1 7 3" xfId="1206"/>
    <cellStyle name="20% - Accent1 8" xfId="1207"/>
    <cellStyle name="20% - Accent1 8 2" xfId="1208"/>
    <cellStyle name="20% - Accent1 9" xfId="1209"/>
    <cellStyle name="20% - Accent1 9 2" xfId="1210"/>
    <cellStyle name="20% - Accent2 10" xfId="1211"/>
    <cellStyle name="20% - Accent2 11" xfId="1212"/>
    <cellStyle name="20% - Accent2 2" xfId="1213"/>
    <cellStyle name="20% - Accent2 2 10" xfId="1214"/>
    <cellStyle name="20% - Accent2 2 10 2" xfId="1215"/>
    <cellStyle name="20% - Accent2 2 11" xfId="1216"/>
    <cellStyle name="20% - Accent2 2 11 2" xfId="1217"/>
    <cellStyle name="20% - Accent2 2 12" xfId="1218"/>
    <cellStyle name="20% - Accent2 2 12 2" xfId="1219"/>
    <cellStyle name="20% - Accent2 2 13" xfId="1220"/>
    <cellStyle name="20% - Accent2 2 14" xfId="1221"/>
    <cellStyle name="20% - Accent2 2 15" xfId="1222"/>
    <cellStyle name="20% - Accent2 2 16" xfId="1223"/>
    <cellStyle name="20% - Accent2 2 2" xfId="1224"/>
    <cellStyle name="20% - Accent2 2 2 10" xfId="1225"/>
    <cellStyle name="20% - Accent2 2 2 11" xfId="1226"/>
    <cellStyle name="20% - Accent2 2 2 12" xfId="1227"/>
    <cellStyle name="20% - Accent2 2 2 2" xfId="1228"/>
    <cellStyle name="20% - Accent2 2 2 2 10" xfId="1229"/>
    <cellStyle name="20% - Accent2 2 2 2 2" xfId="1230"/>
    <cellStyle name="20% - Accent2 2 2 2 2 2" xfId="1231"/>
    <cellStyle name="20% - Accent2 2 2 2 2 2 2" xfId="1232"/>
    <cellStyle name="20% - Accent2 2 2 2 2 2 2 2" xfId="1233"/>
    <cellStyle name="20% - Accent2 2 2 2 2 2 3" xfId="1234"/>
    <cellStyle name="20% - Accent2 2 2 2 2 3" xfId="1235"/>
    <cellStyle name="20% - Accent2 2 2 2 2 3 2" xfId="1236"/>
    <cellStyle name="20% - Accent2 2 2 2 2 4" xfId="1237"/>
    <cellStyle name="20% - Accent2 2 2 2 2 4 2" xfId="1238"/>
    <cellStyle name="20% - Accent2 2 2 2 2 5" xfId="1239"/>
    <cellStyle name="20% - Accent2 2 2 2 2 5 2" xfId="1240"/>
    <cellStyle name="20% - Accent2 2 2 2 2 6" xfId="1241"/>
    <cellStyle name="20% - Accent2 2 2 2 3" xfId="1242"/>
    <cellStyle name="20% - Accent2 2 2 2 3 2" xfId="1243"/>
    <cellStyle name="20% - Accent2 2 2 2 3 2 2" xfId="1244"/>
    <cellStyle name="20% - Accent2 2 2 2 3 3" xfId="1245"/>
    <cellStyle name="20% - Accent2 2 2 2 4" xfId="1246"/>
    <cellStyle name="20% - Accent2 2 2 2 4 2" xfId="1247"/>
    <cellStyle name="20% - Accent2 2 2 2 5" xfId="1248"/>
    <cellStyle name="20% - Accent2 2 2 2 5 2" xfId="1249"/>
    <cellStyle name="20% - Accent2 2 2 2 6" xfId="1250"/>
    <cellStyle name="20% - Accent2 2 2 2 6 2" xfId="1251"/>
    <cellStyle name="20% - Accent2 2 2 2 7" xfId="1252"/>
    <cellStyle name="20% - Accent2 2 2 2 8" xfId="1253"/>
    <cellStyle name="20% - Accent2 2 2 2 9" xfId="1254"/>
    <cellStyle name="20% - Accent2 2 2 3" xfId="1255"/>
    <cellStyle name="20% - Accent2 2 2 3 2" xfId="1256"/>
    <cellStyle name="20% - Accent2 2 2 3 2 2" xfId="1257"/>
    <cellStyle name="20% - Accent2 2 2 3 2 2 2" xfId="1258"/>
    <cellStyle name="20% - Accent2 2 2 3 2 2 2 2" xfId="1259"/>
    <cellStyle name="20% - Accent2 2 2 3 2 2 3" xfId="1260"/>
    <cellStyle name="20% - Accent2 2 2 3 2 3" xfId="1261"/>
    <cellStyle name="20% - Accent2 2 2 3 2 3 2" xfId="1262"/>
    <cellStyle name="20% - Accent2 2 2 3 2 3 2 2" xfId="1263"/>
    <cellStyle name="20% - Accent2 2 2 3 2 3 3" xfId="1264"/>
    <cellStyle name="20% - Accent2 2 2 3 2 4" xfId="1265"/>
    <cellStyle name="20% - Accent2 2 2 3 2 4 2" xfId="1266"/>
    <cellStyle name="20% - Accent2 2 2 3 2 5" xfId="1267"/>
    <cellStyle name="20% - Accent2 2 2 3 2 5 2" xfId="1268"/>
    <cellStyle name="20% - Accent2 2 2 3 2 6" xfId="1269"/>
    <cellStyle name="20% - Accent2 2 2 3 3" xfId="1270"/>
    <cellStyle name="20% - Accent2 2 2 3 3 2" xfId="1271"/>
    <cellStyle name="20% - Accent2 2 2 3 3 2 2" xfId="1272"/>
    <cellStyle name="20% - Accent2 2 2 3 3 3" xfId="1273"/>
    <cellStyle name="20% - Accent2 2 2 3 4" xfId="1274"/>
    <cellStyle name="20% - Accent2 2 2 3 4 2" xfId="1275"/>
    <cellStyle name="20% - Accent2 2 2 3 5" xfId="1276"/>
    <cellStyle name="20% - Accent2 2 2 3 5 2" xfId="1277"/>
    <cellStyle name="20% - Accent2 2 2 3 6" xfId="1278"/>
    <cellStyle name="20% - Accent2 2 2 3 6 2" xfId="1279"/>
    <cellStyle name="20% - Accent2 2 2 3 7" xfId="1280"/>
    <cellStyle name="20% - Accent2 2 2 4" xfId="1281"/>
    <cellStyle name="20% - Accent2 2 2 4 2" xfId="1282"/>
    <cellStyle name="20% - Accent2 2 2 4 2 2" xfId="1283"/>
    <cellStyle name="20% - Accent2 2 2 4 2 2 2" xfId="1284"/>
    <cellStyle name="20% - Accent2 2 2 4 2 2 2 2" xfId="1285"/>
    <cellStyle name="20% - Accent2 2 2 4 2 2 3" xfId="1286"/>
    <cellStyle name="20% - Accent2 2 2 4 2 3" xfId="1287"/>
    <cellStyle name="20% - Accent2 2 2 4 3" xfId="1288"/>
    <cellStyle name="20% - Accent2 2 2 4 3 2" xfId="1289"/>
    <cellStyle name="20% - Accent2 2 2 4 4" xfId="1290"/>
    <cellStyle name="20% - Accent2 2 2 4 4 2" xfId="1291"/>
    <cellStyle name="20% - Accent2 2 2 4 5" xfId="1292"/>
    <cellStyle name="20% - Accent2 2 2 4 5 2" xfId="1293"/>
    <cellStyle name="20% - Accent2 2 2 4 6" xfId="1294"/>
    <cellStyle name="20% - Accent2 2 2 5" xfId="1295"/>
    <cellStyle name="20% - Accent2 2 2 5 2" xfId="1296"/>
    <cellStyle name="20% - Accent2 2 2 5 2 2" xfId="1297"/>
    <cellStyle name="20% - Accent2 2 2 5 3" xfId="1298"/>
    <cellStyle name="20% - Accent2 2 2 6" xfId="1299"/>
    <cellStyle name="20% - Accent2 2 2 6 2" xfId="1300"/>
    <cellStyle name="20% - Accent2 2 2 7" xfId="1301"/>
    <cellStyle name="20% - Accent2 2 2 7 2" xfId="1302"/>
    <cellStyle name="20% - Accent2 2 2 8" xfId="1303"/>
    <cellStyle name="20% - Accent2 2 2 8 2" xfId="1304"/>
    <cellStyle name="20% - Accent2 2 2 9" xfId="1305"/>
    <cellStyle name="20% - Accent2 2 3" xfId="1306"/>
    <cellStyle name="20% - Accent2 2 3 10" xfId="1307"/>
    <cellStyle name="20% - Accent2 2 3 11" xfId="1308"/>
    <cellStyle name="20% - Accent2 2 3 2" xfId="1309"/>
    <cellStyle name="20% - Accent2 2 3 2 2" xfId="1310"/>
    <cellStyle name="20% - Accent2 2 3 2 2 2" xfId="1311"/>
    <cellStyle name="20% - Accent2 2 3 2 2 2 2" xfId="1312"/>
    <cellStyle name="20% - Accent2 2 3 2 2 2 2 2" xfId="1313"/>
    <cellStyle name="20% - Accent2 2 3 2 2 2 3" xfId="1314"/>
    <cellStyle name="20% - Accent2 2 3 2 2 3" xfId="1315"/>
    <cellStyle name="20% - Accent2 2 3 2 2 3 2" xfId="1316"/>
    <cellStyle name="20% - Accent2 2 3 2 2 4" xfId="1317"/>
    <cellStyle name="20% - Accent2 2 3 2 2 4 2" xfId="1318"/>
    <cellStyle name="20% - Accent2 2 3 2 2 5" xfId="1319"/>
    <cellStyle name="20% - Accent2 2 3 2 2 5 2" xfId="1320"/>
    <cellStyle name="20% - Accent2 2 3 2 2 6" xfId="1321"/>
    <cellStyle name="20% - Accent2 2 3 2 3" xfId="1322"/>
    <cellStyle name="20% - Accent2 2 3 2 3 2" xfId="1323"/>
    <cellStyle name="20% - Accent2 2 3 2 3 2 2" xfId="1324"/>
    <cellStyle name="20% - Accent2 2 3 2 3 3" xfId="1325"/>
    <cellStyle name="20% - Accent2 2 3 2 4" xfId="1326"/>
    <cellStyle name="20% - Accent2 2 3 2 4 2" xfId="1327"/>
    <cellStyle name="20% - Accent2 2 3 2 5" xfId="1328"/>
    <cellStyle name="20% - Accent2 2 3 2 5 2" xfId="1329"/>
    <cellStyle name="20% - Accent2 2 3 2 6" xfId="1330"/>
    <cellStyle name="20% - Accent2 2 3 2 6 2" xfId="1331"/>
    <cellStyle name="20% - Accent2 2 3 2 7" xfId="1332"/>
    <cellStyle name="20% - Accent2 2 3 3" xfId="1333"/>
    <cellStyle name="20% - Accent2 2 3 3 2" xfId="1334"/>
    <cellStyle name="20% - Accent2 2 3 3 2 2" xfId="1335"/>
    <cellStyle name="20% - Accent2 2 3 3 2 2 2" xfId="1336"/>
    <cellStyle name="20% - Accent2 2 3 3 2 3" xfId="1337"/>
    <cellStyle name="20% - Accent2 2 3 3 3" xfId="1338"/>
    <cellStyle name="20% - Accent2 2 3 3 3 2" xfId="1339"/>
    <cellStyle name="20% - Accent2 2 3 3 4" xfId="1340"/>
    <cellStyle name="20% - Accent2 2 3 3 4 2" xfId="1341"/>
    <cellStyle name="20% - Accent2 2 3 3 5" xfId="1342"/>
    <cellStyle name="20% - Accent2 2 3 3 5 2" xfId="1343"/>
    <cellStyle name="20% - Accent2 2 3 3 6" xfId="1344"/>
    <cellStyle name="20% - Accent2 2 3 4" xfId="1345"/>
    <cellStyle name="20% - Accent2 2 3 4 2" xfId="1346"/>
    <cellStyle name="20% - Accent2 2 3 4 2 2" xfId="1347"/>
    <cellStyle name="20% - Accent2 2 3 4 3" xfId="1348"/>
    <cellStyle name="20% - Accent2 2 3 5" xfId="1349"/>
    <cellStyle name="20% - Accent2 2 3 5 2" xfId="1350"/>
    <cellStyle name="20% - Accent2 2 3 6" xfId="1351"/>
    <cellStyle name="20% - Accent2 2 3 6 2" xfId="1352"/>
    <cellStyle name="20% - Accent2 2 3 7" xfId="1353"/>
    <cellStyle name="20% - Accent2 2 3 7 2" xfId="1354"/>
    <cellStyle name="20% - Accent2 2 3 8" xfId="1355"/>
    <cellStyle name="20% - Accent2 2 3 9" xfId="1356"/>
    <cellStyle name="20% - Accent2 2 4" xfId="1357"/>
    <cellStyle name="20% - Accent2 2 4 2" xfId="1358"/>
    <cellStyle name="20% - Accent2 2 4 2 2" xfId="1359"/>
    <cellStyle name="20% - Accent2 2 4 2 2 2" xfId="1360"/>
    <cellStyle name="20% - Accent2 2 4 2 2 2 2" xfId="1361"/>
    <cellStyle name="20% - Accent2 2 4 2 2 3" xfId="1362"/>
    <cellStyle name="20% - Accent2 2 4 2 3" xfId="1363"/>
    <cellStyle name="20% - Accent2 2 4 2 3 2" xfId="1364"/>
    <cellStyle name="20% - Accent2 2 4 2 4" xfId="1365"/>
    <cellStyle name="20% - Accent2 2 4 2 4 2" xfId="1366"/>
    <cellStyle name="20% - Accent2 2 4 2 5" xfId="1367"/>
    <cellStyle name="20% - Accent2 2 4 2 5 2" xfId="1368"/>
    <cellStyle name="20% - Accent2 2 4 2 6" xfId="1369"/>
    <cellStyle name="20% - Accent2 2 4 3" xfId="1370"/>
    <cellStyle name="20% - Accent2 2 4 3 2" xfId="1371"/>
    <cellStyle name="20% - Accent2 2 4 3 2 2" xfId="1372"/>
    <cellStyle name="20% - Accent2 2 4 3 3" xfId="1373"/>
    <cellStyle name="20% - Accent2 2 4 4" xfId="1374"/>
    <cellStyle name="20% - Accent2 2 4 4 2" xfId="1375"/>
    <cellStyle name="20% - Accent2 2 4 5" xfId="1376"/>
    <cellStyle name="20% - Accent2 2 4 5 2" xfId="1377"/>
    <cellStyle name="20% - Accent2 2 4 6" xfId="1378"/>
    <cellStyle name="20% - Accent2 2 4 6 2" xfId="1379"/>
    <cellStyle name="20% - Accent2 2 4 7" xfId="1380"/>
    <cellStyle name="20% - Accent2 2 4 7 2" xfId="1381"/>
    <cellStyle name="20% - Accent2 2 5" xfId="1382"/>
    <cellStyle name="20% - Accent2 2 5 2" xfId="1383"/>
    <cellStyle name="20% - Accent2 2 5 2 2" xfId="1384"/>
    <cellStyle name="20% - Accent2 2 5 2 2 2" xfId="1385"/>
    <cellStyle name="20% - Accent2 2 5 2 2 2 2" xfId="1386"/>
    <cellStyle name="20% - Accent2 2 5 2 2 3" xfId="1387"/>
    <cellStyle name="20% - Accent2 2 5 2 3" xfId="1388"/>
    <cellStyle name="20% - Accent2 2 5 2 3 2" xfId="1389"/>
    <cellStyle name="20% - Accent2 2 5 2 4" xfId="1390"/>
    <cellStyle name="20% - Accent2 2 5 2 4 2" xfId="1391"/>
    <cellStyle name="20% - Accent2 2 5 2 5" xfId="1392"/>
    <cellStyle name="20% - Accent2 2 5 2 5 2" xfId="1393"/>
    <cellStyle name="20% - Accent2 2 5 2 6" xfId="1394"/>
    <cellStyle name="20% - Accent2 2 5 2 7" xfId="1395"/>
    <cellStyle name="20% - Accent2 2 5 3" xfId="1396"/>
    <cellStyle name="20% - Accent2 2 5 3 2" xfId="1397"/>
    <cellStyle name="20% - Accent2 2 5 3 2 2" xfId="1398"/>
    <cellStyle name="20% - Accent2 2 5 3 3" xfId="1399"/>
    <cellStyle name="20% - Accent2 2 5 4" xfId="1400"/>
    <cellStyle name="20% - Accent2 2 5 4 2" xfId="1401"/>
    <cellStyle name="20% - Accent2 2 5 5" xfId="1402"/>
    <cellStyle name="20% - Accent2 2 5 5 2" xfId="1403"/>
    <cellStyle name="20% - Accent2 2 5 6" xfId="1404"/>
    <cellStyle name="20% - Accent2 2 5 6 2" xfId="1405"/>
    <cellStyle name="20% - Accent2 2 5 7" xfId="1406"/>
    <cellStyle name="20% - Accent2 2 6" xfId="1407"/>
    <cellStyle name="20% - Accent2 2 6 2" xfId="1408"/>
    <cellStyle name="20% - Accent2 2 6 2 2" xfId="1409"/>
    <cellStyle name="20% - Accent2 2 6 2 2 2" xfId="1410"/>
    <cellStyle name="20% - Accent2 2 6 2 2 2 2" xfId="1411"/>
    <cellStyle name="20% - Accent2 2 6 2 2 3" xfId="1412"/>
    <cellStyle name="20% - Accent2 2 6 2 3" xfId="1413"/>
    <cellStyle name="20% - Accent2 2 6 2 3 2" xfId="1414"/>
    <cellStyle name="20% - Accent2 2 6 2 4" xfId="1415"/>
    <cellStyle name="20% - Accent2 2 6 2 4 2" xfId="1416"/>
    <cellStyle name="20% - Accent2 2 6 2 5" xfId="1417"/>
    <cellStyle name="20% - Accent2 2 6 2 5 2" xfId="1418"/>
    <cellStyle name="20% - Accent2 2 6 2 6" xfId="1419"/>
    <cellStyle name="20% - Accent2 2 6 3" xfId="1420"/>
    <cellStyle name="20% - Accent2 2 6 3 2" xfId="1421"/>
    <cellStyle name="20% - Accent2 2 6 3 2 2" xfId="1422"/>
    <cellStyle name="20% - Accent2 2 6 3 3" xfId="1423"/>
    <cellStyle name="20% - Accent2 2 6 4" xfId="1424"/>
    <cellStyle name="20% - Accent2 2 6 4 2" xfId="1425"/>
    <cellStyle name="20% - Accent2 2 6 5" xfId="1426"/>
    <cellStyle name="20% - Accent2 2 6 5 2" xfId="1427"/>
    <cellStyle name="20% - Accent2 2 6 6" xfId="1428"/>
    <cellStyle name="20% - Accent2 2 6 6 2" xfId="1429"/>
    <cellStyle name="20% - Accent2 2 6 7" xfId="1430"/>
    <cellStyle name="20% - Accent2 2 7" xfId="1431"/>
    <cellStyle name="20% - Accent2 2 7 2" xfId="1432"/>
    <cellStyle name="20% - Accent2 2 7 2 2" xfId="1433"/>
    <cellStyle name="20% - Accent2 2 7 2 2 2" xfId="1434"/>
    <cellStyle name="20% - Accent2 2 7 2 3" xfId="1435"/>
    <cellStyle name="20% - Accent2 2 7 3" xfId="1436"/>
    <cellStyle name="20% - Accent2 2 7 3 2" xfId="1437"/>
    <cellStyle name="20% - Accent2 2 7 4" xfId="1438"/>
    <cellStyle name="20% - Accent2 2 7 4 2" xfId="1439"/>
    <cellStyle name="20% - Accent2 2 7 5" xfId="1440"/>
    <cellStyle name="20% - Accent2 2 7 5 2" xfId="1441"/>
    <cellStyle name="20% - Accent2 2 7 6" xfId="1442"/>
    <cellStyle name="20% - Accent2 2 8" xfId="1443"/>
    <cellStyle name="20% - Accent2 2 8 2" xfId="1444"/>
    <cellStyle name="20% - Accent2 2 8 2 2" xfId="1445"/>
    <cellStyle name="20% - Accent2 2 8 3" xfId="1446"/>
    <cellStyle name="20% - Accent2 2 9" xfId="1447"/>
    <cellStyle name="20% - Accent2 2 9 2" xfId="1448"/>
    <cellStyle name="20% - Accent2 3" xfId="1449"/>
    <cellStyle name="20% - Accent2 3 10" xfId="1450"/>
    <cellStyle name="20% - Accent2 3 10 2" xfId="1451"/>
    <cellStyle name="20% - Accent2 3 10 2 2" xfId="1452"/>
    <cellStyle name="20% - Accent2 3 10 3" xfId="1453"/>
    <cellStyle name="20% - Accent2 3 11" xfId="1454"/>
    <cellStyle name="20% - Accent2 3 12" xfId="1455"/>
    <cellStyle name="20% - Accent2 3 2" xfId="1456"/>
    <cellStyle name="20% - Accent2 3 2 2" xfId="1457"/>
    <cellStyle name="20% - Accent2 3 2 2 2" xfId="1458"/>
    <cellStyle name="20% - Accent2 3 2 2 2 2" xfId="1459"/>
    <cellStyle name="20% - Accent2 3 2 2 2 2 2" xfId="1460"/>
    <cellStyle name="20% - Accent2 3 2 2 2 2 2 2" xfId="1461"/>
    <cellStyle name="20% - Accent2 3 2 2 2 2 3" xfId="1462"/>
    <cellStyle name="20% - Accent2 3 2 2 2 3" xfId="1463"/>
    <cellStyle name="20% - Accent2 3 2 2 2 3 2" xfId="1464"/>
    <cellStyle name="20% - Accent2 3 2 2 2 4" xfId="1465"/>
    <cellStyle name="20% - Accent2 3 2 2 2 4 2" xfId="1466"/>
    <cellStyle name="20% - Accent2 3 2 2 2 5" xfId="1467"/>
    <cellStyle name="20% - Accent2 3 2 2 2 5 2" xfId="1468"/>
    <cellStyle name="20% - Accent2 3 2 2 2 6" xfId="1469"/>
    <cellStyle name="20% - Accent2 3 2 2 3" xfId="1470"/>
    <cellStyle name="20% - Accent2 3 2 2 3 2" xfId="1471"/>
    <cellStyle name="20% - Accent2 3 2 2 3 2 2" xfId="1472"/>
    <cellStyle name="20% - Accent2 3 2 2 3 3" xfId="1473"/>
    <cellStyle name="20% - Accent2 3 2 2 4" xfId="1474"/>
    <cellStyle name="20% - Accent2 3 2 2 4 2" xfId="1475"/>
    <cellStyle name="20% - Accent2 3 2 2 4 2 2" xfId="1476"/>
    <cellStyle name="20% - Accent2 3 2 2 4 3" xfId="1477"/>
    <cellStyle name="20% - Accent2 3 2 2 5" xfId="1478"/>
    <cellStyle name="20% - Accent2 3 2 2 5 2" xfId="1479"/>
    <cellStyle name="20% - Accent2 3 2 2 6" xfId="1480"/>
    <cellStyle name="20% - Accent2 3 2 2 6 2" xfId="1481"/>
    <cellStyle name="20% - Accent2 3 2 2 7" xfId="1482"/>
    <cellStyle name="20% - Accent2 3 2 3" xfId="1483"/>
    <cellStyle name="20% - Accent2 3 2 3 2" xfId="1484"/>
    <cellStyle name="20% - Accent2 3 2 3 2 2" xfId="1485"/>
    <cellStyle name="20% - Accent2 3 2 3 2 2 2" xfId="1486"/>
    <cellStyle name="20% - Accent2 3 2 3 2 2 2 2" xfId="1487"/>
    <cellStyle name="20% - Accent2 3 2 3 2 2 3" xfId="1488"/>
    <cellStyle name="20% - Accent2 3 2 3 2 3" xfId="1489"/>
    <cellStyle name="20% - Accent2 3 2 3 2 3 2" xfId="1490"/>
    <cellStyle name="20% - Accent2 3 2 3 2 4" xfId="1491"/>
    <cellStyle name="20% - Accent2 3 2 3 2 4 2" xfId="1492"/>
    <cellStyle name="20% - Accent2 3 2 3 2 5" xfId="1493"/>
    <cellStyle name="20% - Accent2 3 2 3 2 5 2" xfId="1494"/>
    <cellStyle name="20% - Accent2 3 2 3 2 6" xfId="1495"/>
    <cellStyle name="20% - Accent2 3 2 3 3" xfId="1496"/>
    <cellStyle name="20% - Accent2 3 2 3 3 2" xfId="1497"/>
    <cellStyle name="20% - Accent2 3 2 3 3 2 2" xfId="1498"/>
    <cellStyle name="20% - Accent2 3 2 3 3 3" xfId="1499"/>
    <cellStyle name="20% - Accent2 3 2 3 4" xfId="1500"/>
    <cellStyle name="20% - Accent2 3 2 3 4 2" xfId="1501"/>
    <cellStyle name="20% - Accent2 3 2 3 5" xfId="1502"/>
    <cellStyle name="20% - Accent2 3 2 3 5 2" xfId="1503"/>
    <cellStyle name="20% - Accent2 3 2 3 6" xfId="1504"/>
    <cellStyle name="20% - Accent2 3 2 3 6 2" xfId="1505"/>
    <cellStyle name="20% - Accent2 3 2 3 7" xfId="1506"/>
    <cellStyle name="20% - Accent2 3 2 4" xfId="1507"/>
    <cellStyle name="20% - Accent2 3 2 4 2" xfId="1508"/>
    <cellStyle name="20% - Accent2 3 2 4 2 2" xfId="1509"/>
    <cellStyle name="20% - Accent2 3 2 4 2 2 2" xfId="1510"/>
    <cellStyle name="20% - Accent2 3 2 4 2 3" xfId="1511"/>
    <cellStyle name="20% - Accent2 3 2 4 3" xfId="1512"/>
    <cellStyle name="20% - Accent2 3 2 4 3 2" xfId="1513"/>
    <cellStyle name="20% - Accent2 3 2 4 4" xfId="1514"/>
    <cellStyle name="20% - Accent2 3 2 4 4 2" xfId="1515"/>
    <cellStyle name="20% - Accent2 3 2 4 5" xfId="1516"/>
    <cellStyle name="20% - Accent2 3 2 4 5 2" xfId="1517"/>
    <cellStyle name="20% - Accent2 3 2 4 6" xfId="1518"/>
    <cellStyle name="20% - Accent2 3 2 5" xfId="1519"/>
    <cellStyle name="20% - Accent2 3 2 5 2" xfId="1520"/>
    <cellStyle name="20% - Accent2 3 2 5 2 2" xfId="1521"/>
    <cellStyle name="20% - Accent2 3 2 5 3" xfId="1522"/>
    <cellStyle name="20% - Accent2 3 2 6" xfId="1523"/>
    <cellStyle name="20% - Accent2 3 2 6 2" xfId="1524"/>
    <cellStyle name="20% - Accent2 3 2 7" xfId="1525"/>
    <cellStyle name="20% - Accent2 3 2 7 2" xfId="1526"/>
    <cellStyle name="20% - Accent2 3 2 8" xfId="1527"/>
    <cellStyle name="20% - Accent2 3 2 8 2" xfId="1528"/>
    <cellStyle name="20% - Accent2 3 2 9" xfId="1529"/>
    <cellStyle name="20% - Accent2 3 3" xfId="1530"/>
    <cellStyle name="20% - Accent2 3 3 2" xfId="1531"/>
    <cellStyle name="20% - Accent2 3 3 2 2" xfId="1532"/>
    <cellStyle name="20% - Accent2 3 4" xfId="1533"/>
    <cellStyle name="20% - Accent2 3 4 2" xfId="1534"/>
    <cellStyle name="20% - Accent2 3 4 2 2" xfId="1535"/>
    <cellStyle name="20% - Accent2 3 4 2 2 2" xfId="1536"/>
    <cellStyle name="20% - Accent2 3 4 2 2 2 2" xfId="1537"/>
    <cellStyle name="20% - Accent2 3 4 2 2 3" xfId="1538"/>
    <cellStyle name="20% - Accent2 3 4 2 3" xfId="1539"/>
    <cellStyle name="20% - Accent2 3 4 2 3 2" xfId="1540"/>
    <cellStyle name="20% - Accent2 3 4 2 4" xfId="1541"/>
    <cellStyle name="20% - Accent2 3 4 2 4 2" xfId="1542"/>
    <cellStyle name="20% - Accent2 3 4 2 4 2 2" xfId="1543"/>
    <cellStyle name="20% - Accent2 3 4 2 4 3" xfId="1544"/>
    <cellStyle name="20% - Accent2 3 4 2 5" xfId="1545"/>
    <cellStyle name="20% - Accent2 3 4 2 5 2" xfId="1546"/>
    <cellStyle name="20% - Accent2 3 4 2 6" xfId="1547"/>
    <cellStyle name="20% - Accent2 3 4 3" xfId="1548"/>
    <cellStyle name="20% - Accent2 3 4 3 2" xfId="1549"/>
    <cellStyle name="20% - Accent2 3 4 3 2 2" xfId="1550"/>
    <cellStyle name="20% - Accent2 3 4 3 3" xfId="1551"/>
    <cellStyle name="20% - Accent2 3 4 4" xfId="1552"/>
    <cellStyle name="20% - Accent2 3 4 4 2" xfId="1553"/>
    <cellStyle name="20% - Accent2 3 4 5" xfId="1554"/>
    <cellStyle name="20% - Accent2 3 4 5 2" xfId="1555"/>
    <cellStyle name="20% - Accent2 3 4 6" xfId="1556"/>
    <cellStyle name="20% - Accent2 3 4 6 2" xfId="1557"/>
    <cellStyle name="20% - Accent2 3 4 7" xfId="1558"/>
    <cellStyle name="20% - Accent2 3 5" xfId="1559"/>
    <cellStyle name="20% - Accent2 3 5 2" xfId="1560"/>
    <cellStyle name="20% - Accent2 3 5 2 2" xfId="1561"/>
    <cellStyle name="20% - Accent2 3 5 2 2 2" xfId="1562"/>
    <cellStyle name="20% - Accent2 3 5 2 2 2 2" xfId="1563"/>
    <cellStyle name="20% - Accent2 3 5 2 2 3" xfId="1564"/>
    <cellStyle name="20% - Accent2 3 5 2 3" xfId="1565"/>
    <cellStyle name="20% - Accent2 3 5 2 3 2" xfId="1566"/>
    <cellStyle name="20% - Accent2 3 5 2 4" xfId="1567"/>
    <cellStyle name="20% - Accent2 3 5 2 4 2" xfId="1568"/>
    <cellStyle name="20% - Accent2 3 5 2 5" xfId="1569"/>
    <cellStyle name="20% - Accent2 3 5 2 5 2" xfId="1570"/>
    <cellStyle name="20% - Accent2 3 5 2 6" xfId="1571"/>
    <cellStyle name="20% - Accent2 3 5 3" xfId="1572"/>
    <cellStyle name="20% - Accent2 3 5 3 2" xfId="1573"/>
    <cellStyle name="20% - Accent2 3 5 3 2 2" xfId="1574"/>
    <cellStyle name="20% - Accent2 3 5 3 3" xfId="1575"/>
    <cellStyle name="20% - Accent2 3 5 4" xfId="1576"/>
    <cellStyle name="20% - Accent2 3 5 4 2" xfId="1577"/>
    <cellStyle name="20% - Accent2 3 5 5" xfId="1578"/>
    <cellStyle name="20% - Accent2 3 5 5 2" xfId="1579"/>
    <cellStyle name="20% - Accent2 3 5 6" xfId="1580"/>
    <cellStyle name="20% - Accent2 3 5 6 2" xfId="1581"/>
    <cellStyle name="20% - Accent2 3 5 7" xfId="1582"/>
    <cellStyle name="20% - Accent2 3 5 8" xfId="1583"/>
    <cellStyle name="20% - Accent2 3 6" xfId="1584"/>
    <cellStyle name="20% - Accent2 3 6 2" xfId="1585"/>
    <cellStyle name="20% - Accent2 3 6 2 2" xfId="1586"/>
    <cellStyle name="20% - Accent2 3 6 2 2 2" xfId="1587"/>
    <cellStyle name="20% - Accent2 3 6 2 3" xfId="1588"/>
    <cellStyle name="20% - Accent2 3 6 3" xfId="1589"/>
    <cellStyle name="20% - Accent2 3 6 3 2" xfId="1590"/>
    <cellStyle name="20% - Accent2 3 6 4" xfId="1591"/>
    <cellStyle name="20% - Accent2 3 6 4 2" xfId="1592"/>
    <cellStyle name="20% - Accent2 3 6 5" xfId="1593"/>
    <cellStyle name="20% - Accent2 3 6 5 2" xfId="1594"/>
    <cellStyle name="20% - Accent2 3 6 6" xfId="1595"/>
    <cellStyle name="20% - Accent2 3 7" xfId="1596"/>
    <cellStyle name="20% - Accent2 3 7 2" xfId="1597"/>
    <cellStyle name="20% - Accent2 3 7 2 2" xfId="1598"/>
    <cellStyle name="20% - Accent2 3 7 3" xfId="1599"/>
    <cellStyle name="20% - Accent2 3 8" xfId="1600"/>
    <cellStyle name="20% - Accent2 3 8 2" xfId="1601"/>
    <cellStyle name="20% - Accent2 3 9" xfId="1602"/>
    <cellStyle name="20% - Accent2 3 9 2" xfId="1603"/>
    <cellStyle name="20% - Accent2 4" xfId="1604"/>
    <cellStyle name="20% - Accent2 4 10" xfId="1605"/>
    <cellStyle name="20% - Accent2 4 2" xfId="1606"/>
    <cellStyle name="20% - Accent2 4 2 2" xfId="1607"/>
    <cellStyle name="20% - Accent2 4 3" xfId="1608"/>
    <cellStyle name="20% - Accent2 4 3 2" xfId="1609"/>
    <cellStyle name="20% - Accent2 4 3 2 2" xfId="1610"/>
    <cellStyle name="20% - Accent2 4 3 2 2 2" xfId="1611"/>
    <cellStyle name="20% - Accent2 4 3 2 2 2 2" xfId="1612"/>
    <cellStyle name="20% - Accent2 4 3 2 2 3" xfId="1613"/>
    <cellStyle name="20% - Accent2 4 3 2 3" xfId="1614"/>
    <cellStyle name="20% - Accent2 4 3 2 3 2" xfId="1615"/>
    <cellStyle name="20% - Accent2 4 3 2 4" xfId="1616"/>
    <cellStyle name="20% - Accent2 4 3 2 4 2" xfId="1617"/>
    <cellStyle name="20% - Accent2 4 3 2 5" xfId="1618"/>
    <cellStyle name="20% - Accent2 4 3 2 5 2" xfId="1619"/>
    <cellStyle name="20% - Accent2 4 3 2 6" xfId="1620"/>
    <cellStyle name="20% - Accent2 4 3 3" xfId="1621"/>
    <cellStyle name="20% - Accent2 4 3 3 2" xfId="1622"/>
    <cellStyle name="20% - Accent2 4 3 3 2 2" xfId="1623"/>
    <cellStyle name="20% - Accent2 4 3 3 3" xfId="1624"/>
    <cellStyle name="20% - Accent2 4 3 4" xfId="1625"/>
    <cellStyle name="20% - Accent2 4 3 4 2" xfId="1626"/>
    <cellStyle name="20% - Accent2 4 3 5" xfId="1627"/>
    <cellStyle name="20% - Accent2 4 3 5 2" xfId="1628"/>
    <cellStyle name="20% - Accent2 4 3 6" xfId="1629"/>
    <cellStyle name="20% - Accent2 4 3 6 2" xfId="1630"/>
    <cellStyle name="20% - Accent2 4 3 7" xfId="1631"/>
    <cellStyle name="20% - Accent2 4 4" xfId="1632"/>
    <cellStyle name="20% - Accent2 4 5" xfId="1633"/>
    <cellStyle name="20% - Accent2 4 5 2" xfId="1634"/>
    <cellStyle name="20% - Accent2 4 5 2 2" xfId="1635"/>
    <cellStyle name="20% - Accent2 4 5 2 2 2" xfId="1636"/>
    <cellStyle name="20% - Accent2 4 5 2 3" xfId="1637"/>
    <cellStyle name="20% - Accent2 4 5 3" xfId="1638"/>
    <cellStyle name="20% - Accent2 4 5 3 2" xfId="1639"/>
    <cellStyle name="20% - Accent2 4 5 4" xfId="1640"/>
    <cellStyle name="20% - Accent2 4 5 4 2" xfId="1641"/>
    <cellStyle name="20% - Accent2 4 5 5" xfId="1642"/>
    <cellStyle name="20% - Accent2 4 5 5 2" xfId="1643"/>
    <cellStyle name="20% - Accent2 4 5 6" xfId="1644"/>
    <cellStyle name="20% - Accent2 4 6" xfId="1645"/>
    <cellStyle name="20% - Accent2 4 6 2" xfId="1646"/>
    <cellStyle name="20% - Accent2 4 6 2 2" xfId="1647"/>
    <cellStyle name="20% - Accent2 4 6 3" xfId="1648"/>
    <cellStyle name="20% - Accent2 4 7" xfId="1649"/>
    <cellStyle name="20% - Accent2 4 7 2" xfId="1650"/>
    <cellStyle name="20% - Accent2 4 8" xfId="1651"/>
    <cellStyle name="20% - Accent2 4 8 2" xfId="1652"/>
    <cellStyle name="20% - Accent2 4 8 2 2" xfId="1653"/>
    <cellStyle name="20% - Accent2 4 8 3" xfId="1654"/>
    <cellStyle name="20% - Accent2 4 9" xfId="1655"/>
    <cellStyle name="20% - Accent2 4 9 2" xfId="1656"/>
    <cellStyle name="20% - Accent2 5" xfId="1657"/>
    <cellStyle name="20% - Accent2 5 2" xfId="1658"/>
    <cellStyle name="20% - Accent2 5 2 2" xfId="1659"/>
    <cellStyle name="20% - Accent2 5 2 2 2" xfId="1660"/>
    <cellStyle name="20% - Accent2 5 2 2 2 2" xfId="1661"/>
    <cellStyle name="20% - Accent2 5 2 2 2 2 2" xfId="1662"/>
    <cellStyle name="20% - Accent2 5 2 2 2 3" xfId="1663"/>
    <cellStyle name="20% - Accent2 5 2 2 3" xfId="1664"/>
    <cellStyle name="20% - Accent2 5 2 2 3 2" xfId="1665"/>
    <cellStyle name="20% - Accent2 5 2 2 4" xfId="1666"/>
    <cellStyle name="20% - Accent2 5 2 2 4 2" xfId="1667"/>
    <cellStyle name="20% - Accent2 5 2 2 5" xfId="1668"/>
    <cellStyle name="20% - Accent2 5 2 2 5 2" xfId="1669"/>
    <cellStyle name="20% - Accent2 5 2 2 6" xfId="1670"/>
    <cellStyle name="20% - Accent2 5 2 3" xfId="1671"/>
    <cellStyle name="20% - Accent2 5 2 3 2" xfId="1672"/>
    <cellStyle name="20% - Accent2 5 2 3 2 2" xfId="1673"/>
    <cellStyle name="20% - Accent2 5 2 3 3" xfId="1674"/>
    <cellStyle name="20% - Accent2 5 2 4" xfId="1675"/>
    <cellStyle name="20% - Accent2 5 2 4 2" xfId="1676"/>
    <cellStyle name="20% - Accent2 5 2 5" xfId="1677"/>
    <cellStyle name="20% - Accent2 5 2 5 2" xfId="1678"/>
    <cellStyle name="20% - Accent2 5 2 6" xfId="1679"/>
    <cellStyle name="20% - Accent2 5 2 6 2" xfId="1680"/>
    <cellStyle name="20% - Accent2 5 2 7" xfId="1681"/>
    <cellStyle name="20% - Accent2 5 3" xfId="1682"/>
    <cellStyle name="20% - Accent2 5 3 2" xfId="1683"/>
    <cellStyle name="20% - Accent2 5 3 2 2" xfId="1684"/>
    <cellStyle name="20% - Accent2 5 3 2 2 2" xfId="1685"/>
    <cellStyle name="20% - Accent2 5 3 2 3" xfId="1686"/>
    <cellStyle name="20% - Accent2 5 3 3" xfId="1687"/>
    <cellStyle name="20% - Accent2 5 3 3 2" xfId="1688"/>
    <cellStyle name="20% - Accent2 5 3 4" xfId="1689"/>
    <cellStyle name="20% - Accent2 5 3 4 2" xfId="1690"/>
    <cellStyle name="20% - Accent2 5 3 5" xfId="1691"/>
    <cellStyle name="20% - Accent2 5 3 5 2" xfId="1692"/>
    <cellStyle name="20% - Accent2 5 3 5 2 2" xfId="1693"/>
    <cellStyle name="20% - Accent2 5 3 5 3" xfId="1694"/>
    <cellStyle name="20% - Accent2 5 3 6" xfId="1695"/>
    <cellStyle name="20% - Accent2 5 4" xfId="1696"/>
    <cellStyle name="20% - Accent2 5 4 2" xfId="1697"/>
    <cellStyle name="20% - Accent2 5 4 2 2" xfId="1698"/>
    <cellStyle name="20% - Accent2 5 4 3" xfId="1699"/>
    <cellStyle name="20% - Accent2 5 5" xfId="1700"/>
    <cellStyle name="20% - Accent2 5 5 2" xfId="1701"/>
    <cellStyle name="20% - Accent2 5 6" xfId="1702"/>
    <cellStyle name="20% - Accent2 5 6 2" xfId="1703"/>
    <cellStyle name="20% - Accent2 5 7" xfId="1704"/>
    <cellStyle name="20% - Accent2 5 7 2" xfId="1705"/>
    <cellStyle name="20% - Accent2 5 8" xfId="1706"/>
    <cellStyle name="20% - Accent2 5 8 2" xfId="1707"/>
    <cellStyle name="20% - Accent2 6" xfId="1708"/>
    <cellStyle name="20% - Accent2 6 2" xfId="1709"/>
    <cellStyle name="20% - Accent2 6 2 2" xfId="1710"/>
    <cellStyle name="20% - Accent2 6 2 2 2" xfId="1711"/>
    <cellStyle name="20% - Accent2 6 2 3" xfId="1712"/>
    <cellStyle name="20% - Accent2 6 3" xfId="1713"/>
    <cellStyle name="20% - Accent2 6 3 2" xfId="1714"/>
    <cellStyle name="20% - Accent2 6 4" xfId="1715"/>
    <cellStyle name="20% - Accent2 6 4 2" xfId="1716"/>
    <cellStyle name="20% - Accent2 6 5" xfId="1717"/>
    <cellStyle name="20% - Accent2 6 5 2" xfId="1718"/>
    <cellStyle name="20% - Accent2 6 6" xfId="1719"/>
    <cellStyle name="20% - Accent2 7" xfId="1720"/>
    <cellStyle name="20% - Accent2 7 2" xfId="1721"/>
    <cellStyle name="20% - Accent2 7 2 2" xfId="1722"/>
    <cellStyle name="20% - Accent2 7 3" xfId="1723"/>
    <cellStyle name="20% - Accent2 8" xfId="1724"/>
    <cellStyle name="20% - Accent2 8 2" xfId="1725"/>
    <cellStyle name="20% - Accent2 9" xfId="1726"/>
    <cellStyle name="20% - Accent2 9 2" xfId="1727"/>
    <cellStyle name="20% - Accent3 10" xfId="1728"/>
    <cellStyle name="20% - Accent3 11" xfId="1729"/>
    <cellStyle name="20% - Accent3 2" xfId="1730"/>
    <cellStyle name="20% - Accent3 2 10" xfId="1731"/>
    <cellStyle name="20% - Accent3 2 10 2" xfId="1732"/>
    <cellStyle name="20% - Accent3 2 11" xfId="1733"/>
    <cellStyle name="20% - Accent3 2 11 2" xfId="1734"/>
    <cellStyle name="20% - Accent3 2 12" xfId="1735"/>
    <cellStyle name="20% - Accent3 2 12 2" xfId="1736"/>
    <cellStyle name="20% - Accent3 2 13" xfId="1737"/>
    <cellStyle name="20% - Accent3 2 14" xfId="1738"/>
    <cellStyle name="20% - Accent3 2 15" xfId="1739"/>
    <cellStyle name="20% - Accent3 2 16" xfId="1740"/>
    <cellStyle name="20% - Accent3 2 2" xfId="1741"/>
    <cellStyle name="20% - Accent3 2 2 10" xfId="1742"/>
    <cellStyle name="20% - Accent3 2 2 11" xfId="1743"/>
    <cellStyle name="20% - Accent3 2 2 12" xfId="1744"/>
    <cellStyle name="20% - Accent3 2 2 2" xfId="1745"/>
    <cellStyle name="20% - Accent3 2 2 2 10" xfId="1746"/>
    <cellStyle name="20% - Accent3 2 2 2 2" xfId="1747"/>
    <cellStyle name="20% - Accent3 2 2 2 2 2" xfId="1748"/>
    <cellStyle name="20% - Accent3 2 2 2 2 2 2" xfId="1749"/>
    <cellStyle name="20% - Accent3 2 2 2 2 2 2 2" xfId="1750"/>
    <cellStyle name="20% - Accent3 2 2 2 2 2 3" xfId="1751"/>
    <cellStyle name="20% - Accent3 2 2 2 2 3" xfId="1752"/>
    <cellStyle name="20% - Accent3 2 2 2 2 3 2" xfId="1753"/>
    <cellStyle name="20% - Accent3 2 2 2 2 4" xfId="1754"/>
    <cellStyle name="20% - Accent3 2 2 2 2 4 2" xfId="1755"/>
    <cellStyle name="20% - Accent3 2 2 2 2 5" xfId="1756"/>
    <cellStyle name="20% - Accent3 2 2 2 2 5 2" xfId="1757"/>
    <cellStyle name="20% - Accent3 2 2 2 2 6" xfId="1758"/>
    <cellStyle name="20% - Accent3 2 2 2 3" xfId="1759"/>
    <cellStyle name="20% - Accent3 2 2 2 3 2" xfId="1760"/>
    <cellStyle name="20% - Accent3 2 2 2 3 2 2" xfId="1761"/>
    <cellStyle name="20% - Accent3 2 2 2 3 3" xfId="1762"/>
    <cellStyle name="20% - Accent3 2 2 2 4" xfId="1763"/>
    <cellStyle name="20% - Accent3 2 2 2 4 2" xfId="1764"/>
    <cellStyle name="20% - Accent3 2 2 2 5" xfId="1765"/>
    <cellStyle name="20% - Accent3 2 2 2 5 2" xfId="1766"/>
    <cellStyle name="20% - Accent3 2 2 2 6" xfId="1767"/>
    <cellStyle name="20% - Accent3 2 2 2 6 2" xfId="1768"/>
    <cellStyle name="20% - Accent3 2 2 2 6 2 2" xfId="1769"/>
    <cellStyle name="20% - Accent3 2 2 2 6 3" xfId="1770"/>
    <cellStyle name="20% - Accent3 2 2 2 7" xfId="1771"/>
    <cellStyle name="20% - Accent3 2 2 2 8" xfId="1772"/>
    <cellStyle name="20% - Accent3 2 2 2 9" xfId="1773"/>
    <cellStyle name="20% - Accent3 2 2 3" xfId="1774"/>
    <cellStyle name="20% - Accent3 2 2 3 2" xfId="1775"/>
    <cellStyle name="20% - Accent3 2 2 3 2 2" xfId="1776"/>
    <cellStyle name="20% - Accent3 2 2 3 2 2 2" xfId="1777"/>
    <cellStyle name="20% - Accent3 2 2 3 2 2 2 2" xfId="1778"/>
    <cellStyle name="20% - Accent3 2 2 3 2 2 3" xfId="1779"/>
    <cellStyle name="20% - Accent3 2 2 3 2 3" xfId="1780"/>
    <cellStyle name="20% - Accent3 2 2 3 2 3 2" xfId="1781"/>
    <cellStyle name="20% - Accent3 2 2 3 2 4" xfId="1782"/>
    <cellStyle name="20% - Accent3 2 2 3 2 4 2" xfId="1783"/>
    <cellStyle name="20% - Accent3 2 2 3 2 5" xfId="1784"/>
    <cellStyle name="20% - Accent3 2 2 3 2 5 2" xfId="1785"/>
    <cellStyle name="20% - Accent3 2 2 3 2 5 2 2" xfId="1786"/>
    <cellStyle name="20% - Accent3 2 2 3 2 5 3" xfId="1787"/>
    <cellStyle name="20% - Accent3 2 2 3 2 6" xfId="1788"/>
    <cellStyle name="20% - Accent3 2 2 3 3" xfId="1789"/>
    <cellStyle name="20% - Accent3 2 2 3 3 2" xfId="1790"/>
    <cellStyle name="20% - Accent3 2 2 3 3 2 2" xfId="1791"/>
    <cellStyle name="20% - Accent3 2 2 3 3 3" xfId="1792"/>
    <cellStyle name="20% - Accent3 2 2 3 4" xfId="1793"/>
    <cellStyle name="20% - Accent3 2 2 3 4 2" xfId="1794"/>
    <cellStyle name="20% - Accent3 2 2 3 5" xfId="1795"/>
    <cellStyle name="20% - Accent3 2 2 3 5 2" xfId="1796"/>
    <cellStyle name="20% - Accent3 2 2 3 6" xfId="1797"/>
    <cellStyle name="20% - Accent3 2 2 3 6 2" xfId="1798"/>
    <cellStyle name="20% - Accent3 2 2 3 7" xfId="1799"/>
    <cellStyle name="20% - Accent3 2 2 4" xfId="1800"/>
    <cellStyle name="20% - Accent3 2 2 4 2" xfId="1801"/>
    <cellStyle name="20% - Accent3 2 2 4 2 2" xfId="1802"/>
    <cellStyle name="20% - Accent3 2 2 4 2 2 2" xfId="1803"/>
    <cellStyle name="20% - Accent3 2 2 4 2 3" xfId="1804"/>
    <cellStyle name="20% - Accent3 2 2 4 3" xfId="1805"/>
    <cellStyle name="20% - Accent3 2 2 4 3 2" xfId="1806"/>
    <cellStyle name="20% - Accent3 2 2 4 4" xfId="1807"/>
    <cellStyle name="20% - Accent3 2 2 4 4 2" xfId="1808"/>
    <cellStyle name="20% - Accent3 2 2 4 5" xfId="1809"/>
    <cellStyle name="20% - Accent3 2 2 4 5 2" xfId="1810"/>
    <cellStyle name="20% - Accent3 2 2 4 6" xfId="1811"/>
    <cellStyle name="20% - Accent3 2 2 5" xfId="1812"/>
    <cellStyle name="20% - Accent3 2 2 5 2" xfId="1813"/>
    <cellStyle name="20% - Accent3 2 2 5 2 2" xfId="1814"/>
    <cellStyle name="20% - Accent3 2 2 5 3" xfId="1815"/>
    <cellStyle name="20% - Accent3 2 2 6" xfId="1816"/>
    <cellStyle name="20% - Accent3 2 2 6 2" xfId="1817"/>
    <cellStyle name="20% - Accent3 2 2 7" xfId="1818"/>
    <cellStyle name="20% - Accent3 2 2 7 2" xfId="1819"/>
    <cellStyle name="20% - Accent3 2 2 8" xfId="1820"/>
    <cellStyle name="20% - Accent3 2 2 8 2" xfId="1821"/>
    <cellStyle name="20% - Accent3 2 2 9" xfId="1822"/>
    <cellStyle name="20% - Accent3 2 3" xfId="1823"/>
    <cellStyle name="20% - Accent3 2 3 10" xfId="1824"/>
    <cellStyle name="20% - Accent3 2 3 11" xfId="1825"/>
    <cellStyle name="20% - Accent3 2 3 2" xfId="1826"/>
    <cellStyle name="20% - Accent3 2 3 2 2" xfId="1827"/>
    <cellStyle name="20% - Accent3 2 3 2 2 2" xfId="1828"/>
    <cellStyle name="20% - Accent3 2 3 2 2 2 2" xfId="1829"/>
    <cellStyle name="20% - Accent3 2 3 2 2 2 2 2" xfId="1830"/>
    <cellStyle name="20% - Accent3 2 3 2 2 2 3" xfId="1831"/>
    <cellStyle name="20% - Accent3 2 3 2 2 3" xfId="1832"/>
    <cellStyle name="20% - Accent3 2 3 2 2 3 2" xfId="1833"/>
    <cellStyle name="20% - Accent3 2 3 2 2 4" xfId="1834"/>
    <cellStyle name="20% - Accent3 2 3 2 2 4 2" xfId="1835"/>
    <cellStyle name="20% - Accent3 2 3 2 2 5" xfId="1836"/>
    <cellStyle name="20% - Accent3 2 3 2 2 5 2" xfId="1837"/>
    <cellStyle name="20% - Accent3 2 3 2 2 6" xfId="1838"/>
    <cellStyle name="20% - Accent3 2 3 2 3" xfId="1839"/>
    <cellStyle name="20% - Accent3 2 3 2 3 2" xfId="1840"/>
    <cellStyle name="20% - Accent3 2 3 2 3 2 2" xfId="1841"/>
    <cellStyle name="20% - Accent3 2 3 2 3 3" xfId="1842"/>
    <cellStyle name="20% - Accent3 2 3 2 4" xfId="1843"/>
    <cellStyle name="20% - Accent3 2 3 2 4 2" xfId="1844"/>
    <cellStyle name="20% - Accent3 2 3 2 5" xfId="1845"/>
    <cellStyle name="20% - Accent3 2 3 2 5 2" xfId="1846"/>
    <cellStyle name="20% - Accent3 2 3 2 6" xfId="1847"/>
    <cellStyle name="20% - Accent3 2 3 2 6 2" xfId="1848"/>
    <cellStyle name="20% - Accent3 2 3 2 7" xfId="1849"/>
    <cellStyle name="20% - Accent3 2 3 3" xfId="1850"/>
    <cellStyle name="20% - Accent3 2 3 3 2" xfId="1851"/>
    <cellStyle name="20% - Accent3 2 3 3 2 2" xfId="1852"/>
    <cellStyle name="20% - Accent3 2 3 3 2 2 2" xfId="1853"/>
    <cellStyle name="20% - Accent3 2 3 3 2 3" xfId="1854"/>
    <cellStyle name="20% - Accent3 2 3 3 3" xfId="1855"/>
    <cellStyle name="20% - Accent3 2 3 3 3 2" xfId="1856"/>
    <cellStyle name="20% - Accent3 2 3 3 4" xfId="1857"/>
    <cellStyle name="20% - Accent3 2 3 3 4 2" xfId="1858"/>
    <cellStyle name="20% - Accent3 2 3 3 5" xfId="1859"/>
    <cellStyle name="20% - Accent3 2 3 3 5 2" xfId="1860"/>
    <cellStyle name="20% - Accent3 2 3 3 6" xfId="1861"/>
    <cellStyle name="20% - Accent3 2 3 4" xfId="1862"/>
    <cellStyle name="20% - Accent3 2 3 4 2" xfId="1863"/>
    <cellStyle name="20% - Accent3 2 3 4 2 2" xfId="1864"/>
    <cellStyle name="20% - Accent3 2 3 4 3" xfId="1865"/>
    <cellStyle name="20% - Accent3 2 3 5" xfId="1866"/>
    <cellStyle name="20% - Accent3 2 3 5 2" xfId="1867"/>
    <cellStyle name="20% - Accent3 2 3 6" xfId="1868"/>
    <cellStyle name="20% - Accent3 2 3 6 2" xfId="1869"/>
    <cellStyle name="20% - Accent3 2 3 7" xfId="1870"/>
    <cellStyle name="20% - Accent3 2 3 7 2" xfId="1871"/>
    <cellStyle name="20% - Accent3 2 3 8" xfId="1872"/>
    <cellStyle name="20% - Accent3 2 3 9" xfId="1873"/>
    <cellStyle name="20% - Accent3 2 4" xfId="1874"/>
    <cellStyle name="20% - Accent3 2 4 2" xfId="1875"/>
    <cellStyle name="20% - Accent3 2 4 2 2" xfId="1876"/>
    <cellStyle name="20% - Accent3 2 4 2 2 2" xfId="1877"/>
    <cellStyle name="20% - Accent3 2 4 2 2 2 2" xfId="1878"/>
    <cellStyle name="20% - Accent3 2 4 2 2 3" xfId="1879"/>
    <cellStyle name="20% - Accent3 2 4 2 3" xfId="1880"/>
    <cellStyle name="20% - Accent3 2 4 2 3 2" xfId="1881"/>
    <cellStyle name="20% - Accent3 2 4 2 4" xfId="1882"/>
    <cellStyle name="20% - Accent3 2 4 2 4 2" xfId="1883"/>
    <cellStyle name="20% - Accent3 2 4 2 5" xfId="1884"/>
    <cellStyle name="20% - Accent3 2 4 2 5 2" xfId="1885"/>
    <cellStyle name="20% - Accent3 2 4 2 6" xfId="1886"/>
    <cellStyle name="20% - Accent3 2 4 3" xfId="1887"/>
    <cellStyle name="20% - Accent3 2 4 3 2" xfId="1888"/>
    <cellStyle name="20% - Accent3 2 4 3 2 2" xfId="1889"/>
    <cellStyle name="20% - Accent3 2 4 3 3" xfId="1890"/>
    <cellStyle name="20% - Accent3 2 4 4" xfId="1891"/>
    <cellStyle name="20% - Accent3 2 4 4 2" xfId="1892"/>
    <cellStyle name="20% - Accent3 2 4 5" xfId="1893"/>
    <cellStyle name="20% - Accent3 2 4 5 2" xfId="1894"/>
    <cellStyle name="20% - Accent3 2 4 6" xfId="1895"/>
    <cellStyle name="20% - Accent3 2 4 6 2" xfId="1896"/>
    <cellStyle name="20% - Accent3 2 4 7" xfId="1897"/>
    <cellStyle name="20% - Accent3 2 4 7 2" xfId="1898"/>
    <cellStyle name="20% - Accent3 2 5" xfId="1899"/>
    <cellStyle name="20% - Accent3 2 5 2" xfId="1900"/>
    <cellStyle name="20% - Accent3 2 5 2 2" xfId="1901"/>
    <cellStyle name="20% - Accent3 2 5 2 2 2" xfId="1902"/>
    <cellStyle name="20% - Accent3 2 5 2 2 2 2" xfId="1903"/>
    <cellStyle name="20% - Accent3 2 5 2 2 3" xfId="1904"/>
    <cellStyle name="20% - Accent3 2 5 2 3" xfId="1905"/>
    <cellStyle name="20% - Accent3 2 5 2 3 2" xfId="1906"/>
    <cellStyle name="20% - Accent3 2 5 2 4" xfId="1907"/>
    <cellStyle name="20% - Accent3 2 5 2 4 2" xfId="1908"/>
    <cellStyle name="20% - Accent3 2 5 2 5" xfId="1909"/>
    <cellStyle name="20% - Accent3 2 5 2 5 2" xfId="1910"/>
    <cellStyle name="20% - Accent3 2 5 2 6" xfId="1911"/>
    <cellStyle name="20% - Accent3 2 5 3" xfId="1912"/>
    <cellStyle name="20% - Accent3 2 5 3 2" xfId="1913"/>
    <cellStyle name="20% - Accent3 2 5 3 2 2" xfId="1914"/>
    <cellStyle name="20% - Accent3 2 5 3 3" xfId="1915"/>
    <cellStyle name="20% - Accent3 2 5 4" xfId="1916"/>
    <cellStyle name="20% - Accent3 2 5 4 2" xfId="1917"/>
    <cellStyle name="20% - Accent3 2 5 5" xfId="1918"/>
    <cellStyle name="20% - Accent3 2 5 5 2" xfId="1919"/>
    <cellStyle name="20% - Accent3 2 5 6" xfId="1920"/>
    <cellStyle name="20% - Accent3 2 5 6 2" xfId="1921"/>
    <cellStyle name="20% - Accent3 2 5 7" xfId="1922"/>
    <cellStyle name="20% - Accent3 2 6" xfId="1923"/>
    <cellStyle name="20% - Accent3 2 6 2" xfId="1924"/>
    <cellStyle name="20% - Accent3 2 6 2 2" xfId="1925"/>
    <cellStyle name="20% - Accent3 2 6 2 2 2" xfId="1926"/>
    <cellStyle name="20% - Accent3 2 6 2 2 2 2" xfId="1927"/>
    <cellStyle name="20% - Accent3 2 6 2 2 3" xfId="1928"/>
    <cellStyle name="20% - Accent3 2 6 2 3" xfId="1929"/>
    <cellStyle name="20% - Accent3 2 6 2 3 2" xfId="1930"/>
    <cellStyle name="20% - Accent3 2 6 2 4" xfId="1931"/>
    <cellStyle name="20% - Accent3 2 6 2 4 2" xfId="1932"/>
    <cellStyle name="20% - Accent3 2 6 2 5" xfId="1933"/>
    <cellStyle name="20% - Accent3 2 6 2 5 2" xfId="1934"/>
    <cellStyle name="20% - Accent3 2 6 2 6" xfId="1935"/>
    <cellStyle name="20% - Accent3 2 6 3" xfId="1936"/>
    <cellStyle name="20% - Accent3 2 6 3 2" xfId="1937"/>
    <cellStyle name="20% - Accent3 2 6 3 2 2" xfId="1938"/>
    <cellStyle name="20% - Accent3 2 6 3 3" xfId="1939"/>
    <cellStyle name="20% - Accent3 2 6 4" xfId="1940"/>
    <cellStyle name="20% - Accent3 2 6 4 2" xfId="1941"/>
    <cellStyle name="20% - Accent3 2 6 5" xfId="1942"/>
    <cellStyle name="20% - Accent3 2 6 5 2" xfId="1943"/>
    <cellStyle name="20% - Accent3 2 6 6" xfId="1944"/>
    <cellStyle name="20% - Accent3 2 6 6 2" xfId="1945"/>
    <cellStyle name="20% - Accent3 2 6 7" xfId="1946"/>
    <cellStyle name="20% - Accent3 2 7" xfId="1947"/>
    <cellStyle name="20% - Accent3 2 7 2" xfId="1948"/>
    <cellStyle name="20% - Accent3 2 7 2 2" xfId="1949"/>
    <cellStyle name="20% - Accent3 2 7 2 2 2" xfId="1950"/>
    <cellStyle name="20% - Accent3 2 7 2 3" xfId="1951"/>
    <cellStyle name="20% - Accent3 2 7 3" xfId="1952"/>
    <cellStyle name="20% - Accent3 2 7 3 2" xfId="1953"/>
    <cellStyle name="20% - Accent3 2 7 4" xfId="1954"/>
    <cellStyle name="20% - Accent3 2 7 4 2" xfId="1955"/>
    <cellStyle name="20% - Accent3 2 7 5" xfId="1956"/>
    <cellStyle name="20% - Accent3 2 7 5 2" xfId="1957"/>
    <cellStyle name="20% - Accent3 2 7 6" xfId="1958"/>
    <cellStyle name="20% - Accent3 2 8" xfId="1959"/>
    <cellStyle name="20% - Accent3 2 8 2" xfId="1960"/>
    <cellStyle name="20% - Accent3 2 8 2 2" xfId="1961"/>
    <cellStyle name="20% - Accent3 2 8 3" xfId="1962"/>
    <cellStyle name="20% - Accent3 2 9" xfId="1963"/>
    <cellStyle name="20% - Accent3 2 9 2" xfId="1964"/>
    <cellStyle name="20% - Accent3 3" xfId="1965"/>
    <cellStyle name="20% - Accent3 3 10" xfId="1966"/>
    <cellStyle name="20% - Accent3 3 10 2" xfId="1967"/>
    <cellStyle name="20% - Accent3 3 11" xfId="1968"/>
    <cellStyle name="20% - Accent3 3 12" xfId="1969"/>
    <cellStyle name="20% - Accent3 3 2" xfId="1970"/>
    <cellStyle name="20% - Accent3 3 2 2" xfId="1971"/>
    <cellStyle name="20% - Accent3 3 2 2 2" xfId="1972"/>
    <cellStyle name="20% - Accent3 3 2 2 2 2" xfId="1973"/>
    <cellStyle name="20% - Accent3 3 2 2 2 2 2" xfId="1974"/>
    <cellStyle name="20% - Accent3 3 2 2 2 2 2 2" xfId="1975"/>
    <cellStyle name="20% - Accent3 3 2 2 2 2 3" xfId="1976"/>
    <cellStyle name="20% - Accent3 3 2 2 2 3" xfId="1977"/>
    <cellStyle name="20% - Accent3 3 2 2 2 3 2" xfId="1978"/>
    <cellStyle name="20% - Accent3 3 2 2 2 4" xfId="1979"/>
    <cellStyle name="20% - Accent3 3 2 2 2 4 2" xfId="1980"/>
    <cellStyle name="20% - Accent3 3 2 2 2 5" xfId="1981"/>
    <cellStyle name="20% - Accent3 3 2 2 2 5 2" xfId="1982"/>
    <cellStyle name="20% - Accent3 3 2 2 2 6" xfId="1983"/>
    <cellStyle name="20% - Accent3 3 2 2 3" xfId="1984"/>
    <cellStyle name="20% - Accent3 3 2 2 3 2" xfId="1985"/>
    <cellStyle name="20% - Accent3 3 2 2 3 2 2" xfId="1986"/>
    <cellStyle name="20% - Accent3 3 2 2 3 3" xfId="1987"/>
    <cellStyle name="20% - Accent3 3 2 2 4" xfId="1988"/>
    <cellStyle name="20% - Accent3 3 2 2 4 2" xfId="1989"/>
    <cellStyle name="20% - Accent3 3 2 2 5" xfId="1990"/>
    <cellStyle name="20% - Accent3 3 2 2 5 2" xfId="1991"/>
    <cellStyle name="20% - Accent3 3 2 2 6" xfId="1992"/>
    <cellStyle name="20% - Accent3 3 2 2 6 2" xfId="1993"/>
    <cellStyle name="20% - Accent3 3 2 2 7" xfId="1994"/>
    <cellStyle name="20% - Accent3 3 2 3" xfId="1995"/>
    <cellStyle name="20% - Accent3 3 2 3 2" xfId="1996"/>
    <cellStyle name="20% - Accent3 3 2 3 2 2" xfId="1997"/>
    <cellStyle name="20% - Accent3 3 2 3 2 2 2" xfId="1998"/>
    <cellStyle name="20% - Accent3 3 2 3 2 2 2 2" xfId="1999"/>
    <cellStyle name="20% - Accent3 3 2 3 2 2 3" xfId="2000"/>
    <cellStyle name="20% - Accent3 3 2 3 2 3" xfId="2001"/>
    <cellStyle name="20% - Accent3 3 2 3 2 3 2" xfId="2002"/>
    <cellStyle name="20% - Accent3 3 2 3 2 4" xfId="2003"/>
    <cellStyle name="20% - Accent3 3 2 3 2 4 2" xfId="2004"/>
    <cellStyle name="20% - Accent3 3 2 3 2 5" xfId="2005"/>
    <cellStyle name="20% - Accent3 3 2 3 2 5 2" xfId="2006"/>
    <cellStyle name="20% - Accent3 3 2 3 2 6" xfId="2007"/>
    <cellStyle name="20% - Accent3 3 2 3 3" xfId="2008"/>
    <cellStyle name="20% - Accent3 3 2 3 3 2" xfId="2009"/>
    <cellStyle name="20% - Accent3 3 2 3 3 2 2" xfId="2010"/>
    <cellStyle name="20% - Accent3 3 2 3 3 3" xfId="2011"/>
    <cellStyle name="20% - Accent3 3 2 3 4" xfId="2012"/>
    <cellStyle name="20% - Accent3 3 2 3 4 2" xfId="2013"/>
    <cellStyle name="20% - Accent3 3 2 3 5" xfId="2014"/>
    <cellStyle name="20% - Accent3 3 2 3 5 2" xfId="2015"/>
    <cellStyle name="20% - Accent3 3 2 3 6" xfId="2016"/>
    <cellStyle name="20% - Accent3 3 2 3 6 2" xfId="2017"/>
    <cellStyle name="20% - Accent3 3 2 3 7" xfId="2018"/>
    <cellStyle name="20% - Accent3 3 2 4" xfId="2019"/>
    <cellStyle name="20% - Accent3 3 2 4 2" xfId="2020"/>
    <cellStyle name="20% - Accent3 3 2 4 2 2" xfId="2021"/>
    <cellStyle name="20% - Accent3 3 2 4 2 2 2" xfId="2022"/>
    <cellStyle name="20% - Accent3 3 2 4 2 3" xfId="2023"/>
    <cellStyle name="20% - Accent3 3 2 4 3" xfId="2024"/>
    <cellStyle name="20% - Accent3 3 2 4 3 2" xfId="2025"/>
    <cellStyle name="20% - Accent3 3 2 4 4" xfId="2026"/>
    <cellStyle name="20% - Accent3 3 2 4 4 2" xfId="2027"/>
    <cellStyle name="20% - Accent3 3 2 4 5" xfId="2028"/>
    <cellStyle name="20% - Accent3 3 2 4 5 2" xfId="2029"/>
    <cellStyle name="20% - Accent3 3 2 4 6" xfId="2030"/>
    <cellStyle name="20% - Accent3 3 2 5" xfId="2031"/>
    <cellStyle name="20% - Accent3 3 2 5 2" xfId="2032"/>
    <cellStyle name="20% - Accent3 3 2 5 2 2" xfId="2033"/>
    <cellStyle name="20% - Accent3 3 2 5 3" xfId="2034"/>
    <cellStyle name="20% - Accent3 3 2 6" xfId="2035"/>
    <cellStyle name="20% - Accent3 3 2 6 2" xfId="2036"/>
    <cellStyle name="20% - Accent3 3 2 7" xfId="2037"/>
    <cellStyle name="20% - Accent3 3 2 7 2" xfId="2038"/>
    <cellStyle name="20% - Accent3 3 2 8" xfId="2039"/>
    <cellStyle name="20% - Accent3 3 2 8 2" xfId="2040"/>
    <cellStyle name="20% - Accent3 3 2 9" xfId="2041"/>
    <cellStyle name="20% - Accent3 3 3" xfId="2042"/>
    <cellStyle name="20% - Accent3 3 4" xfId="2043"/>
    <cellStyle name="20% - Accent3 3 4 2" xfId="2044"/>
    <cellStyle name="20% - Accent3 3 4 2 2" xfId="2045"/>
    <cellStyle name="20% - Accent3 3 4 2 2 2" xfId="2046"/>
    <cellStyle name="20% - Accent3 3 4 2 2 2 2" xfId="2047"/>
    <cellStyle name="20% - Accent3 3 4 2 2 3" xfId="2048"/>
    <cellStyle name="20% - Accent3 3 4 2 3" xfId="2049"/>
    <cellStyle name="20% - Accent3 3 4 2 3 2" xfId="2050"/>
    <cellStyle name="20% - Accent3 3 4 2 4" xfId="2051"/>
    <cellStyle name="20% - Accent3 3 4 2 4 2" xfId="2052"/>
    <cellStyle name="20% - Accent3 3 4 2 5" xfId="2053"/>
    <cellStyle name="20% - Accent3 3 4 2 5 2" xfId="2054"/>
    <cellStyle name="20% - Accent3 3 4 2 6" xfId="2055"/>
    <cellStyle name="20% - Accent3 3 4 3" xfId="2056"/>
    <cellStyle name="20% - Accent3 3 4 3 2" xfId="2057"/>
    <cellStyle name="20% - Accent3 3 4 3 2 2" xfId="2058"/>
    <cellStyle name="20% - Accent3 3 4 3 3" xfId="2059"/>
    <cellStyle name="20% - Accent3 3 4 4" xfId="2060"/>
    <cellStyle name="20% - Accent3 3 4 4 2" xfId="2061"/>
    <cellStyle name="20% - Accent3 3 4 5" xfId="2062"/>
    <cellStyle name="20% - Accent3 3 4 5 2" xfId="2063"/>
    <cellStyle name="20% - Accent3 3 4 6" xfId="2064"/>
    <cellStyle name="20% - Accent3 3 4 6 2" xfId="2065"/>
    <cellStyle name="20% - Accent3 3 4 7" xfId="2066"/>
    <cellStyle name="20% - Accent3 3 5" xfId="2067"/>
    <cellStyle name="20% - Accent3 3 5 2" xfId="2068"/>
    <cellStyle name="20% - Accent3 3 5 2 2" xfId="2069"/>
    <cellStyle name="20% - Accent3 3 5 2 2 2" xfId="2070"/>
    <cellStyle name="20% - Accent3 3 5 2 2 2 2" xfId="2071"/>
    <cellStyle name="20% - Accent3 3 5 2 2 3" xfId="2072"/>
    <cellStyle name="20% - Accent3 3 5 2 3" xfId="2073"/>
    <cellStyle name="20% - Accent3 3 5 2 3 2" xfId="2074"/>
    <cellStyle name="20% - Accent3 3 5 2 4" xfId="2075"/>
    <cellStyle name="20% - Accent3 3 5 2 4 2" xfId="2076"/>
    <cellStyle name="20% - Accent3 3 5 2 5" xfId="2077"/>
    <cellStyle name="20% - Accent3 3 5 2 5 2" xfId="2078"/>
    <cellStyle name="20% - Accent3 3 5 2 6" xfId="2079"/>
    <cellStyle name="20% - Accent3 3 5 3" xfId="2080"/>
    <cellStyle name="20% - Accent3 3 5 3 2" xfId="2081"/>
    <cellStyle name="20% - Accent3 3 5 3 2 2" xfId="2082"/>
    <cellStyle name="20% - Accent3 3 5 3 3" xfId="2083"/>
    <cellStyle name="20% - Accent3 3 5 4" xfId="2084"/>
    <cellStyle name="20% - Accent3 3 5 4 2" xfId="2085"/>
    <cellStyle name="20% - Accent3 3 5 5" xfId="2086"/>
    <cellStyle name="20% - Accent3 3 5 5 2" xfId="2087"/>
    <cellStyle name="20% - Accent3 3 5 6" xfId="2088"/>
    <cellStyle name="20% - Accent3 3 5 6 2" xfId="2089"/>
    <cellStyle name="20% - Accent3 3 5 7" xfId="2090"/>
    <cellStyle name="20% - Accent3 3 6" xfId="2091"/>
    <cellStyle name="20% - Accent3 3 6 2" xfId="2092"/>
    <cellStyle name="20% - Accent3 3 6 2 2" xfId="2093"/>
    <cellStyle name="20% - Accent3 3 6 2 2 2" xfId="2094"/>
    <cellStyle name="20% - Accent3 3 6 2 3" xfId="2095"/>
    <cellStyle name="20% - Accent3 3 6 3" xfId="2096"/>
    <cellStyle name="20% - Accent3 3 6 3 2" xfId="2097"/>
    <cellStyle name="20% - Accent3 3 6 4" xfId="2098"/>
    <cellStyle name="20% - Accent3 3 6 4 2" xfId="2099"/>
    <cellStyle name="20% - Accent3 3 6 5" xfId="2100"/>
    <cellStyle name="20% - Accent3 3 6 5 2" xfId="2101"/>
    <cellStyle name="20% - Accent3 3 6 6" xfId="2102"/>
    <cellStyle name="20% - Accent3 3 7" xfId="2103"/>
    <cellStyle name="20% - Accent3 3 7 2" xfId="2104"/>
    <cellStyle name="20% - Accent3 3 7 2 2" xfId="2105"/>
    <cellStyle name="20% - Accent3 3 7 3" xfId="2106"/>
    <cellStyle name="20% - Accent3 3 8" xfId="2107"/>
    <cellStyle name="20% - Accent3 3 8 2" xfId="2108"/>
    <cellStyle name="20% - Accent3 3 9" xfId="2109"/>
    <cellStyle name="20% - Accent3 3 9 2" xfId="2110"/>
    <cellStyle name="20% - Accent3 4" xfId="2111"/>
    <cellStyle name="20% - Accent3 4 10" xfId="2112"/>
    <cellStyle name="20% - Accent3 4 2" xfId="2113"/>
    <cellStyle name="20% - Accent3 4 2 2" xfId="2114"/>
    <cellStyle name="20% - Accent3 4 3" xfId="2115"/>
    <cellStyle name="20% - Accent3 4 3 2" xfId="2116"/>
    <cellStyle name="20% - Accent3 4 3 2 2" xfId="2117"/>
    <cellStyle name="20% - Accent3 4 3 2 2 2" xfId="2118"/>
    <cellStyle name="20% - Accent3 4 3 2 2 2 2" xfId="2119"/>
    <cellStyle name="20% - Accent3 4 3 2 2 3" xfId="2120"/>
    <cellStyle name="20% - Accent3 4 3 2 3" xfId="2121"/>
    <cellStyle name="20% - Accent3 4 3 2 3 2" xfId="2122"/>
    <cellStyle name="20% - Accent3 4 3 2 4" xfId="2123"/>
    <cellStyle name="20% - Accent3 4 3 2 4 2" xfId="2124"/>
    <cellStyle name="20% - Accent3 4 3 2 5" xfId="2125"/>
    <cellStyle name="20% - Accent3 4 3 2 5 2" xfId="2126"/>
    <cellStyle name="20% - Accent3 4 3 2 6" xfId="2127"/>
    <cellStyle name="20% - Accent3 4 3 3" xfId="2128"/>
    <cellStyle name="20% - Accent3 4 3 3 2" xfId="2129"/>
    <cellStyle name="20% - Accent3 4 3 3 2 2" xfId="2130"/>
    <cellStyle name="20% - Accent3 4 3 3 3" xfId="2131"/>
    <cellStyle name="20% - Accent3 4 3 4" xfId="2132"/>
    <cellStyle name="20% - Accent3 4 3 4 2" xfId="2133"/>
    <cellStyle name="20% - Accent3 4 3 5" xfId="2134"/>
    <cellStyle name="20% - Accent3 4 3 5 2" xfId="2135"/>
    <cellStyle name="20% - Accent3 4 3 5 2 2" xfId="2136"/>
    <cellStyle name="20% - Accent3 4 3 5 3" xfId="2137"/>
    <cellStyle name="20% - Accent3 4 3 6" xfId="2138"/>
    <cellStyle name="20% - Accent3 4 3 6 2" xfId="2139"/>
    <cellStyle name="20% - Accent3 4 3 7" xfId="2140"/>
    <cellStyle name="20% - Accent3 4 4" xfId="2141"/>
    <cellStyle name="20% - Accent3 4 5" xfId="2142"/>
    <cellStyle name="20% - Accent3 4 5 2" xfId="2143"/>
    <cellStyle name="20% - Accent3 4 5 2 2" xfId="2144"/>
    <cellStyle name="20% - Accent3 4 5 2 2 2" xfId="2145"/>
    <cellStyle name="20% - Accent3 4 5 2 3" xfId="2146"/>
    <cellStyle name="20% - Accent3 4 5 3" xfId="2147"/>
    <cellStyle name="20% - Accent3 4 5 3 2" xfId="2148"/>
    <cellStyle name="20% - Accent3 4 5 4" xfId="2149"/>
    <cellStyle name="20% - Accent3 4 5 4 2" xfId="2150"/>
    <cellStyle name="20% - Accent3 4 5 5" xfId="2151"/>
    <cellStyle name="20% - Accent3 4 5 5 2" xfId="2152"/>
    <cellStyle name="20% - Accent3 4 5 6" xfId="2153"/>
    <cellStyle name="20% - Accent3 4 6" xfId="2154"/>
    <cellStyle name="20% - Accent3 4 6 2" xfId="2155"/>
    <cellStyle name="20% - Accent3 4 6 2 2" xfId="2156"/>
    <cellStyle name="20% - Accent3 4 6 3" xfId="2157"/>
    <cellStyle name="20% - Accent3 4 7" xfId="2158"/>
    <cellStyle name="20% - Accent3 4 7 2" xfId="2159"/>
    <cellStyle name="20% - Accent3 4 8" xfId="2160"/>
    <cellStyle name="20% - Accent3 4 8 2" xfId="2161"/>
    <cellStyle name="20% - Accent3 4 9" xfId="2162"/>
    <cellStyle name="20% - Accent3 4 9 2" xfId="2163"/>
    <cellStyle name="20% - Accent3 5" xfId="2164"/>
    <cellStyle name="20% - Accent3 5 2" xfId="2165"/>
    <cellStyle name="20% - Accent3 5 2 2" xfId="2166"/>
    <cellStyle name="20% - Accent3 5 2 2 2" xfId="2167"/>
    <cellStyle name="20% - Accent3 5 2 2 2 2" xfId="2168"/>
    <cellStyle name="20% - Accent3 5 2 2 2 2 2" xfId="2169"/>
    <cellStyle name="20% - Accent3 5 2 2 2 3" xfId="2170"/>
    <cellStyle name="20% - Accent3 5 2 2 3" xfId="2171"/>
    <cellStyle name="20% - Accent3 5 2 2 3 2" xfId="2172"/>
    <cellStyle name="20% - Accent3 5 2 2 4" xfId="2173"/>
    <cellStyle name="20% - Accent3 5 2 2 4 2" xfId="2174"/>
    <cellStyle name="20% - Accent3 5 2 2 5" xfId="2175"/>
    <cellStyle name="20% - Accent3 5 2 2 5 2" xfId="2176"/>
    <cellStyle name="20% - Accent3 5 2 2 6" xfId="2177"/>
    <cellStyle name="20% - Accent3 5 2 3" xfId="2178"/>
    <cellStyle name="20% - Accent3 5 2 3 2" xfId="2179"/>
    <cellStyle name="20% - Accent3 5 2 3 2 2" xfId="2180"/>
    <cellStyle name="20% - Accent3 5 2 3 3" xfId="2181"/>
    <cellStyle name="20% - Accent3 5 2 4" xfId="2182"/>
    <cellStyle name="20% - Accent3 5 2 4 2" xfId="2183"/>
    <cellStyle name="20% - Accent3 5 2 5" xfId="2184"/>
    <cellStyle name="20% - Accent3 5 2 5 2" xfId="2185"/>
    <cellStyle name="20% - Accent3 5 2 6" xfId="2186"/>
    <cellStyle name="20% - Accent3 5 2 6 2" xfId="2187"/>
    <cellStyle name="20% - Accent3 5 2 7" xfId="2188"/>
    <cellStyle name="20% - Accent3 5 3" xfId="2189"/>
    <cellStyle name="20% - Accent3 5 3 2" xfId="2190"/>
    <cellStyle name="20% - Accent3 5 3 2 2" xfId="2191"/>
    <cellStyle name="20% - Accent3 5 3 2 2 2" xfId="2192"/>
    <cellStyle name="20% - Accent3 5 3 2 3" xfId="2193"/>
    <cellStyle name="20% - Accent3 5 3 3" xfId="2194"/>
    <cellStyle name="20% - Accent3 5 3 3 2" xfId="2195"/>
    <cellStyle name="20% - Accent3 5 3 4" xfId="2196"/>
    <cellStyle name="20% - Accent3 5 3 4 2" xfId="2197"/>
    <cellStyle name="20% - Accent3 5 3 5" xfId="2198"/>
    <cellStyle name="20% - Accent3 5 3 5 2" xfId="2199"/>
    <cellStyle name="20% - Accent3 5 3 6" xfId="2200"/>
    <cellStyle name="20% - Accent3 5 4" xfId="2201"/>
    <cellStyle name="20% - Accent3 5 4 2" xfId="2202"/>
    <cellStyle name="20% - Accent3 5 4 2 2" xfId="2203"/>
    <cellStyle name="20% - Accent3 5 4 3" xfId="2204"/>
    <cellStyle name="20% - Accent3 5 5" xfId="2205"/>
    <cellStyle name="20% - Accent3 5 5 2" xfId="2206"/>
    <cellStyle name="20% - Accent3 5 6" xfId="2207"/>
    <cellStyle name="20% - Accent3 5 6 2" xfId="2208"/>
    <cellStyle name="20% - Accent3 5 7" xfId="2209"/>
    <cellStyle name="20% - Accent3 5 7 2" xfId="2210"/>
    <cellStyle name="20% - Accent3 5 8" xfId="2211"/>
    <cellStyle name="20% - Accent3 5 8 2" xfId="2212"/>
    <cellStyle name="20% - Accent3 6" xfId="2213"/>
    <cellStyle name="20% - Accent3 6 2" xfId="2214"/>
    <cellStyle name="20% - Accent3 6 2 2" xfId="2215"/>
    <cellStyle name="20% - Accent3 6 2 2 2" xfId="2216"/>
    <cellStyle name="20% - Accent3 6 2 3" xfId="2217"/>
    <cellStyle name="20% - Accent3 6 3" xfId="2218"/>
    <cellStyle name="20% - Accent3 6 3 2" xfId="2219"/>
    <cellStyle name="20% - Accent3 6 4" xfId="2220"/>
    <cellStyle name="20% - Accent3 6 4 2" xfId="2221"/>
    <cellStyle name="20% - Accent3 6 5" xfId="2222"/>
    <cellStyle name="20% - Accent3 6 5 2" xfId="2223"/>
    <cellStyle name="20% - Accent3 6 6" xfId="2224"/>
    <cellStyle name="20% - Accent3 7" xfId="2225"/>
    <cellStyle name="20% - Accent3 7 2" xfId="2226"/>
    <cellStyle name="20% - Accent3 7 2 2" xfId="2227"/>
    <cellStyle name="20% - Accent3 7 3" xfId="2228"/>
    <cellStyle name="20% - Accent3 8" xfId="2229"/>
    <cellStyle name="20% - Accent3 8 2" xfId="2230"/>
    <cellStyle name="20% - Accent3 9" xfId="2231"/>
    <cellStyle name="20% - Accent3 9 2" xfId="2232"/>
    <cellStyle name="20% - Accent4 10" xfId="2233"/>
    <cellStyle name="20% - Accent4 11" xfId="2234"/>
    <cellStyle name="20% - Accent4 2" xfId="2235"/>
    <cellStyle name="20% - Accent4 2 10" xfId="2236"/>
    <cellStyle name="20% - Accent4 2 10 2" xfId="2237"/>
    <cellStyle name="20% - Accent4 2 11" xfId="2238"/>
    <cellStyle name="20% - Accent4 2 11 2" xfId="2239"/>
    <cellStyle name="20% - Accent4 2 12" xfId="2240"/>
    <cellStyle name="20% - Accent4 2 12 2" xfId="2241"/>
    <cellStyle name="20% - Accent4 2 13" xfId="2242"/>
    <cellStyle name="20% - Accent4 2 14" xfId="2243"/>
    <cellStyle name="20% - Accent4 2 15" xfId="2244"/>
    <cellStyle name="20% - Accent4 2 16" xfId="2245"/>
    <cellStyle name="20% - Accent4 2 2" xfId="2246"/>
    <cellStyle name="20% - Accent4 2 2 10" xfId="2247"/>
    <cellStyle name="20% - Accent4 2 2 11" xfId="2248"/>
    <cellStyle name="20% - Accent4 2 2 12" xfId="2249"/>
    <cellStyle name="20% - Accent4 2 2 2" xfId="2250"/>
    <cellStyle name="20% - Accent4 2 2 2 10" xfId="2251"/>
    <cellStyle name="20% - Accent4 2 2 2 2" xfId="2252"/>
    <cellStyle name="20% - Accent4 2 2 2 2 2" xfId="2253"/>
    <cellStyle name="20% - Accent4 2 2 2 2 2 2" xfId="2254"/>
    <cellStyle name="20% - Accent4 2 2 2 2 2 2 2" xfId="2255"/>
    <cellStyle name="20% - Accent4 2 2 2 2 2 2 2 2" xfId="2256"/>
    <cellStyle name="20% - Accent4 2 2 2 2 2 2 3" xfId="2257"/>
    <cellStyle name="20% - Accent4 2 2 2 2 2 3" xfId="2258"/>
    <cellStyle name="20% - Accent4 2 2 2 2 3" xfId="2259"/>
    <cellStyle name="20% - Accent4 2 2 2 2 3 2" xfId="2260"/>
    <cellStyle name="20% - Accent4 2 2 2 2 4" xfId="2261"/>
    <cellStyle name="20% - Accent4 2 2 2 2 4 2" xfId="2262"/>
    <cellStyle name="20% - Accent4 2 2 2 2 5" xfId="2263"/>
    <cellStyle name="20% - Accent4 2 2 2 2 5 2" xfId="2264"/>
    <cellStyle name="20% - Accent4 2 2 2 2 6" xfId="2265"/>
    <cellStyle name="20% - Accent4 2 2 2 3" xfId="2266"/>
    <cellStyle name="20% - Accent4 2 2 2 3 2" xfId="2267"/>
    <cellStyle name="20% - Accent4 2 2 2 3 2 2" xfId="2268"/>
    <cellStyle name="20% - Accent4 2 2 2 3 3" xfId="2269"/>
    <cellStyle name="20% - Accent4 2 2 2 4" xfId="2270"/>
    <cellStyle name="20% - Accent4 2 2 2 4 2" xfId="2271"/>
    <cellStyle name="20% - Accent4 2 2 2 5" xfId="2272"/>
    <cellStyle name="20% - Accent4 2 2 2 5 2" xfId="2273"/>
    <cellStyle name="20% - Accent4 2 2 2 6" xfId="2274"/>
    <cellStyle name="20% - Accent4 2 2 2 6 2" xfId="2275"/>
    <cellStyle name="20% - Accent4 2 2 2 7" xfId="2276"/>
    <cellStyle name="20% - Accent4 2 2 2 8" xfId="2277"/>
    <cellStyle name="20% - Accent4 2 2 2 9" xfId="2278"/>
    <cellStyle name="20% - Accent4 2 2 3" xfId="2279"/>
    <cellStyle name="20% - Accent4 2 2 3 2" xfId="2280"/>
    <cellStyle name="20% - Accent4 2 2 3 2 2" xfId="2281"/>
    <cellStyle name="20% - Accent4 2 2 3 2 2 2" xfId="2282"/>
    <cellStyle name="20% - Accent4 2 2 3 2 2 2 2" xfId="2283"/>
    <cellStyle name="20% - Accent4 2 2 3 2 2 3" xfId="2284"/>
    <cellStyle name="20% - Accent4 2 2 3 2 3" xfId="2285"/>
    <cellStyle name="20% - Accent4 2 2 3 2 3 2" xfId="2286"/>
    <cellStyle name="20% - Accent4 2 2 3 2 4" xfId="2287"/>
    <cellStyle name="20% - Accent4 2 2 3 2 4 2" xfId="2288"/>
    <cellStyle name="20% - Accent4 2 2 3 2 5" xfId="2289"/>
    <cellStyle name="20% - Accent4 2 2 3 2 5 2" xfId="2290"/>
    <cellStyle name="20% - Accent4 2 2 3 2 6" xfId="2291"/>
    <cellStyle name="20% - Accent4 2 2 3 3" xfId="2292"/>
    <cellStyle name="20% - Accent4 2 2 3 3 2" xfId="2293"/>
    <cellStyle name="20% - Accent4 2 2 3 3 2 2" xfId="2294"/>
    <cellStyle name="20% - Accent4 2 2 3 3 3" xfId="2295"/>
    <cellStyle name="20% - Accent4 2 2 3 4" xfId="2296"/>
    <cellStyle name="20% - Accent4 2 2 3 4 2" xfId="2297"/>
    <cellStyle name="20% - Accent4 2 2 3 5" xfId="2298"/>
    <cellStyle name="20% - Accent4 2 2 3 5 2" xfId="2299"/>
    <cellStyle name="20% - Accent4 2 2 3 5 2 2" xfId="2300"/>
    <cellStyle name="20% - Accent4 2 2 3 5 3" xfId="2301"/>
    <cellStyle name="20% - Accent4 2 2 3 6" xfId="2302"/>
    <cellStyle name="20% - Accent4 2 2 3 6 2" xfId="2303"/>
    <cellStyle name="20% - Accent4 2 2 3 7" xfId="2304"/>
    <cellStyle name="20% - Accent4 2 2 4" xfId="2305"/>
    <cellStyle name="20% - Accent4 2 2 4 2" xfId="2306"/>
    <cellStyle name="20% - Accent4 2 2 4 2 2" xfId="2307"/>
    <cellStyle name="20% - Accent4 2 2 4 2 2 2" xfId="2308"/>
    <cellStyle name="20% - Accent4 2 2 4 2 3" xfId="2309"/>
    <cellStyle name="20% - Accent4 2 2 4 2 4" xfId="2310"/>
    <cellStyle name="20% - Accent4 2 2 4 3" xfId="2311"/>
    <cellStyle name="20% - Accent4 2 2 4 3 2" xfId="2312"/>
    <cellStyle name="20% - Accent4 2 2 4 4" xfId="2313"/>
    <cellStyle name="20% - Accent4 2 2 4 4 2" xfId="2314"/>
    <cellStyle name="20% - Accent4 2 2 4 5" xfId="2315"/>
    <cellStyle name="20% - Accent4 2 2 4 5 2" xfId="2316"/>
    <cellStyle name="20% - Accent4 2 2 4 6" xfId="2317"/>
    <cellStyle name="20% - Accent4 2 2 5" xfId="2318"/>
    <cellStyle name="20% - Accent4 2 2 5 2" xfId="2319"/>
    <cellStyle name="20% - Accent4 2 2 5 2 2" xfId="2320"/>
    <cellStyle name="20% - Accent4 2 2 5 3" xfId="2321"/>
    <cellStyle name="20% - Accent4 2 2 6" xfId="2322"/>
    <cellStyle name="20% - Accent4 2 2 6 2" xfId="2323"/>
    <cellStyle name="20% - Accent4 2 2 7" xfId="2324"/>
    <cellStyle name="20% - Accent4 2 2 7 2" xfId="2325"/>
    <cellStyle name="20% - Accent4 2 2 8" xfId="2326"/>
    <cellStyle name="20% - Accent4 2 2 8 2" xfId="2327"/>
    <cellStyle name="20% - Accent4 2 2 9" xfId="2328"/>
    <cellStyle name="20% - Accent4 2 3" xfId="2329"/>
    <cellStyle name="20% - Accent4 2 3 10" xfId="2330"/>
    <cellStyle name="20% - Accent4 2 3 11" xfId="2331"/>
    <cellStyle name="20% - Accent4 2 3 2" xfId="2332"/>
    <cellStyle name="20% - Accent4 2 3 2 2" xfId="2333"/>
    <cellStyle name="20% - Accent4 2 3 2 2 2" xfId="2334"/>
    <cellStyle name="20% - Accent4 2 3 2 2 2 2" xfId="2335"/>
    <cellStyle name="20% - Accent4 2 3 2 2 2 2 2" xfId="2336"/>
    <cellStyle name="20% - Accent4 2 3 2 2 2 3" xfId="2337"/>
    <cellStyle name="20% - Accent4 2 3 2 2 3" xfId="2338"/>
    <cellStyle name="20% - Accent4 2 3 2 2 3 2" xfId="2339"/>
    <cellStyle name="20% - Accent4 2 3 2 2 4" xfId="2340"/>
    <cellStyle name="20% - Accent4 2 3 2 2 4 2" xfId="2341"/>
    <cellStyle name="20% - Accent4 2 3 2 2 5" xfId="2342"/>
    <cellStyle name="20% - Accent4 2 3 2 2 5 2" xfId="2343"/>
    <cellStyle name="20% - Accent4 2 3 2 2 6" xfId="2344"/>
    <cellStyle name="20% - Accent4 2 3 2 3" xfId="2345"/>
    <cellStyle name="20% - Accent4 2 3 2 3 2" xfId="2346"/>
    <cellStyle name="20% - Accent4 2 3 2 3 2 2" xfId="2347"/>
    <cellStyle name="20% - Accent4 2 3 2 3 3" xfId="2348"/>
    <cellStyle name="20% - Accent4 2 3 2 4" xfId="2349"/>
    <cellStyle name="20% - Accent4 2 3 2 4 2" xfId="2350"/>
    <cellStyle name="20% - Accent4 2 3 2 5" xfId="2351"/>
    <cellStyle name="20% - Accent4 2 3 2 5 2" xfId="2352"/>
    <cellStyle name="20% - Accent4 2 3 2 6" xfId="2353"/>
    <cellStyle name="20% - Accent4 2 3 2 6 2" xfId="2354"/>
    <cellStyle name="20% - Accent4 2 3 2 6 2 2" xfId="2355"/>
    <cellStyle name="20% - Accent4 2 3 2 6 3" xfId="2356"/>
    <cellStyle name="20% - Accent4 2 3 2 7" xfId="2357"/>
    <cellStyle name="20% - Accent4 2 3 3" xfId="2358"/>
    <cellStyle name="20% - Accent4 2 3 3 2" xfId="2359"/>
    <cellStyle name="20% - Accent4 2 3 3 2 2" xfId="2360"/>
    <cellStyle name="20% - Accent4 2 3 3 2 2 2" xfId="2361"/>
    <cellStyle name="20% - Accent4 2 3 3 2 3" xfId="2362"/>
    <cellStyle name="20% - Accent4 2 3 3 3" xfId="2363"/>
    <cellStyle name="20% - Accent4 2 3 3 3 2" xfId="2364"/>
    <cellStyle name="20% - Accent4 2 3 3 4" xfId="2365"/>
    <cellStyle name="20% - Accent4 2 3 3 4 2" xfId="2366"/>
    <cellStyle name="20% - Accent4 2 3 3 5" xfId="2367"/>
    <cellStyle name="20% - Accent4 2 3 3 5 2" xfId="2368"/>
    <cellStyle name="20% - Accent4 2 3 3 6" xfId="2369"/>
    <cellStyle name="20% - Accent4 2 3 4" xfId="2370"/>
    <cellStyle name="20% - Accent4 2 3 4 2" xfId="2371"/>
    <cellStyle name="20% - Accent4 2 3 4 2 2" xfId="2372"/>
    <cellStyle name="20% - Accent4 2 3 4 3" xfId="2373"/>
    <cellStyle name="20% - Accent4 2 3 5" xfId="2374"/>
    <cellStyle name="20% - Accent4 2 3 5 2" xfId="2375"/>
    <cellStyle name="20% - Accent4 2 3 6" xfId="2376"/>
    <cellStyle name="20% - Accent4 2 3 6 2" xfId="2377"/>
    <cellStyle name="20% - Accent4 2 3 7" xfId="2378"/>
    <cellStyle name="20% - Accent4 2 3 7 2" xfId="2379"/>
    <cellStyle name="20% - Accent4 2 3 8" xfId="2380"/>
    <cellStyle name="20% - Accent4 2 3 9" xfId="2381"/>
    <cellStyle name="20% - Accent4 2 4" xfId="2382"/>
    <cellStyle name="20% - Accent4 2 4 2" xfId="2383"/>
    <cellStyle name="20% - Accent4 2 4 2 2" xfId="2384"/>
    <cellStyle name="20% - Accent4 2 4 2 2 2" xfId="2385"/>
    <cellStyle name="20% - Accent4 2 4 2 2 2 2" xfId="2386"/>
    <cellStyle name="20% - Accent4 2 4 2 2 3" xfId="2387"/>
    <cellStyle name="20% - Accent4 2 4 2 3" xfId="2388"/>
    <cellStyle name="20% - Accent4 2 4 2 3 2" xfId="2389"/>
    <cellStyle name="20% - Accent4 2 4 2 3 2 2" xfId="2390"/>
    <cellStyle name="20% - Accent4 2 4 2 3 3" xfId="2391"/>
    <cellStyle name="20% - Accent4 2 4 2 4" xfId="2392"/>
    <cellStyle name="20% - Accent4 2 4 2 4 2" xfId="2393"/>
    <cellStyle name="20% - Accent4 2 4 2 5" xfId="2394"/>
    <cellStyle name="20% - Accent4 2 4 2 5 2" xfId="2395"/>
    <cellStyle name="20% - Accent4 2 4 2 6" xfId="2396"/>
    <cellStyle name="20% - Accent4 2 4 3" xfId="2397"/>
    <cellStyle name="20% - Accent4 2 4 3 2" xfId="2398"/>
    <cellStyle name="20% - Accent4 2 4 3 2 2" xfId="2399"/>
    <cellStyle name="20% - Accent4 2 4 3 3" xfId="2400"/>
    <cellStyle name="20% - Accent4 2 4 4" xfId="2401"/>
    <cellStyle name="20% - Accent4 2 4 4 2" xfId="2402"/>
    <cellStyle name="20% - Accent4 2 4 5" xfId="2403"/>
    <cellStyle name="20% - Accent4 2 4 5 2" xfId="2404"/>
    <cellStyle name="20% - Accent4 2 4 6" xfId="2405"/>
    <cellStyle name="20% - Accent4 2 4 6 2" xfId="2406"/>
    <cellStyle name="20% - Accent4 2 4 7" xfId="2407"/>
    <cellStyle name="20% - Accent4 2 4 7 2" xfId="2408"/>
    <cellStyle name="20% - Accent4 2 5" xfId="2409"/>
    <cellStyle name="20% - Accent4 2 5 2" xfId="2410"/>
    <cellStyle name="20% - Accent4 2 5 2 2" xfId="2411"/>
    <cellStyle name="20% - Accent4 2 5 2 2 2" xfId="2412"/>
    <cellStyle name="20% - Accent4 2 5 2 2 2 2" xfId="2413"/>
    <cellStyle name="20% - Accent4 2 5 2 2 3" xfId="2414"/>
    <cellStyle name="20% - Accent4 2 5 2 3" xfId="2415"/>
    <cellStyle name="20% - Accent4 2 5 2 3 2" xfId="2416"/>
    <cellStyle name="20% - Accent4 2 5 2 4" xfId="2417"/>
    <cellStyle name="20% - Accent4 2 5 2 4 2" xfId="2418"/>
    <cellStyle name="20% - Accent4 2 5 2 5" xfId="2419"/>
    <cellStyle name="20% - Accent4 2 5 2 5 2" xfId="2420"/>
    <cellStyle name="20% - Accent4 2 5 2 6" xfId="2421"/>
    <cellStyle name="20% - Accent4 2 5 3" xfId="2422"/>
    <cellStyle name="20% - Accent4 2 5 3 2" xfId="2423"/>
    <cellStyle name="20% - Accent4 2 5 3 2 2" xfId="2424"/>
    <cellStyle name="20% - Accent4 2 5 3 3" xfId="2425"/>
    <cellStyle name="20% - Accent4 2 5 4" xfId="2426"/>
    <cellStyle name="20% - Accent4 2 5 4 2" xfId="2427"/>
    <cellStyle name="20% - Accent4 2 5 5" xfId="2428"/>
    <cellStyle name="20% - Accent4 2 5 5 2" xfId="2429"/>
    <cellStyle name="20% - Accent4 2 5 6" xfId="2430"/>
    <cellStyle name="20% - Accent4 2 5 6 2" xfId="2431"/>
    <cellStyle name="20% - Accent4 2 5 7" xfId="2432"/>
    <cellStyle name="20% - Accent4 2 6" xfId="2433"/>
    <cellStyle name="20% - Accent4 2 6 2" xfId="2434"/>
    <cellStyle name="20% - Accent4 2 6 2 2" xfId="2435"/>
    <cellStyle name="20% - Accent4 2 6 2 2 2" xfId="2436"/>
    <cellStyle name="20% - Accent4 2 6 2 2 2 2" xfId="2437"/>
    <cellStyle name="20% - Accent4 2 6 2 2 3" xfId="2438"/>
    <cellStyle name="20% - Accent4 2 6 2 3" xfId="2439"/>
    <cellStyle name="20% - Accent4 2 6 2 3 2" xfId="2440"/>
    <cellStyle name="20% - Accent4 2 6 2 4" xfId="2441"/>
    <cellStyle name="20% - Accent4 2 6 2 4 2" xfId="2442"/>
    <cellStyle name="20% - Accent4 2 6 2 5" xfId="2443"/>
    <cellStyle name="20% - Accent4 2 6 2 5 2" xfId="2444"/>
    <cellStyle name="20% - Accent4 2 6 2 6" xfId="2445"/>
    <cellStyle name="20% - Accent4 2 6 3" xfId="2446"/>
    <cellStyle name="20% - Accent4 2 6 3 2" xfId="2447"/>
    <cellStyle name="20% - Accent4 2 6 3 2 2" xfId="2448"/>
    <cellStyle name="20% - Accent4 2 6 3 3" xfId="2449"/>
    <cellStyle name="20% - Accent4 2 6 4" xfId="2450"/>
    <cellStyle name="20% - Accent4 2 6 4 2" xfId="2451"/>
    <cellStyle name="20% - Accent4 2 6 5" xfId="2452"/>
    <cellStyle name="20% - Accent4 2 6 5 2" xfId="2453"/>
    <cellStyle name="20% - Accent4 2 6 6" xfId="2454"/>
    <cellStyle name="20% - Accent4 2 6 6 2" xfId="2455"/>
    <cellStyle name="20% - Accent4 2 6 7" xfId="2456"/>
    <cellStyle name="20% - Accent4 2 7" xfId="2457"/>
    <cellStyle name="20% - Accent4 2 7 2" xfId="2458"/>
    <cellStyle name="20% - Accent4 2 7 2 2" xfId="2459"/>
    <cellStyle name="20% - Accent4 2 7 2 2 2" xfId="2460"/>
    <cellStyle name="20% - Accent4 2 7 2 3" xfId="2461"/>
    <cellStyle name="20% - Accent4 2 7 3" xfId="2462"/>
    <cellStyle name="20% - Accent4 2 7 3 2" xfId="2463"/>
    <cellStyle name="20% - Accent4 2 7 4" xfId="2464"/>
    <cellStyle name="20% - Accent4 2 7 4 2" xfId="2465"/>
    <cellStyle name="20% - Accent4 2 7 5" xfId="2466"/>
    <cellStyle name="20% - Accent4 2 7 5 2" xfId="2467"/>
    <cellStyle name="20% - Accent4 2 7 6" xfId="2468"/>
    <cellStyle name="20% - Accent4 2 8" xfId="2469"/>
    <cellStyle name="20% - Accent4 2 8 2" xfId="2470"/>
    <cellStyle name="20% - Accent4 2 8 2 2" xfId="2471"/>
    <cellStyle name="20% - Accent4 2 8 3" xfId="2472"/>
    <cellStyle name="20% - Accent4 2 9" xfId="2473"/>
    <cellStyle name="20% - Accent4 2 9 2" xfId="2474"/>
    <cellStyle name="20% - Accent4 3" xfId="2475"/>
    <cellStyle name="20% - Accent4 3 10" xfId="2476"/>
    <cellStyle name="20% - Accent4 3 10 2" xfId="2477"/>
    <cellStyle name="20% - Accent4 3 11" xfId="2478"/>
    <cellStyle name="20% - Accent4 3 12" xfId="2479"/>
    <cellStyle name="20% - Accent4 3 2" xfId="2480"/>
    <cellStyle name="20% - Accent4 3 2 2" xfId="2481"/>
    <cellStyle name="20% - Accent4 3 2 2 2" xfId="2482"/>
    <cellStyle name="20% - Accent4 3 2 2 2 2" xfId="2483"/>
    <cellStyle name="20% - Accent4 3 2 2 2 2 2" xfId="2484"/>
    <cellStyle name="20% - Accent4 3 2 2 2 2 2 2" xfId="2485"/>
    <cellStyle name="20% - Accent4 3 2 2 2 2 3" xfId="2486"/>
    <cellStyle name="20% - Accent4 3 2 2 2 3" xfId="2487"/>
    <cellStyle name="20% - Accent4 3 2 2 2 3 2" xfId="2488"/>
    <cellStyle name="20% - Accent4 3 2 2 2 4" xfId="2489"/>
    <cellStyle name="20% - Accent4 3 2 2 2 4 2" xfId="2490"/>
    <cellStyle name="20% - Accent4 3 2 2 2 5" xfId="2491"/>
    <cellStyle name="20% - Accent4 3 2 2 2 5 2" xfId="2492"/>
    <cellStyle name="20% - Accent4 3 2 2 2 6" xfId="2493"/>
    <cellStyle name="20% - Accent4 3 2 2 3" xfId="2494"/>
    <cellStyle name="20% - Accent4 3 2 2 3 2" xfId="2495"/>
    <cellStyle name="20% - Accent4 3 2 2 3 2 2" xfId="2496"/>
    <cellStyle name="20% - Accent4 3 2 2 3 3" xfId="2497"/>
    <cellStyle name="20% - Accent4 3 2 2 4" xfId="2498"/>
    <cellStyle name="20% - Accent4 3 2 2 4 2" xfId="2499"/>
    <cellStyle name="20% - Accent4 3 2 2 5" xfId="2500"/>
    <cellStyle name="20% - Accent4 3 2 2 5 2" xfId="2501"/>
    <cellStyle name="20% - Accent4 3 2 2 6" xfId="2502"/>
    <cellStyle name="20% - Accent4 3 2 2 6 2" xfId="2503"/>
    <cellStyle name="20% - Accent4 3 2 2 7" xfId="2504"/>
    <cellStyle name="20% - Accent4 3 2 3" xfId="2505"/>
    <cellStyle name="20% - Accent4 3 2 3 2" xfId="2506"/>
    <cellStyle name="20% - Accent4 3 2 3 2 2" xfId="2507"/>
    <cellStyle name="20% - Accent4 3 2 3 2 2 2" xfId="2508"/>
    <cellStyle name="20% - Accent4 3 2 3 2 2 2 2" xfId="2509"/>
    <cellStyle name="20% - Accent4 3 2 3 2 2 3" xfId="2510"/>
    <cellStyle name="20% - Accent4 3 2 3 2 3" xfId="2511"/>
    <cellStyle name="20% - Accent4 3 2 3 2 3 2" xfId="2512"/>
    <cellStyle name="20% - Accent4 3 2 3 2 4" xfId="2513"/>
    <cellStyle name="20% - Accent4 3 2 3 2 4 2" xfId="2514"/>
    <cellStyle name="20% - Accent4 3 2 3 2 5" xfId="2515"/>
    <cellStyle name="20% - Accent4 3 2 3 2 5 2" xfId="2516"/>
    <cellStyle name="20% - Accent4 3 2 3 2 6" xfId="2517"/>
    <cellStyle name="20% - Accent4 3 2 3 3" xfId="2518"/>
    <cellStyle name="20% - Accent4 3 2 3 3 2" xfId="2519"/>
    <cellStyle name="20% - Accent4 3 2 3 3 2 2" xfId="2520"/>
    <cellStyle name="20% - Accent4 3 2 3 3 3" xfId="2521"/>
    <cellStyle name="20% - Accent4 3 2 3 4" xfId="2522"/>
    <cellStyle name="20% - Accent4 3 2 3 4 2" xfId="2523"/>
    <cellStyle name="20% - Accent4 3 2 3 5" xfId="2524"/>
    <cellStyle name="20% - Accent4 3 2 3 5 2" xfId="2525"/>
    <cellStyle name="20% - Accent4 3 2 3 6" xfId="2526"/>
    <cellStyle name="20% - Accent4 3 2 3 6 2" xfId="2527"/>
    <cellStyle name="20% - Accent4 3 2 3 7" xfId="2528"/>
    <cellStyle name="20% - Accent4 3 2 4" xfId="2529"/>
    <cellStyle name="20% - Accent4 3 2 4 2" xfId="2530"/>
    <cellStyle name="20% - Accent4 3 2 4 2 2" xfId="2531"/>
    <cellStyle name="20% - Accent4 3 2 4 2 2 2" xfId="2532"/>
    <cellStyle name="20% - Accent4 3 2 4 2 3" xfId="2533"/>
    <cellStyle name="20% - Accent4 3 2 4 3" xfId="2534"/>
    <cellStyle name="20% - Accent4 3 2 4 3 2" xfId="2535"/>
    <cellStyle name="20% - Accent4 3 2 4 4" xfId="2536"/>
    <cellStyle name="20% - Accent4 3 2 4 4 2" xfId="2537"/>
    <cellStyle name="20% - Accent4 3 2 4 5" xfId="2538"/>
    <cellStyle name="20% - Accent4 3 2 4 5 2" xfId="2539"/>
    <cellStyle name="20% - Accent4 3 2 4 6" xfId="2540"/>
    <cellStyle name="20% - Accent4 3 2 5" xfId="2541"/>
    <cellStyle name="20% - Accent4 3 2 5 2" xfId="2542"/>
    <cellStyle name="20% - Accent4 3 2 5 2 2" xfId="2543"/>
    <cellStyle name="20% - Accent4 3 2 5 3" xfId="2544"/>
    <cellStyle name="20% - Accent4 3 2 6" xfId="2545"/>
    <cellStyle name="20% - Accent4 3 2 6 2" xfId="2546"/>
    <cellStyle name="20% - Accent4 3 2 7" xfId="2547"/>
    <cellStyle name="20% - Accent4 3 2 7 2" xfId="2548"/>
    <cellStyle name="20% - Accent4 3 2 8" xfId="2549"/>
    <cellStyle name="20% - Accent4 3 2 8 2" xfId="2550"/>
    <cellStyle name="20% - Accent4 3 2 9" xfId="2551"/>
    <cellStyle name="20% - Accent4 3 3" xfId="2552"/>
    <cellStyle name="20% - Accent4 3 4" xfId="2553"/>
    <cellStyle name="20% - Accent4 3 4 2" xfId="2554"/>
    <cellStyle name="20% - Accent4 3 4 2 2" xfId="2555"/>
    <cellStyle name="20% - Accent4 3 4 2 2 2" xfId="2556"/>
    <cellStyle name="20% - Accent4 3 4 2 2 2 2" xfId="2557"/>
    <cellStyle name="20% - Accent4 3 4 2 2 3" xfId="2558"/>
    <cellStyle name="20% - Accent4 3 4 2 3" xfId="2559"/>
    <cellStyle name="20% - Accent4 3 4 2 3 2" xfId="2560"/>
    <cellStyle name="20% - Accent4 3 4 2 4" xfId="2561"/>
    <cellStyle name="20% - Accent4 3 4 2 4 2" xfId="2562"/>
    <cellStyle name="20% - Accent4 3 4 2 5" xfId="2563"/>
    <cellStyle name="20% - Accent4 3 4 2 5 2" xfId="2564"/>
    <cellStyle name="20% - Accent4 3 4 2 6" xfId="2565"/>
    <cellStyle name="20% - Accent4 3 4 3" xfId="2566"/>
    <cellStyle name="20% - Accent4 3 4 3 2" xfId="2567"/>
    <cellStyle name="20% - Accent4 3 4 3 2 2" xfId="2568"/>
    <cellStyle name="20% - Accent4 3 4 3 3" xfId="2569"/>
    <cellStyle name="20% - Accent4 3 4 4" xfId="2570"/>
    <cellStyle name="20% - Accent4 3 4 4 2" xfId="2571"/>
    <cellStyle name="20% - Accent4 3 4 5" xfId="2572"/>
    <cellStyle name="20% - Accent4 3 4 5 2" xfId="2573"/>
    <cellStyle name="20% - Accent4 3 4 6" xfId="2574"/>
    <cellStyle name="20% - Accent4 3 4 6 2" xfId="2575"/>
    <cellStyle name="20% - Accent4 3 4 7" xfId="2576"/>
    <cellStyle name="20% - Accent4 3 5" xfId="2577"/>
    <cellStyle name="20% - Accent4 3 5 2" xfId="2578"/>
    <cellStyle name="20% - Accent4 3 5 2 2" xfId="2579"/>
    <cellStyle name="20% - Accent4 3 5 2 2 2" xfId="2580"/>
    <cellStyle name="20% - Accent4 3 5 2 2 2 2" xfId="2581"/>
    <cellStyle name="20% - Accent4 3 5 2 2 3" xfId="2582"/>
    <cellStyle name="20% - Accent4 3 5 2 3" xfId="2583"/>
    <cellStyle name="20% - Accent4 3 5 2 3 2" xfId="2584"/>
    <cellStyle name="20% - Accent4 3 5 2 4" xfId="2585"/>
    <cellStyle name="20% - Accent4 3 5 2 4 2" xfId="2586"/>
    <cellStyle name="20% - Accent4 3 5 2 5" xfId="2587"/>
    <cellStyle name="20% - Accent4 3 5 2 5 2" xfId="2588"/>
    <cellStyle name="20% - Accent4 3 5 2 6" xfId="2589"/>
    <cellStyle name="20% - Accent4 3 5 3" xfId="2590"/>
    <cellStyle name="20% - Accent4 3 5 3 2" xfId="2591"/>
    <cellStyle name="20% - Accent4 3 5 3 2 2" xfId="2592"/>
    <cellStyle name="20% - Accent4 3 5 3 3" xfId="2593"/>
    <cellStyle name="20% - Accent4 3 5 4" xfId="2594"/>
    <cellStyle name="20% - Accent4 3 5 4 2" xfId="2595"/>
    <cellStyle name="20% - Accent4 3 5 5" xfId="2596"/>
    <cellStyle name="20% - Accent4 3 5 5 2" xfId="2597"/>
    <cellStyle name="20% - Accent4 3 5 6" xfId="2598"/>
    <cellStyle name="20% - Accent4 3 5 6 2" xfId="2599"/>
    <cellStyle name="20% - Accent4 3 5 7" xfId="2600"/>
    <cellStyle name="20% - Accent4 3 6" xfId="2601"/>
    <cellStyle name="20% - Accent4 3 6 2" xfId="2602"/>
    <cellStyle name="20% - Accent4 3 6 2 2" xfId="2603"/>
    <cellStyle name="20% - Accent4 3 6 2 2 2" xfId="2604"/>
    <cellStyle name="20% - Accent4 3 6 2 3" xfId="2605"/>
    <cellStyle name="20% - Accent4 3 6 3" xfId="2606"/>
    <cellStyle name="20% - Accent4 3 6 3 2" xfId="2607"/>
    <cellStyle name="20% - Accent4 3 6 4" xfId="2608"/>
    <cellStyle name="20% - Accent4 3 6 4 2" xfId="2609"/>
    <cellStyle name="20% - Accent4 3 6 5" xfId="2610"/>
    <cellStyle name="20% - Accent4 3 6 5 2" xfId="2611"/>
    <cellStyle name="20% - Accent4 3 6 6" xfId="2612"/>
    <cellStyle name="20% - Accent4 3 7" xfId="2613"/>
    <cellStyle name="20% - Accent4 3 7 2" xfId="2614"/>
    <cellStyle name="20% - Accent4 3 7 2 2" xfId="2615"/>
    <cellStyle name="20% - Accent4 3 7 3" xfId="2616"/>
    <cellStyle name="20% - Accent4 3 7 4" xfId="2617"/>
    <cellStyle name="20% - Accent4 3 8" xfId="2618"/>
    <cellStyle name="20% - Accent4 3 8 2" xfId="2619"/>
    <cellStyle name="20% - Accent4 3 9" xfId="2620"/>
    <cellStyle name="20% - Accent4 3 9 2" xfId="2621"/>
    <cellStyle name="20% - Accent4 4" xfId="2622"/>
    <cellStyle name="20% - Accent4 4 10" xfId="2623"/>
    <cellStyle name="20% - Accent4 4 2" xfId="2624"/>
    <cellStyle name="20% - Accent4 4 2 2" xfId="2625"/>
    <cellStyle name="20% - Accent4 4 3" xfId="2626"/>
    <cellStyle name="20% - Accent4 4 3 2" xfId="2627"/>
    <cellStyle name="20% - Accent4 4 3 2 2" xfId="2628"/>
    <cellStyle name="20% - Accent4 4 3 2 2 2" xfId="2629"/>
    <cellStyle name="20% - Accent4 4 3 2 2 2 2" xfId="2630"/>
    <cellStyle name="20% - Accent4 4 3 2 2 3" xfId="2631"/>
    <cellStyle name="20% - Accent4 4 3 2 3" xfId="2632"/>
    <cellStyle name="20% - Accent4 4 3 2 3 2" xfId="2633"/>
    <cellStyle name="20% - Accent4 4 3 2 4" xfId="2634"/>
    <cellStyle name="20% - Accent4 4 3 2 4 2" xfId="2635"/>
    <cellStyle name="20% - Accent4 4 3 2 5" xfId="2636"/>
    <cellStyle name="20% - Accent4 4 3 2 5 2" xfId="2637"/>
    <cellStyle name="20% - Accent4 4 3 2 6" xfId="2638"/>
    <cellStyle name="20% - Accent4 4 3 3" xfId="2639"/>
    <cellStyle name="20% - Accent4 4 3 3 2" xfId="2640"/>
    <cellStyle name="20% - Accent4 4 3 3 2 2" xfId="2641"/>
    <cellStyle name="20% - Accent4 4 3 3 3" xfId="2642"/>
    <cellStyle name="20% - Accent4 4 3 4" xfId="2643"/>
    <cellStyle name="20% - Accent4 4 3 4 2" xfId="2644"/>
    <cellStyle name="20% - Accent4 4 3 5" xfId="2645"/>
    <cellStyle name="20% - Accent4 4 3 5 2" xfId="2646"/>
    <cellStyle name="20% - Accent4 4 3 6" xfId="2647"/>
    <cellStyle name="20% - Accent4 4 3 6 2" xfId="2648"/>
    <cellStyle name="20% - Accent4 4 3 7" xfId="2649"/>
    <cellStyle name="20% - Accent4 4 4" xfId="2650"/>
    <cellStyle name="20% - Accent4 4 5" xfId="2651"/>
    <cellStyle name="20% - Accent4 4 5 2" xfId="2652"/>
    <cellStyle name="20% - Accent4 4 5 2 2" xfId="2653"/>
    <cellStyle name="20% - Accent4 4 5 2 2 2" xfId="2654"/>
    <cellStyle name="20% - Accent4 4 5 2 3" xfId="2655"/>
    <cellStyle name="20% - Accent4 4 5 3" xfId="2656"/>
    <cellStyle name="20% - Accent4 4 5 3 2" xfId="2657"/>
    <cellStyle name="20% - Accent4 4 5 4" xfId="2658"/>
    <cellStyle name="20% - Accent4 4 5 4 2" xfId="2659"/>
    <cellStyle name="20% - Accent4 4 5 5" xfId="2660"/>
    <cellStyle name="20% - Accent4 4 5 5 2" xfId="2661"/>
    <cellStyle name="20% - Accent4 4 5 6" xfId="2662"/>
    <cellStyle name="20% - Accent4 4 6" xfId="2663"/>
    <cellStyle name="20% - Accent4 4 6 2" xfId="2664"/>
    <cellStyle name="20% - Accent4 4 6 2 2" xfId="2665"/>
    <cellStyle name="20% - Accent4 4 6 3" xfId="2666"/>
    <cellStyle name="20% - Accent4 4 6 4" xfId="2667"/>
    <cellStyle name="20% - Accent4 4 7" xfId="2668"/>
    <cellStyle name="20% - Accent4 4 7 2" xfId="2669"/>
    <cellStyle name="20% - Accent4 4 8" xfId="2670"/>
    <cellStyle name="20% - Accent4 4 8 2" xfId="2671"/>
    <cellStyle name="20% - Accent4 4 9" xfId="2672"/>
    <cellStyle name="20% - Accent4 4 9 2" xfId="2673"/>
    <cellStyle name="20% - Accent4 5" xfId="2674"/>
    <cellStyle name="20% - Accent4 5 2" xfId="2675"/>
    <cellStyle name="20% - Accent4 5 2 2" xfId="2676"/>
    <cellStyle name="20% - Accent4 5 2 2 2" xfId="2677"/>
    <cellStyle name="20% - Accent4 5 2 2 2 2" xfId="2678"/>
    <cellStyle name="20% - Accent4 5 2 2 2 2 2" xfId="2679"/>
    <cellStyle name="20% - Accent4 5 2 2 2 3" xfId="2680"/>
    <cellStyle name="20% - Accent4 5 2 2 3" xfId="2681"/>
    <cellStyle name="20% - Accent4 5 2 2 3 2" xfId="2682"/>
    <cellStyle name="20% - Accent4 5 2 2 4" xfId="2683"/>
    <cellStyle name="20% - Accent4 5 2 2 4 2" xfId="2684"/>
    <cellStyle name="20% - Accent4 5 2 2 5" xfId="2685"/>
    <cellStyle name="20% - Accent4 5 2 2 5 2" xfId="2686"/>
    <cellStyle name="20% - Accent4 5 2 2 6" xfId="2687"/>
    <cellStyle name="20% - Accent4 5 2 3" xfId="2688"/>
    <cellStyle name="20% - Accent4 5 2 3 2" xfId="2689"/>
    <cellStyle name="20% - Accent4 5 2 3 2 2" xfId="2690"/>
    <cellStyle name="20% - Accent4 5 2 3 3" xfId="2691"/>
    <cellStyle name="20% - Accent4 5 2 4" xfId="2692"/>
    <cellStyle name="20% - Accent4 5 2 4 2" xfId="2693"/>
    <cellStyle name="20% - Accent4 5 2 5" xfId="2694"/>
    <cellStyle name="20% - Accent4 5 2 5 2" xfId="2695"/>
    <cellStyle name="20% - Accent4 5 2 6" xfId="2696"/>
    <cellStyle name="20% - Accent4 5 2 6 2" xfId="2697"/>
    <cellStyle name="20% - Accent4 5 2 7" xfId="2698"/>
    <cellStyle name="20% - Accent4 5 3" xfId="2699"/>
    <cellStyle name="20% - Accent4 5 3 2" xfId="2700"/>
    <cellStyle name="20% - Accent4 5 3 2 2" xfId="2701"/>
    <cellStyle name="20% - Accent4 5 3 2 2 2" xfId="2702"/>
    <cellStyle name="20% - Accent4 5 3 2 3" xfId="2703"/>
    <cellStyle name="20% - Accent4 5 3 3" xfId="2704"/>
    <cellStyle name="20% - Accent4 5 3 3 2" xfId="2705"/>
    <cellStyle name="20% - Accent4 5 3 4" xfId="2706"/>
    <cellStyle name="20% - Accent4 5 3 4 2" xfId="2707"/>
    <cellStyle name="20% - Accent4 5 3 5" xfId="2708"/>
    <cellStyle name="20% - Accent4 5 3 5 2" xfId="2709"/>
    <cellStyle name="20% - Accent4 5 3 6" xfId="2710"/>
    <cellStyle name="20% - Accent4 5 4" xfId="2711"/>
    <cellStyle name="20% - Accent4 5 4 2" xfId="2712"/>
    <cellStyle name="20% - Accent4 5 4 2 2" xfId="2713"/>
    <cellStyle name="20% - Accent4 5 4 2 2 2" xfId="2714"/>
    <cellStyle name="20% - Accent4 5 4 2 3" xfId="2715"/>
    <cellStyle name="20% - Accent4 5 4 3" xfId="2716"/>
    <cellStyle name="20% - Accent4 5 5" xfId="2717"/>
    <cellStyle name="20% - Accent4 5 5 2" xfId="2718"/>
    <cellStyle name="20% - Accent4 5 6" xfId="2719"/>
    <cellStyle name="20% - Accent4 5 6 2" xfId="2720"/>
    <cellStyle name="20% - Accent4 5 7" xfId="2721"/>
    <cellStyle name="20% - Accent4 5 7 2" xfId="2722"/>
    <cellStyle name="20% - Accent4 5 8" xfId="2723"/>
    <cellStyle name="20% - Accent4 5 8 2" xfId="2724"/>
    <cellStyle name="20% - Accent4 6" xfId="2725"/>
    <cellStyle name="20% - Accent4 6 2" xfId="2726"/>
    <cellStyle name="20% - Accent4 6 2 2" xfId="2727"/>
    <cellStyle name="20% - Accent4 6 2 2 2" xfId="2728"/>
    <cellStyle name="20% - Accent4 6 2 3" xfId="2729"/>
    <cellStyle name="20% - Accent4 6 3" xfId="2730"/>
    <cellStyle name="20% - Accent4 6 3 2" xfId="2731"/>
    <cellStyle name="20% - Accent4 6 4" xfId="2732"/>
    <cellStyle name="20% - Accent4 6 4 2" xfId="2733"/>
    <cellStyle name="20% - Accent4 6 5" xfId="2734"/>
    <cellStyle name="20% - Accent4 6 5 2" xfId="2735"/>
    <cellStyle name="20% - Accent4 6 6" xfId="2736"/>
    <cellStyle name="20% - Accent4 7" xfId="2737"/>
    <cellStyle name="20% - Accent4 7 2" xfId="2738"/>
    <cellStyle name="20% - Accent4 7 2 2" xfId="2739"/>
    <cellStyle name="20% - Accent4 7 3" xfId="2740"/>
    <cellStyle name="20% - Accent4 8" xfId="2741"/>
    <cellStyle name="20% - Accent4 8 2" xfId="2742"/>
    <cellStyle name="20% - Accent4 9" xfId="2743"/>
    <cellStyle name="20% - Accent4 9 2" xfId="2744"/>
    <cellStyle name="20% - Accent5 10" xfId="2745"/>
    <cellStyle name="20% - Accent5 2" xfId="2746"/>
    <cellStyle name="20% - Accent5 2 10" xfId="2747"/>
    <cellStyle name="20% - Accent5 2 10 2" xfId="2748"/>
    <cellStyle name="20% - Accent5 2 11" xfId="2749"/>
    <cellStyle name="20% - Accent5 2 11 2" xfId="2750"/>
    <cellStyle name="20% - Accent5 2 12" xfId="2751"/>
    <cellStyle name="20% - Accent5 2 12 2" xfId="2752"/>
    <cellStyle name="20% - Accent5 2 13" xfId="2753"/>
    <cellStyle name="20% - Accent5 2 14" xfId="2754"/>
    <cellStyle name="20% - Accent5 2 2" xfId="2755"/>
    <cellStyle name="20% - Accent5 2 2 10" xfId="2756"/>
    <cellStyle name="20% - Accent5 2 2 11" xfId="2757"/>
    <cellStyle name="20% - Accent5 2 2 2" xfId="2758"/>
    <cellStyle name="20% - Accent5 2 2 2 2" xfId="2759"/>
    <cellStyle name="20% - Accent5 2 2 2 2 2" xfId="2760"/>
    <cellStyle name="20% - Accent5 2 2 2 2 2 2" xfId="2761"/>
    <cellStyle name="20% - Accent5 2 2 2 2 2 2 2" xfId="2762"/>
    <cellStyle name="20% - Accent5 2 2 2 2 2 3" xfId="2763"/>
    <cellStyle name="20% - Accent5 2 2 2 2 3" xfId="2764"/>
    <cellStyle name="20% - Accent5 2 2 2 2 3 2" xfId="2765"/>
    <cellStyle name="20% - Accent5 2 2 2 2 4" xfId="2766"/>
    <cellStyle name="20% - Accent5 2 2 2 2 4 2" xfId="2767"/>
    <cellStyle name="20% - Accent5 2 2 2 2 5" xfId="2768"/>
    <cellStyle name="20% - Accent5 2 2 2 2 5 2" xfId="2769"/>
    <cellStyle name="20% - Accent5 2 2 2 2 6" xfId="2770"/>
    <cellStyle name="20% - Accent5 2 2 2 3" xfId="2771"/>
    <cellStyle name="20% - Accent5 2 2 2 3 2" xfId="2772"/>
    <cellStyle name="20% - Accent5 2 2 2 3 2 2" xfId="2773"/>
    <cellStyle name="20% - Accent5 2 2 2 3 3" xfId="2774"/>
    <cellStyle name="20% - Accent5 2 2 2 4" xfId="2775"/>
    <cellStyle name="20% - Accent5 2 2 2 4 2" xfId="2776"/>
    <cellStyle name="20% - Accent5 2 2 2 5" xfId="2777"/>
    <cellStyle name="20% - Accent5 2 2 2 5 2" xfId="2778"/>
    <cellStyle name="20% - Accent5 2 2 2 6" xfId="2779"/>
    <cellStyle name="20% - Accent5 2 2 2 6 2" xfId="2780"/>
    <cellStyle name="20% - Accent5 2 2 2 7" xfId="2781"/>
    <cellStyle name="20% - Accent5 2 2 3" xfId="2782"/>
    <cellStyle name="20% - Accent5 2 2 3 2" xfId="2783"/>
    <cellStyle name="20% - Accent5 2 2 3 2 2" xfId="2784"/>
    <cellStyle name="20% - Accent5 2 2 3 2 2 2" xfId="2785"/>
    <cellStyle name="20% - Accent5 2 2 3 2 2 2 2" xfId="2786"/>
    <cellStyle name="20% - Accent5 2 2 3 2 2 3" xfId="2787"/>
    <cellStyle name="20% - Accent5 2 2 3 2 3" xfId="2788"/>
    <cellStyle name="20% - Accent5 2 2 3 2 3 2" xfId="2789"/>
    <cellStyle name="20% - Accent5 2 2 3 2 4" xfId="2790"/>
    <cellStyle name="20% - Accent5 2 2 3 2 4 2" xfId="2791"/>
    <cellStyle name="20% - Accent5 2 2 3 2 5" xfId="2792"/>
    <cellStyle name="20% - Accent5 2 2 3 2 5 2" xfId="2793"/>
    <cellStyle name="20% - Accent5 2 2 3 2 6" xfId="2794"/>
    <cellStyle name="20% - Accent5 2 2 3 3" xfId="2795"/>
    <cellStyle name="20% - Accent5 2 2 3 3 2" xfId="2796"/>
    <cellStyle name="20% - Accent5 2 2 3 3 2 2" xfId="2797"/>
    <cellStyle name="20% - Accent5 2 2 3 3 3" xfId="2798"/>
    <cellStyle name="20% - Accent5 2 2 3 4" xfId="2799"/>
    <cellStyle name="20% - Accent5 2 2 3 4 2" xfId="2800"/>
    <cellStyle name="20% - Accent5 2 2 3 5" xfId="2801"/>
    <cellStyle name="20% - Accent5 2 2 3 5 2" xfId="2802"/>
    <cellStyle name="20% - Accent5 2 2 3 6" xfId="2803"/>
    <cellStyle name="20% - Accent5 2 2 3 6 2" xfId="2804"/>
    <cellStyle name="20% - Accent5 2 2 3 7" xfId="2805"/>
    <cellStyle name="20% - Accent5 2 2 4" xfId="2806"/>
    <cellStyle name="20% - Accent5 2 2 4 2" xfId="2807"/>
    <cellStyle name="20% - Accent5 2 2 4 2 2" xfId="2808"/>
    <cellStyle name="20% - Accent5 2 2 4 2 2 2" xfId="2809"/>
    <cellStyle name="20% - Accent5 2 2 4 2 3" xfId="2810"/>
    <cellStyle name="20% - Accent5 2 2 4 3" xfId="2811"/>
    <cellStyle name="20% - Accent5 2 2 4 3 2" xfId="2812"/>
    <cellStyle name="20% - Accent5 2 2 4 4" xfId="2813"/>
    <cellStyle name="20% - Accent5 2 2 4 4 2" xfId="2814"/>
    <cellStyle name="20% - Accent5 2 2 4 5" xfId="2815"/>
    <cellStyle name="20% - Accent5 2 2 4 5 2" xfId="2816"/>
    <cellStyle name="20% - Accent5 2 2 4 6" xfId="2817"/>
    <cellStyle name="20% - Accent5 2 2 5" xfId="2818"/>
    <cellStyle name="20% - Accent5 2 2 5 2" xfId="2819"/>
    <cellStyle name="20% - Accent5 2 2 5 2 2" xfId="2820"/>
    <cellStyle name="20% - Accent5 2 2 5 3" xfId="2821"/>
    <cellStyle name="20% - Accent5 2 2 6" xfId="2822"/>
    <cellStyle name="20% - Accent5 2 2 6 2" xfId="2823"/>
    <cellStyle name="20% - Accent5 2 2 7" xfId="2824"/>
    <cellStyle name="20% - Accent5 2 2 7 2" xfId="2825"/>
    <cellStyle name="20% - Accent5 2 2 8" xfId="2826"/>
    <cellStyle name="20% - Accent5 2 2 8 2" xfId="2827"/>
    <cellStyle name="20% - Accent5 2 2 9" xfId="2828"/>
    <cellStyle name="20% - Accent5 2 3" xfId="2829"/>
    <cellStyle name="20% - Accent5 2 3 2" xfId="2830"/>
    <cellStyle name="20% - Accent5 2 3 2 2" xfId="2831"/>
    <cellStyle name="20% - Accent5 2 3 2 2 2" xfId="2832"/>
    <cellStyle name="20% - Accent5 2 3 2 2 2 2" xfId="2833"/>
    <cellStyle name="20% - Accent5 2 3 2 2 2 2 2" xfId="2834"/>
    <cellStyle name="20% - Accent5 2 3 2 2 2 3" xfId="2835"/>
    <cellStyle name="20% - Accent5 2 3 2 2 3" xfId="2836"/>
    <cellStyle name="20% - Accent5 2 3 2 2 3 2" xfId="2837"/>
    <cellStyle name="20% - Accent5 2 3 2 2 4" xfId="2838"/>
    <cellStyle name="20% - Accent5 2 3 2 2 4 2" xfId="2839"/>
    <cellStyle name="20% - Accent5 2 3 2 2 5" xfId="2840"/>
    <cellStyle name="20% - Accent5 2 3 2 2 5 2" xfId="2841"/>
    <cellStyle name="20% - Accent5 2 3 2 2 6" xfId="2842"/>
    <cellStyle name="20% - Accent5 2 3 2 3" xfId="2843"/>
    <cellStyle name="20% - Accent5 2 3 2 3 2" xfId="2844"/>
    <cellStyle name="20% - Accent5 2 3 2 3 2 2" xfId="2845"/>
    <cellStyle name="20% - Accent5 2 3 2 3 3" xfId="2846"/>
    <cellStyle name="20% - Accent5 2 3 2 4" xfId="2847"/>
    <cellStyle name="20% - Accent5 2 3 2 4 2" xfId="2848"/>
    <cellStyle name="20% - Accent5 2 3 2 5" xfId="2849"/>
    <cellStyle name="20% - Accent5 2 3 2 5 2" xfId="2850"/>
    <cellStyle name="20% - Accent5 2 3 2 6" xfId="2851"/>
    <cellStyle name="20% - Accent5 2 3 2 6 2" xfId="2852"/>
    <cellStyle name="20% - Accent5 2 3 2 7" xfId="2853"/>
    <cellStyle name="20% - Accent5 2 3 3" xfId="2854"/>
    <cellStyle name="20% - Accent5 2 3 3 2" xfId="2855"/>
    <cellStyle name="20% - Accent5 2 3 3 2 2" xfId="2856"/>
    <cellStyle name="20% - Accent5 2 3 3 2 2 2" xfId="2857"/>
    <cellStyle name="20% - Accent5 2 3 3 2 3" xfId="2858"/>
    <cellStyle name="20% - Accent5 2 3 3 3" xfId="2859"/>
    <cellStyle name="20% - Accent5 2 3 3 3 2" xfId="2860"/>
    <cellStyle name="20% - Accent5 2 3 3 4" xfId="2861"/>
    <cellStyle name="20% - Accent5 2 3 3 4 2" xfId="2862"/>
    <cellStyle name="20% - Accent5 2 3 3 5" xfId="2863"/>
    <cellStyle name="20% - Accent5 2 3 3 5 2" xfId="2864"/>
    <cellStyle name="20% - Accent5 2 3 3 6" xfId="2865"/>
    <cellStyle name="20% - Accent5 2 3 4" xfId="2866"/>
    <cellStyle name="20% - Accent5 2 3 4 2" xfId="2867"/>
    <cellStyle name="20% - Accent5 2 3 4 2 2" xfId="2868"/>
    <cellStyle name="20% - Accent5 2 3 4 3" xfId="2869"/>
    <cellStyle name="20% - Accent5 2 3 5" xfId="2870"/>
    <cellStyle name="20% - Accent5 2 3 5 2" xfId="2871"/>
    <cellStyle name="20% - Accent5 2 3 6" xfId="2872"/>
    <cellStyle name="20% - Accent5 2 3 6 2" xfId="2873"/>
    <cellStyle name="20% - Accent5 2 3 7" xfId="2874"/>
    <cellStyle name="20% - Accent5 2 3 7 2" xfId="2875"/>
    <cellStyle name="20% - Accent5 2 3 8" xfId="2876"/>
    <cellStyle name="20% - Accent5 2 4" xfId="2877"/>
    <cellStyle name="20% - Accent5 2 4 2" xfId="2878"/>
    <cellStyle name="20% - Accent5 2 4 2 2" xfId="2879"/>
    <cellStyle name="20% - Accent5 2 4 2 2 2" xfId="2880"/>
    <cellStyle name="20% - Accent5 2 4 2 2 2 2" xfId="2881"/>
    <cellStyle name="20% - Accent5 2 4 2 2 3" xfId="2882"/>
    <cellStyle name="20% - Accent5 2 4 2 3" xfId="2883"/>
    <cellStyle name="20% - Accent5 2 4 2 3 2" xfId="2884"/>
    <cellStyle name="20% - Accent5 2 4 2 4" xfId="2885"/>
    <cellStyle name="20% - Accent5 2 4 2 4 2" xfId="2886"/>
    <cellStyle name="20% - Accent5 2 4 2 5" xfId="2887"/>
    <cellStyle name="20% - Accent5 2 4 2 5 2" xfId="2888"/>
    <cellStyle name="20% - Accent5 2 4 2 6" xfId="2889"/>
    <cellStyle name="20% - Accent5 2 4 3" xfId="2890"/>
    <cellStyle name="20% - Accent5 2 4 3 2" xfId="2891"/>
    <cellStyle name="20% - Accent5 2 4 3 2 2" xfId="2892"/>
    <cellStyle name="20% - Accent5 2 4 3 3" xfId="2893"/>
    <cellStyle name="20% - Accent5 2 4 4" xfId="2894"/>
    <cellStyle name="20% - Accent5 2 4 4 2" xfId="2895"/>
    <cellStyle name="20% - Accent5 2 4 5" xfId="2896"/>
    <cellStyle name="20% - Accent5 2 4 5 2" xfId="2897"/>
    <cellStyle name="20% - Accent5 2 4 6" xfId="2898"/>
    <cellStyle name="20% - Accent5 2 4 6 2" xfId="2899"/>
    <cellStyle name="20% - Accent5 2 4 7" xfId="2900"/>
    <cellStyle name="20% - Accent5 2 4 7 2" xfId="2901"/>
    <cellStyle name="20% - Accent5 2 5" xfId="2902"/>
    <cellStyle name="20% - Accent5 2 5 2" xfId="2903"/>
    <cellStyle name="20% - Accent5 2 5 2 2" xfId="2904"/>
    <cellStyle name="20% - Accent5 2 5 2 2 2" xfId="2905"/>
    <cellStyle name="20% - Accent5 2 5 2 2 2 2" xfId="2906"/>
    <cellStyle name="20% - Accent5 2 5 2 2 3" xfId="2907"/>
    <cellStyle name="20% - Accent5 2 5 2 3" xfId="2908"/>
    <cellStyle name="20% - Accent5 2 5 2 3 2" xfId="2909"/>
    <cellStyle name="20% - Accent5 2 5 2 4" xfId="2910"/>
    <cellStyle name="20% - Accent5 2 5 2 4 2" xfId="2911"/>
    <cellStyle name="20% - Accent5 2 5 2 5" xfId="2912"/>
    <cellStyle name="20% - Accent5 2 5 2 5 2" xfId="2913"/>
    <cellStyle name="20% - Accent5 2 5 2 6" xfId="2914"/>
    <cellStyle name="20% - Accent5 2 5 3" xfId="2915"/>
    <cellStyle name="20% - Accent5 2 5 3 2" xfId="2916"/>
    <cellStyle name="20% - Accent5 2 5 3 2 2" xfId="2917"/>
    <cellStyle name="20% - Accent5 2 5 3 3" xfId="2918"/>
    <cellStyle name="20% - Accent5 2 5 4" xfId="2919"/>
    <cellStyle name="20% - Accent5 2 5 4 2" xfId="2920"/>
    <cellStyle name="20% - Accent5 2 5 5" xfId="2921"/>
    <cellStyle name="20% - Accent5 2 5 5 2" xfId="2922"/>
    <cellStyle name="20% - Accent5 2 5 6" xfId="2923"/>
    <cellStyle name="20% - Accent5 2 5 6 2" xfId="2924"/>
    <cellStyle name="20% - Accent5 2 5 7" xfId="2925"/>
    <cellStyle name="20% - Accent5 2 6" xfId="2926"/>
    <cellStyle name="20% - Accent5 2 6 2" xfId="2927"/>
    <cellStyle name="20% - Accent5 2 6 2 2" xfId="2928"/>
    <cellStyle name="20% - Accent5 2 6 2 2 2" xfId="2929"/>
    <cellStyle name="20% - Accent5 2 6 2 2 2 2" xfId="2930"/>
    <cellStyle name="20% - Accent5 2 6 2 2 3" xfId="2931"/>
    <cellStyle name="20% - Accent5 2 6 2 3" xfId="2932"/>
    <cellStyle name="20% - Accent5 2 6 2 3 2" xfId="2933"/>
    <cellStyle name="20% - Accent5 2 6 2 4" xfId="2934"/>
    <cellStyle name="20% - Accent5 2 6 2 4 2" xfId="2935"/>
    <cellStyle name="20% - Accent5 2 6 2 5" xfId="2936"/>
    <cellStyle name="20% - Accent5 2 6 2 5 2" xfId="2937"/>
    <cellStyle name="20% - Accent5 2 6 2 6" xfId="2938"/>
    <cellStyle name="20% - Accent5 2 6 3" xfId="2939"/>
    <cellStyle name="20% - Accent5 2 6 3 2" xfId="2940"/>
    <cellStyle name="20% - Accent5 2 6 3 2 2" xfId="2941"/>
    <cellStyle name="20% - Accent5 2 6 3 3" xfId="2942"/>
    <cellStyle name="20% - Accent5 2 6 4" xfId="2943"/>
    <cellStyle name="20% - Accent5 2 6 4 2" xfId="2944"/>
    <cellStyle name="20% - Accent5 2 6 5" xfId="2945"/>
    <cellStyle name="20% - Accent5 2 6 5 2" xfId="2946"/>
    <cellStyle name="20% - Accent5 2 6 6" xfId="2947"/>
    <cellStyle name="20% - Accent5 2 6 6 2" xfId="2948"/>
    <cellStyle name="20% - Accent5 2 6 7" xfId="2949"/>
    <cellStyle name="20% - Accent5 2 7" xfId="2950"/>
    <cellStyle name="20% - Accent5 2 7 2" xfId="2951"/>
    <cellStyle name="20% - Accent5 2 7 2 2" xfId="2952"/>
    <cellStyle name="20% - Accent5 2 7 2 2 2" xfId="2953"/>
    <cellStyle name="20% - Accent5 2 7 2 3" xfId="2954"/>
    <cellStyle name="20% - Accent5 2 7 3" xfId="2955"/>
    <cellStyle name="20% - Accent5 2 7 3 2" xfId="2956"/>
    <cellStyle name="20% - Accent5 2 7 4" xfId="2957"/>
    <cellStyle name="20% - Accent5 2 7 4 2" xfId="2958"/>
    <cellStyle name="20% - Accent5 2 7 5" xfId="2959"/>
    <cellStyle name="20% - Accent5 2 7 5 2" xfId="2960"/>
    <cellStyle name="20% - Accent5 2 7 6" xfId="2961"/>
    <cellStyle name="20% - Accent5 2 8" xfId="2962"/>
    <cellStyle name="20% - Accent5 2 8 2" xfId="2963"/>
    <cellStyle name="20% - Accent5 2 8 2 2" xfId="2964"/>
    <cellStyle name="20% - Accent5 2 8 3" xfId="2965"/>
    <cellStyle name="20% - Accent5 2 9" xfId="2966"/>
    <cellStyle name="20% - Accent5 2 9 2" xfId="2967"/>
    <cellStyle name="20% - Accent5 3" xfId="2968"/>
    <cellStyle name="20% - Accent5 3 10" xfId="2969"/>
    <cellStyle name="20% - Accent5 3 11" xfId="2970"/>
    <cellStyle name="20% - Accent5 3 2" xfId="2971"/>
    <cellStyle name="20% - Accent5 3 2 2" xfId="2972"/>
    <cellStyle name="20% - Accent5 3 2 2 2" xfId="2973"/>
    <cellStyle name="20% - Accent5 3 2 2 2 2" xfId="2974"/>
    <cellStyle name="20% - Accent5 3 2 2 2 2 2" xfId="2975"/>
    <cellStyle name="20% - Accent5 3 2 2 2 2 2 2" xfId="2976"/>
    <cellStyle name="20% - Accent5 3 2 2 2 2 3" xfId="2977"/>
    <cellStyle name="20% - Accent5 3 2 2 2 3" xfId="2978"/>
    <cellStyle name="20% - Accent5 3 2 2 2 3 2" xfId="2979"/>
    <cellStyle name="20% - Accent5 3 2 2 2 4" xfId="2980"/>
    <cellStyle name="20% - Accent5 3 2 2 2 4 2" xfId="2981"/>
    <cellStyle name="20% - Accent5 3 2 2 2 5" xfId="2982"/>
    <cellStyle name="20% - Accent5 3 2 2 2 5 2" xfId="2983"/>
    <cellStyle name="20% - Accent5 3 2 2 2 6" xfId="2984"/>
    <cellStyle name="20% - Accent5 3 2 2 3" xfId="2985"/>
    <cellStyle name="20% - Accent5 3 2 2 3 2" xfId="2986"/>
    <cellStyle name="20% - Accent5 3 2 2 3 2 2" xfId="2987"/>
    <cellStyle name="20% - Accent5 3 2 2 3 3" xfId="2988"/>
    <cellStyle name="20% - Accent5 3 2 2 3 4" xfId="2989"/>
    <cellStyle name="20% - Accent5 3 2 2 4" xfId="2990"/>
    <cellStyle name="20% - Accent5 3 2 2 4 2" xfId="2991"/>
    <cellStyle name="20% - Accent5 3 2 2 5" xfId="2992"/>
    <cellStyle name="20% - Accent5 3 2 2 5 2" xfId="2993"/>
    <cellStyle name="20% - Accent5 3 2 2 6" xfId="2994"/>
    <cellStyle name="20% - Accent5 3 2 2 6 2" xfId="2995"/>
    <cellStyle name="20% - Accent5 3 2 2 7" xfId="2996"/>
    <cellStyle name="20% - Accent5 3 2 3" xfId="2997"/>
    <cellStyle name="20% - Accent5 3 2 3 2" xfId="2998"/>
    <cellStyle name="20% - Accent5 3 2 3 2 2" xfId="2999"/>
    <cellStyle name="20% - Accent5 3 2 3 2 2 2" xfId="3000"/>
    <cellStyle name="20% - Accent5 3 2 3 2 2 2 2" xfId="3001"/>
    <cellStyle name="20% - Accent5 3 2 3 2 2 3" xfId="3002"/>
    <cellStyle name="20% - Accent5 3 2 3 2 3" xfId="3003"/>
    <cellStyle name="20% - Accent5 3 2 3 2 3 2" xfId="3004"/>
    <cellStyle name="20% - Accent5 3 2 3 2 4" xfId="3005"/>
    <cellStyle name="20% - Accent5 3 2 3 2 4 2" xfId="3006"/>
    <cellStyle name="20% - Accent5 3 2 3 2 5" xfId="3007"/>
    <cellStyle name="20% - Accent5 3 2 3 2 5 2" xfId="3008"/>
    <cellStyle name="20% - Accent5 3 2 3 2 6" xfId="3009"/>
    <cellStyle name="20% - Accent5 3 2 3 3" xfId="3010"/>
    <cellStyle name="20% - Accent5 3 2 3 3 2" xfId="3011"/>
    <cellStyle name="20% - Accent5 3 2 3 3 2 2" xfId="3012"/>
    <cellStyle name="20% - Accent5 3 2 3 3 3" xfId="3013"/>
    <cellStyle name="20% - Accent5 3 2 3 4" xfId="3014"/>
    <cellStyle name="20% - Accent5 3 2 3 4 2" xfId="3015"/>
    <cellStyle name="20% - Accent5 3 2 3 5" xfId="3016"/>
    <cellStyle name="20% - Accent5 3 2 3 5 2" xfId="3017"/>
    <cellStyle name="20% - Accent5 3 2 3 6" xfId="3018"/>
    <cellStyle name="20% - Accent5 3 2 3 6 2" xfId="3019"/>
    <cellStyle name="20% - Accent5 3 2 3 7" xfId="3020"/>
    <cellStyle name="20% - Accent5 3 2 4" xfId="3021"/>
    <cellStyle name="20% - Accent5 3 2 4 2" xfId="3022"/>
    <cellStyle name="20% - Accent5 3 2 4 2 2" xfId="3023"/>
    <cellStyle name="20% - Accent5 3 2 4 2 2 2" xfId="3024"/>
    <cellStyle name="20% - Accent5 3 2 4 2 3" xfId="3025"/>
    <cellStyle name="20% - Accent5 3 2 4 3" xfId="3026"/>
    <cellStyle name="20% - Accent5 3 2 4 3 2" xfId="3027"/>
    <cellStyle name="20% - Accent5 3 2 4 4" xfId="3028"/>
    <cellStyle name="20% - Accent5 3 2 4 4 2" xfId="3029"/>
    <cellStyle name="20% - Accent5 3 2 4 5" xfId="3030"/>
    <cellStyle name="20% - Accent5 3 2 4 5 2" xfId="3031"/>
    <cellStyle name="20% - Accent5 3 2 4 6" xfId="3032"/>
    <cellStyle name="20% - Accent5 3 2 5" xfId="3033"/>
    <cellStyle name="20% - Accent5 3 2 5 2" xfId="3034"/>
    <cellStyle name="20% - Accent5 3 2 5 2 2" xfId="3035"/>
    <cellStyle name="20% - Accent5 3 2 5 3" xfId="3036"/>
    <cellStyle name="20% - Accent5 3 2 6" xfId="3037"/>
    <cellStyle name="20% - Accent5 3 2 6 2" xfId="3038"/>
    <cellStyle name="20% - Accent5 3 2 7" xfId="3039"/>
    <cellStyle name="20% - Accent5 3 2 7 2" xfId="3040"/>
    <cellStyle name="20% - Accent5 3 2 8" xfId="3041"/>
    <cellStyle name="20% - Accent5 3 2 8 2" xfId="3042"/>
    <cellStyle name="20% - Accent5 3 2 9" xfId="3043"/>
    <cellStyle name="20% - Accent5 3 3" xfId="3044"/>
    <cellStyle name="20% - Accent5 3 3 2" xfId="3045"/>
    <cellStyle name="20% - Accent5 3 3 2 2" xfId="3046"/>
    <cellStyle name="20% - Accent5 3 3 2 2 2" xfId="3047"/>
    <cellStyle name="20% - Accent5 3 3 2 2 2 2" xfId="3048"/>
    <cellStyle name="20% - Accent5 3 3 2 2 3" xfId="3049"/>
    <cellStyle name="20% - Accent5 3 3 2 3" xfId="3050"/>
    <cellStyle name="20% - Accent5 3 3 2 3 2" xfId="3051"/>
    <cellStyle name="20% - Accent5 3 3 2 4" xfId="3052"/>
    <cellStyle name="20% - Accent5 3 3 2 4 2" xfId="3053"/>
    <cellStyle name="20% - Accent5 3 3 2 5" xfId="3054"/>
    <cellStyle name="20% - Accent5 3 3 2 5 2" xfId="3055"/>
    <cellStyle name="20% - Accent5 3 3 2 6" xfId="3056"/>
    <cellStyle name="20% - Accent5 3 3 2 7" xfId="3057"/>
    <cellStyle name="20% - Accent5 3 3 3" xfId="3058"/>
    <cellStyle name="20% - Accent5 3 3 3 2" xfId="3059"/>
    <cellStyle name="20% - Accent5 3 3 3 2 2" xfId="3060"/>
    <cellStyle name="20% - Accent5 3 3 3 3" xfId="3061"/>
    <cellStyle name="20% - Accent5 3 3 4" xfId="3062"/>
    <cellStyle name="20% - Accent5 3 3 4 2" xfId="3063"/>
    <cellStyle name="20% - Accent5 3 3 5" xfId="3064"/>
    <cellStyle name="20% - Accent5 3 3 5 2" xfId="3065"/>
    <cellStyle name="20% - Accent5 3 3 6" xfId="3066"/>
    <cellStyle name="20% - Accent5 3 3 6 2" xfId="3067"/>
    <cellStyle name="20% - Accent5 3 3 7" xfId="3068"/>
    <cellStyle name="20% - Accent5 3 4" xfId="3069"/>
    <cellStyle name="20% - Accent5 3 4 2" xfId="3070"/>
    <cellStyle name="20% - Accent5 3 4 2 2" xfId="3071"/>
    <cellStyle name="20% - Accent5 3 4 2 2 2" xfId="3072"/>
    <cellStyle name="20% - Accent5 3 4 2 2 2 2" xfId="3073"/>
    <cellStyle name="20% - Accent5 3 4 2 2 3" xfId="3074"/>
    <cellStyle name="20% - Accent5 3 4 2 3" xfId="3075"/>
    <cellStyle name="20% - Accent5 3 4 2 3 2" xfId="3076"/>
    <cellStyle name="20% - Accent5 3 4 2 4" xfId="3077"/>
    <cellStyle name="20% - Accent5 3 4 2 4 2" xfId="3078"/>
    <cellStyle name="20% - Accent5 3 4 2 5" xfId="3079"/>
    <cellStyle name="20% - Accent5 3 4 2 5 2" xfId="3080"/>
    <cellStyle name="20% - Accent5 3 4 2 6" xfId="3081"/>
    <cellStyle name="20% - Accent5 3 4 3" xfId="3082"/>
    <cellStyle name="20% - Accent5 3 4 3 2" xfId="3083"/>
    <cellStyle name="20% - Accent5 3 4 3 2 2" xfId="3084"/>
    <cellStyle name="20% - Accent5 3 4 3 3" xfId="3085"/>
    <cellStyle name="20% - Accent5 3 4 4" xfId="3086"/>
    <cellStyle name="20% - Accent5 3 4 4 2" xfId="3087"/>
    <cellStyle name="20% - Accent5 3 4 5" xfId="3088"/>
    <cellStyle name="20% - Accent5 3 4 5 2" xfId="3089"/>
    <cellStyle name="20% - Accent5 3 4 6" xfId="3090"/>
    <cellStyle name="20% - Accent5 3 4 6 2" xfId="3091"/>
    <cellStyle name="20% - Accent5 3 4 7" xfId="3092"/>
    <cellStyle name="20% - Accent5 3 5" xfId="3093"/>
    <cellStyle name="20% - Accent5 3 5 2" xfId="3094"/>
    <cellStyle name="20% - Accent5 3 5 2 2" xfId="3095"/>
    <cellStyle name="20% - Accent5 3 5 2 2 2" xfId="3096"/>
    <cellStyle name="20% - Accent5 3 5 2 3" xfId="3097"/>
    <cellStyle name="20% - Accent5 3 5 3" xfId="3098"/>
    <cellStyle name="20% - Accent5 3 5 3 2" xfId="3099"/>
    <cellStyle name="20% - Accent5 3 5 4" xfId="3100"/>
    <cellStyle name="20% - Accent5 3 5 4 2" xfId="3101"/>
    <cellStyle name="20% - Accent5 3 5 5" xfId="3102"/>
    <cellStyle name="20% - Accent5 3 5 5 2" xfId="3103"/>
    <cellStyle name="20% - Accent5 3 5 6" xfId="3104"/>
    <cellStyle name="20% - Accent5 3 6" xfId="3105"/>
    <cellStyle name="20% - Accent5 3 6 2" xfId="3106"/>
    <cellStyle name="20% - Accent5 3 6 2 2" xfId="3107"/>
    <cellStyle name="20% - Accent5 3 6 3" xfId="3108"/>
    <cellStyle name="20% - Accent5 3 7" xfId="3109"/>
    <cellStyle name="20% - Accent5 3 7 2" xfId="3110"/>
    <cellStyle name="20% - Accent5 3 8" xfId="3111"/>
    <cellStyle name="20% - Accent5 3 8 2" xfId="3112"/>
    <cellStyle name="20% - Accent5 3 9" xfId="3113"/>
    <cellStyle name="20% - Accent5 3 9 2" xfId="3114"/>
    <cellStyle name="20% - Accent5 4" xfId="3115"/>
    <cellStyle name="20% - Accent5 4 2" xfId="3116"/>
    <cellStyle name="20% - Accent5 4 2 2" xfId="3117"/>
    <cellStyle name="20% - Accent5 4 2 2 2" xfId="3118"/>
    <cellStyle name="20% - Accent5 4 2 2 2 2" xfId="3119"/>
    <cellStyle name="20% - Accent5 4 2 2 2 2 2" xfId="3120"/>
    <cellStyle name="20% - Accent5 4 2 2 2 3" xfId="3121"/>
    <cellStyle name="20% - Accent5 4 2 2 3" xfId="3122"/>
    <cellStyle name="20% - Accent5 4 2 2 3 2" xfId="3123"/>
    <cellStyle name="20% - Accent5 4 2 2 4" xfId="3124"/>
    <cellStyle name="20% - Accent5 4 2 2 4 2" xfId="3125"/>
    <cellStyle name="20% - Accent5 4 2 2 5" xfId="3126"/>
    <cellStyle name="20% - Accent5 4 2 2 5 2" xfId="3127"/>
    <cellStyle name="20% - Accent5 4 2 2 6" xfId="3128"/>
    <cellStyle name="20% - Accent5 4 2 3" xfId="3129"/>
    <cellStyle name="20% - Accent5 4 2 3 2" xfId="3130"/>
    <cellStyle name="20% - Accent5 4 2 3 2 2" xfId="3131"/>
    <cellStyle name="20% - Accent5 4 2 3 3" xfId="3132"/>
    <cellStyle name="20% - Accent5 4 2 4" xfId="3133"/>
    <cellStyle name="20% - Accent5 4 2 4 2" xfId="3134"/>
    <cellStyle name="20% - Accent5 4 2 5" xfId="3135"/>
    <cellStyle name="20% - Accent5 4 2 5 2" xfId="3136"/>
    <cellStyle name="20% - Accent5 4 2 6" xfId="3137"/>
    <cellStyle name="20% - Accent5 4 2 6 2" xfId="3138"/>
    <cellStyle name="20% - Accent5 4 2 7" xfId="3139"/>
    <cellStyle name="20% - Accent5 4 3" xfId="3140"/>
    <cellStyle name="20% - Accent5 4 4" xfId="3141"/>
    <cellStyle name="20% - Accent5 4 4 2" xfId="3142"/>
    <cellStyle name="20% - Accent5 4 4 2 2" xfId="3143"/>
    <cellStyle name="20% - Accent5 4 4 2 2 2" xfId="3144"/>
    <cellStyle name="20% - Accent5 4 4 2 3" xfId="3145"/>
    <cellStyle name="20% - Accent5 4 4 3" xfId="3146"/>
    <cellStyle name="20% - Accent5 4 4 3 2" xfId="3147"/>
    <cellStyle name="20% - Accent5 4 4 4" xfId="3148"/>
    <cellStyle name="20% - Accent5 4 4 4 2" xfId="3149"/>
    <cellStyle name="20% - Accent5 4 4 5" xfId="3150"/>
    <cellStyle name="20% - Accent5 4 4 5 2" xfId="3151"/>
    <cellStyle name="20% - Accent5 4 4 5 2 2" xfId="3152"/>
    <cellStyle name="20% - Accent5 4 4 5 3" xfId="3153"/>
    <cellStyle name="20% - Accent5 4 4 6" xfId="3154"/>
    <cellStyle name="20% - Accent5 4 5" xfId="3155"/>
    <cellStyle name="20% - Accent5 4 5 2" xfId="3156"/>
    <cellStyle name="20% - Accent5 4 5 2 2" xfId="3157"/>
    <cellStyle name="20% - Accent5 4 5 3" xfId="3158"/>
    <cellStyle name="20% - Accent5 4 6" xfId="3159"/>
    <cellStyle name="20% - Accent5 4 6 2" xfId="3160"/>
    <cellStyle name="20% - Accent5 4 7" xfId="3161"/>
    <cellStyle name="20% - Accent5 4 7 2" xfId="3162"/>
    <cellStyle name="20% - Accent5 4 8" xfId="3163"/>
    <cellStyle name="20% - Accent5 4 8 2" xfId="3164"/>
    <cellStyle name="20% - Accent5 4 9" xfId="3165"/>
    <cellStyle name="20% - Accent5 5" xfId="3166"/>
    <cellStyle name="20% - Accent5 5 2" xfId="3167"/>
    <cellStyle name="20% - Accent5 5 2 2" xfId="3168"/>
    <cellStyle name="20% - Accent5 5 2 2 2" xfId="3169"/>
    <cellStyle name="20% - Accent5 5 2 2 2 2" xfId="3170"/>
    <cellStyle name="20% - Accent5 5 2 2 2 2 2" xfId="3171"/>
    <cellStyle name="20% - Accent5 5 2 2 2 3" xfId="3172"/>
    <cellStyle name="20% - Accent5 5 2 2 3" xfId="3173"/>
    <cellStyle name="20% - Accent5 5 2 2 3 2" xfId="3174"/>
    <cellStyle name="20% - Accent5 5 2 2 4" xfId="3175"/>
    <cellStyle name="20% - Accent5 5 2 2 4 2" xfId="3176"/>
    <cellStyle name="20% - Accent5 5 2 2 5" xfId="3177"/>
    <cellStyle name="20% - Accent5 5 2 2 5 2" xfId="3178"/>
    <cellStyle name="20% - Accent5 5 2 2 6" xfId="3179"/>
    <cellStyle name="20% - Accent5 5 2 3" xfId="3180"/>
    <cellStyle name="20% - Accent5 5 2 3 2" xfId="3181"/>
    <cellStyle name="20% - Accent5 5 2 3 2 2" xfId="3182"/>
    <cellStyle name="20% - Accent5 5 2 3 3" xfId="3183"/>
    <cellStyle name="20% - Accent5 5 2 4" xfId="3184"/>
    <cellStyle name="20% - Accent5 5 2 4 2" xfId="3185"/>
    <cellStyle name="20% - Accent5 5 2 5" xfId="3186"/>
    <cellStyle name="20% - Accent5 5 2 5 2" xfId="3187"/>
    <cellStyle name="20% - Accent5 5 2 6" xfId="3188"/>
    <cellStyle name="20% - Accent5 5 2 6 2" xfId="3189"/>
    <cellStyle name="20% - Accent5 5 2 7" xfId="3190"/>
    <cellStyle name="20% - Accent5 5 3" xfId="3191"/>
    <cellStyle name="20% - Accent5 5 3 2" xfId="3192"/>
    <cellStyle name="20% - Accent5 5 3 2 2" xfId="3193"/>
    <cellStyle name="20% - Accent5 5 3 2 2 2" xfId="3194"/>
    <cellStyle name="20% - Accent5 5 3 2 3" xfId="3195"/>
    <cellStyle name="20% - Accent5 5 3 3" xfId="3196"/>
    <cellStyle name="20% - Accent5 5 3 3 2" xfId="3197"/>
    <cellStyle name="20% - Accent5 5 3 4" xfId="3198"/>
    <cellStyle name="20% - Accent5 5 3 4 2" xfId="3199"/>
    <cellStyle name="20% - Accent5 5 3 5" xfId="3200"/>
    <cellStyle name="20% - Accent5 5 3 5 2" xfId="3201"/>
    <cellStyle name="20% - Accent5 5 3 6" xfId="3202"/>
    <cellStyle name="20% - Accent5 5 4" xfId="3203"/>
    <cellStyle name="20% - Accent5 5 4 2" xfId="3204"/>
    <cellStyle name="20% - Accent5 5 4 2 2" xfId="3205"/>
    <cellStyle name="20% - Accent5 5 4 3" xfId="3206"/>
    <cellStyle name="20% - Accent5 5 5" xfId="3207"/>
    <cellStyle name="20% - Accent5 5 5 2" xfId="3208"/>
    <cellStyle name="20% - Accent5 5 5 2 2" xfId="3209"/>
    <cellStyle name="20% - Accent5 5 5 3" xfId="3210"/>
    <cellStyle name="20% - Accent5 5 6" xfId="3211"/>
    <cellStyle name="20% - Accent5 5 6 2" xfId="3212"/>
    <cellStyle name="20% - Accent5 5 7" xfId="3213"/>
    <cellStyle name="20% - Accent5 5 7 2" xfId="3214"/>
    <cellStyle name="20% - Accent5 5 7 2 2" xfId="3215"/>
    <cellStyle name="20% - Accent5 5 7 3" xfId="3216"/>
    <cellStyle name="20% - Accent5 5 8" xfId="3217"/>
    <cellStyle name="20% - Accent5 5 8 2" xfId="3218"/>
    <cellStyle name="20% - Accent5 6" xfId="3219"/>
    <cellStyle name="20% - Accent5 6 2" xfId="3220"/>
    <cellStyle name="20% - Accent5 6 2 2" xfId="3221"/>
    <cellStyle name="20% - Accent5 6 2 2 2" xfId="3222"/>
    <cellStyle name="20% - Accent5 6 2 3" xfId="3223"/>
    <cellStyle name="20% - Accent5 6 3" xfId="3224"/>
    <cellStyle name="20% - Accent5 6 3 2" xfId="3225"/>
    <cellStyle name="20% - Accent5 6 4" xfId="3226"/>
    <cellStyle name="20% - Accent5 6 4 2" xfId="3227"/>
    <cellStyle name="20% - Accent5 6 5" xfId="3228"/>
    <cellStyle name="20% - Accent5 6 5 2" xfId="3229"/>
    <cellStyle name="20% - Accent5 6 6" xfId="3230"/>
    <cellStyle name="20% - Accent5 7" xfId="3231"/>
    <cellStyle name="20% - Accent5 7 2" xfId="3232"/>
    <cellStyle name="20% - Accent5 7 2 2" xfId="3233"/>
    <cellStyle name="20% - Accent5 7 3" xfId="3234"/>
    <cellStyle name="20% - Accent5 8" xfId="3235"/>
    <cellStyle name="20% - Accent5 8 2" xfId="3236"/>
    <cellStyle name="20% - Accent5 9" xfId="3237"/>
    <cellStyle name="20% - Accent5 9 2" xfId="3238"/>
    <cellStyle name="20% - Accent6 10" xfId="3239"/>
    <cellStyle name="20% - Accent6 11" xfId="3240"/>
    <cellStyle name="20% - Accent6 2" xfId="3241"/>
    <cellStyle name="20% - Accent6 2 10" xfId="3242"/>
    <cellStyle name="20% - Accent6 2 10 2" xfId="3243"/>
    <cellStyle name="20% - Accent6 2 11" xfId="3244"/>
    <cellStyle name="20% - Accent6 2 11 2" xfId="3245"/>
    <cellStyle name="20% - Accent6 2 12" xfId="3246"/>
    <cellStyle name="20% - Accent6 2 12 2" xfId="3247"/>
    <cellStyle name="20% - Accent6 2 13" xfId="3248"/>
    <cellStyle name="20% - Accent6 2 14" xfId="3249"/>
    <cellStyle name="20% - Accent6 2 15" xfId="3250"/>
    <cellStyle name="20% - Accent6 2 16" xfId="3251"/>
    <cellStyle name="20% - Accent6 2 2" xfId="3252"/>
    <cellStyle name="20% - Accent6 2 2 10" xfId="3253"/>
    <cellStyle name="20% - Accent6 2 2 11" xfId="3254"/>
    <cellStyle name="20% - Accent6 2 2 12" xfId="3255"/>
    <cellStyle name="20% - Accent6 2 2 2" xfId="3256"/>
    <cellStyle name="20% - Accent6 2 2 2 10" xfId="3257"/>
    <cellStyle name="20% - Accent6 2 2 2 2" xfId="3258"/>
    <cellStyle name="20% - Accent6 2 2 2 2 2" xfId="3259"/>
    <cellStyle name="20% - Accent6 2 2 2 2 2 2" xfId="3260"/>
    <cellStyle name="20% - Accent6 2 2 2 2 2 2 2" xfId="3261"/>
    <cellStyle name="20% - Accent6 2 2 2 2 2 3" xfId="3262"/>
    <cellStyle name="20% - Accent6 2 2 2 2 3" xfId="3263"/>
    <cellStyle name="20% - Accent6 2 2 2 2 3 2" xfId="3264"/>
    <cellStyle name="20% - Accent6 2 2 2 2 4" xfId="3265"/>
    <cellStyle name="20% - Accent6 2 2 2 2 4 2" xfId="3266"/>
    <cellStyle name="20% - Accent6 2 2 2 2 5" xfId="3267"/>
    <cellStyle name="20% - Accent6 2 2 2 2 5 2" xfId="3268"/>
    <cellStyle name="20% - Accent6 2 2 2 2 6" xfId="3269"/>
    <cellStyle name="20% - Accent6 2 2 2 3" xfId="3270"/>
    <cellStyle name="20% - Accent6 2 2 2 3 2" xfId="3271"/>
    <cellStyle name="20% - Accent6 2 2 2 3 2 2" xfId="3272"/>
    <cellStyle name="20% - Accent6 2 2 2 3 3" xfId="3273"/>
    <cellStyle name="20% - Accent6 2 2 2 4" xfId="3274"/>
    <cellStyle name="20% - Accent6 2 2 2 4 2" xfId="3275"/>
    <cellStyle name="20% - Accent6 2 2 2 5" xfId="3276"/>
    <cellStyle name="20% - Accent6 2 2 2 5 2" xfId="3277"/>
    <cellStyle name="20% - Accent6 2 2 2 6" xfId="3278"/>
    <cellStyle name="20% - Accent6 2 2 2 6 2" xfId="3279"/>
    <cellStyle name="20% - Accent6 2 2 2 7" xfId="3280"/>
    <cellStyle name="20% - Accent6 2 2 2 8" xfId="3281"/>
    <cellStyle name="20% - Accent6 2 2 2 9" xfId="3282"/>
    <cellStyle name="20% - Accent6 2 2 3" xfId="3283"/>
    <cellStyle name="20% - Accent6 2 2 3 2" xfId="3284"/>
    <cellStyle name="20% - Accent6 2 2 3 2 2" xfId="3285"/>
    <cellStyle name="20% - Accent6 2 2 3 2 2 2" xfId="3286"/>
    <cellStyle name="20% - Accent6 2 2 3 2 2 2 2" xfId="3287"/>
    <cellStyle name="20% - Accent6 2 2 3 2 2 3" xfId="3288"/>
    <cellStyle name="20% - Accent6 2 2 3 2 3" xfId="3289"/>
    <cellStyle name="20% - Accent6 2 2 3 2 3 2" xfId="3290"/>
    <cellStyle name="20% - Accent6 2 2 3 2 4" xfId="3291"/>
    <cellStyle name="20% - Accent6 2 2 3 2 4 2" xfId="3292"/>
    <cellStyle name="20% - Accent6 2 2 3 2 5" xfId="3293"/>
    <cellStyle name="20% - Accent6 2 2 3 2 5 2" xfId="3294"/>
    <cellStyle name="20% - Accent6 2 2 3 2 6" xfId="3295"/>
    <cellStyle name="20% - Accent6 2 2 3 3" xfId="3296"/>
    <cellStyle name="20% - Accent6 2 2 3 3 2" xfId="3297"/>
    <cellStyle name="20% - Accent6 2 2 3 3 2 2" xfId="3298"/>
    <cellStyle name="20% - Accent6 2 2 3 3 3" xfId="3299"/>
    <cellStyle name="20% - Accent6 2 2 3 4" xfId="3300"/>
    <cellStyle name="20% - Accent6 2 2 3 4 2" xfId="3301"/>
    <cellStyle name="20% - Accent6 2 2 3 5" xfId="3302"/>
    <cellStyle name="20% - Accent6 2 2 3 5 2" xfId="3303"/>
    <cellStyle name="20% - Accent6 2 2 3 6" xfId="3304"/>
    <cellStyle name="20% - Accent6 2 2 3 6 2" xfId="3305"/>
    <cellStyle name="20% - Accent6 2 2 3 7" xfId="3306"/>
    <cellStyle name="20% - Accent6 2 2 4" xfId="3307"/>
    <cellStyle name="20% - Accent6 2 2 4 2" xfId="3308"/>
    <cellStyle name="20% - Accent6 2 2 4 2 2" xfId="3309"/>
    <cellStyle name="20% - Accent6 2 2 4 2 2 2" xfId="3310"/>
    <cellStyle name="20% - Accent6 2 2 4 2 3" xfId="3311"/>
    <cellStyle name="20% - Accent6 2 2 4 3" xfId="3312"/>
    <cellStyle name="20% - Accent6 2 2 4 3 2" xfId="3313"/>
    <cellStyle name="20% - Accent6 2 2 4 4" xfId="3314"/>
    <cellStyle name="20% - Accent6 2 2 4 4 2" xfId="3315"/>
    <cellStyle name="20% - Accent6 2 2 4 5" xfId="3316"/>
    <cellStyle name="20% - Accent6 2 2 4 5 2" xfId="3317"/>
    <cellStyle name="20% - Accent6 2 2 4 6" xfId="3318"/>
    <cellStyle name="20% - Accent6 2 2 5" xfId="3319"/>
    <cellStyle name="20% - Accent6 2 2 5 2" xfId="3320"/>
    <cellStyle name="20% - Accent6 2 2 5 2 2" xfId="3321"/>
    <cellStyle name="20% - Accent6 2 2 5 3" xfId="3322"/>
    <cellStyle name="20% - Accent6 2 2 6" xfId="3323"/>
    <cellStyle name="20% - Accent6 2 2 6 2" xfId="3324"/>
    <cellStyle name="20% - Accent6 2 2 7" xfId="3325"/>
    <cellStyle name="20% - Accent6 2 2 7 2" xfId="3326"/>
    <cellStyle name="20% - Accent6 2 2 8" xfId="3327"/>
    <cellStyle name="20% - Accent6 2 2 8 2" xfId="3328"/>
    <cellStyle name="20% - Accent6 2 2 9" xfId="3329"/>
    <cellStyle name="20% - Accent6 2 3" xfId="3330"/>
    <cellStyle name="20% - Accent6 2 3 10" xfId="3331"/>
    <cellStyle name="20% - Accent6 2 3 11" xfId="3332"/>
    <cellStyle name="20% - Accent6 2 3 2" xfId="3333"/>
    <cellStyle name="20% - Accent6 2 3 2 2" xfId="3334"/>
    <cellStyle name="20% - Accent6 2 3 2 2 2" xfId="3335"/>
    <cellStyle name="20% - Accent6 2 3 2 2 2 2" xfId="3336"/>
    <cellStyle name="20% - Accent6 2 3 2 2 2 2 2" xfId="3337"/>
    <cellStyle name="20% - Accent6 2 3 2 2 2 3" xfId="3338"/>
    <cellStyle name="20% - Accent6 2 3 2 2 3" xfId="3339"/>
    <cellStyle name="20% - Accent6 2 3 2 2 3 2" xfId="3340"/>
    <cellStyle name="20% - Accent6 2 3 2 2 4" xfId="3341"/>
    <cellStyle name="20% - Accent6 2 3 2 2 4 2" xfId="3342"/>
    <cellStyle name="20% - Accent6 2 3 2 2 5" xfId="3343"/>
    <cellStyle name="20% - Accent6 2 3 2 2 5 2" xfId="3344"/>
    <cellStyle name="20% - Accent6 2 3 2 2 6" xfId="3345"/>
    <cellStyle name="20% - Accent6 2 3 2 3" xfId="3346"/>
    <cellStyle name="20% - Accent6 2 3 2 3 2" xfId="3347"/>
    <cellStyle name="20% - Accent6 2 3 2 3 2 2" xfId="3348"/>
    <cellStyle name="20% - Accent6 2 3 2 3 3" xfId="3349"/>
    <cellStyle name="20% - Accent6 2 3 2 4" xfId="3350"/>
    <cellStyle name="20% - Accent6 2 3 2 4 2" xfId="3351"/>
    <cellStyle name="20% - Accent6 2 3 2 5" xfId="3352"/>
    <cellStyle name="20% - Accent6 2 3 2 5 2" xfId="3353"/>
    <cellStyle name="20% - Accent6 2 3 2 6" xfId="3354"/>
    <cellStyle name="20% - Accent6 2 3 2 6 2" xfId="3355"/>
    <cellStyle name="20% - Accent6 2 3 2 7" xfId="3356"/>
    <cellStyle name="20% - Accent6 2 3 3" xfId="3357"/>
    <cellStyle name="20% - Accent6 2 3 3 2" xfId="3358"/>
    <cellStyle name="20% - Accent6 2 3 3 2 2" xfId="3359"/>
    <cellStyle name="20% - Accent6 2 3 3 2 2 2" xfId="3360"/>
    <cellStyle name="20% - Accent6 2 3 3 2 3" xfId="3361"/>
    <cellStyle name="20% - Accent6 2 3 3 3" xfId="3362"/>
    <cellStyle name="20% - Accent6 2 3 3 3 2" xfId="3363"/>
    <cellStyle name="20% - Accent6 2 3 3 4" xfId="3364"/>
    <cellStyle name="20% - Accent6 2 3 3 4 2" xfId="3365"/>
    <cellStyle name="20% - Accent6 2 3 3 5" xfId="3366"/>
    <cellStyle name="20% - Accent6 2 3 3 5 2" xfId="3367"/>
    <cellStyle name="20% - Accent6 2 3 3 6" xfId="3368"/>
    <cellStyle name="20% - Accent6 2 3 4" xfId="3369"/>
    <cellStyle name="20% - Accent6 2 3 4 2" xfId="3370"/>
    <cellStyle name="20% - Accent6 2 3 4 2 2" xfId="3371"/>
    <cellStyle name="20% - Accent6 2 3 4 3" xfId="3372"/>
    <cellStyle name="20% - Accent6 2 3 5" xfId="3373"/>
    <cellStyle name="20% - Accent6 2 3 5 2" xfId="3374"/>
    <cellStyle name="20% - Accent6 2 3 6" xfId="3375"/>
    <cellStyle name="20% - Accent6 2 3 6 2" xfId="3376"/>
    <cellStyle name="20% - Accent6 2 3 7" xfId="3377"/>
    <cellStyle name="20% - Accent6 2 3 7 2" xfId="3378"/>
    <cellStyle name="20% - Accent6 2 3 8" xfId="3379"/>
    <cellStyle name="20% - Accent6 2 3 9" xfId="3380"/>
    <cellStyle name="20% - Accent6 2 4" xfId="3381"/>
    <cellStyle name="20% - Accent6 2 4 2" xfId="3382"/>
    <cellStyle name="20% - Accent6 2 4 2 2" xfId="3383"/>
    <cellStyle name="20% - Accent6 2 4 2 2 2" xfId="3384"/>
    <cellStyle name="20% - Accent6 2 4 2 2 2 2" xfId="3385"/>
    <cellStyle name="20% - Accent6 2 4 2 2 3" xfId="3386"/>
    <cellStyle name="20% - Accent6 2 4 2 3" xfId="3387"/>
    <cellStyle name="20% - Accent6 2 4 2 3 2" xfId="3388"/>
    <cellStyle name="20% - Accent6 2 4 2 4" xfId="3389"/>
    <cellStyle name="20% - Accent6 2 4 2 4 2" xfId="3390"/>
    <cellStyle name="20% - Accent6 2 4 2 5" xfId="3391"/>
    <cellStyle name="20% - Accent6 2 4 2 5 2" xfId="3392"/>
    <cellStyle name="20% - Accent6 2 4 2 6" xfId="3393"/>
    <cellStyle name="20% - Accent6 2 4 3" xfId="3394"/>
    <cellStyle name="20% - Accent6 2 4 3 2" xfId="3395"/>
    <cellStyle name="20% - Accent6 2 4 3 2 2" xfId="3396"/>
    <cellStyle name="20% - Accent6 2 4 3 3" xfId="3397"/>
    <cellStyle name="20% - Accent6 2 4 4" xfId="3398"/>
    <cellStyle name="20% - Accent6 2 4 4 2" xfId="3399"/>
    <cellStyle name="20% - Accent6 2 4 5" xfId="3400"/>
    <cellStyle name="20% - Accent6 2 4 5 2" xfId="3401"/>
    <cellStyle name="20% - Accent6 2 4 6" xfId="3402"/>
    <cellStyle name="20% - Accent6 2 4 6 2" xfId="3403"/>
    <cellStyle name="20% - Accent6 2 4 7" xfId="3404"/>
    <cellStyle name="20% - Accent6 2 4 7 2" xfId="3405"/>
    <cellStyle name="20% - Accent6 2 5" xfId="3406"/>
    <cellStyle name="20% - Accent6 2 5 2" xfId="3407"/>
    <cellStyle name="20% - Accent6 2 5 2 2" xfId="3408"/>
    <cellStyle name="20% - Accent6 2 5 2 2 2" xfId="3409"/>
    <cellStyle name="20% - Accent6 2 5 2 2 2 2" xfId="3410"/>
    <cellStyle name="20% - Accent6 2 5 2 2 3" xfId="3411"/>
    <cellStyle name="20% - Accent6 2 5 2 3" xfId="3412"/>
    <cellStyle name="20% - Accent6 2 5 2 3 2" xfId="3413"/>
    <cellStyle name="20% - Accent6 2 5 2 4" xfId="3414"/>
    <cellStyle name="20% - Accent6 2 5 2 4 2" xfId="3415"/>
    <cellStyle name="20% - Accent6 2 5 2 5" xfId="3416"/>
    <cellStyle name="20% - Accent6 2 5 2 5 2" xfId="3417"/>
    <cellStyle name="20% - Accent6 2 5 2 6" xfId="3418"/>
    <cellStyle name="20% - Accent6 2 5 3" xfId="3419"/>
    <cellStyle name="20% - Accent6 2 5 3 2" xfId="3420"/>
    <cellStyle name="20% - Accent6 2 5 3 2 2" xfId="3421"/>
    <cellStyle name="20% - Accent6 2 5 3 3" xfId="3422"/>
    <cellStyle name="20% - Accent6 2 5 4" xfId="3423"/>
    <cellStyle name="20% - Accent6 2 5 4 2" xfId="3424"/>
    <cellStyle name="20% - Accent6 2 5 5" xfId="3425"/>
    <cellStyle name="20% - Accent6 2 5 5 2" xfId="3426"/>
    <cellStyle name="20% - Accent6 2 5 6" xfId="3427"/>
    <cellStyle name="20% - Accent6 2 5 6 2" xfId="3428"/>
    <cellStyle name="20% - Accent6 2 5 7" xfId="3429"/>
    <cellStyle name="20% - Accent6 2 6" xfId="3430"/>
    <cellStyle name="20% - Accent6 2 6 2" xfId="3431"/>
    <cellStyle name="20% - Accent6 2 6 2 2" xfId="3432"/>
    <cellStyle name="20% - Accent6 2 6 2 2 2" xfId="3433"/>
    <cellStyle name="20% - Accent6 2 6 2 2 2 2" xfId="3434"/>
    <cellStyle name="20% - Accent6 2 6 2 2 3" xfId="3435"/>
    <cellStyle name="20% - Accent6 2 6 2 3" xfId="3436"/>
    <cellStyle name="20% - Accent6 2 6 2 3 2" xfId="3437"/>
    <cellStyle name="20% - Accent6 2 6 2 4" xfId="3438"/>
    <cellStyle name="20% - Accent6 2 6 2 4 2" xfId="3439"/>
    <cellStyle name="20% - Accent6 2 6 2 5" xfId="3440"/>
    <cellStyle name="20% - Accent6 2 6 2 5 2" xfId="3441"/>
    <cellStyle name="20% - Accent6 2 6 2 6" xfId="3442"/>
    <cellStyle name="20% - Accent6 2 6 3" xfId="3443"/>
    <cellStyle name="20% - Accent6 2 6 3 2" xfId="3444"/>
    <cellStyle name="20% - Accent6 2 6 3 2 2" xfId="3445"/>
    <cellStyle name="20% - Accent6 2 6 3 3" xfId="3446"/>
    <cellStyle name="20% - Accent6 2 6 4" xfId="3447"/>
    <cellStyle name="20% - Accent6 2 6 4 2" xfId="3448"/>
    <cellStyle name="20% - Accent6 2 6 5" xfId="3449"/>
    <cellStyle name="20% - Accent6 2 6 5 2" xfId="3450"/>
    <cellStyle name="20% - Accent6 2 6 6" xfId="3451"/>
    <cellStyle name="20% - Accent6 2 6 6 2" xfId="3452"/>
    <cellStyle name="20% - Accent6 2 6 6 2 2" xfId="3453"/>
    <cellStyle name="20% - Accent6 2 6 6 3" xfId="3454"/>
    <cellStyle name="20% - Accent6 2 6 7" xfId="3455"/>
    <cellStyle name="20% - Accent6 2 7" xfId="3456"/>
    <cellStyle name="20% - Accent6 2 7 2" xfId="3457"/>
    <cellStyle name="20% - Accent6 2 7 2 2" xfId="3458"/>
    <cellStyle name="20% - Accent6 2 7 2 2 2" xfId="3459"/>
    <cellStyle name="20% - Accent6 2 7 2 3" xfId="3460"/>
    <cellStyle name="20% - Accent6 2 7 3" xfId="3461"/>
    <cellStyle name="20% - Accent6 2 7 3 2" xfId="3462"/>
    <cellStyle name="20% - Accent6 2 7 4" xfId="3463"/>
    <cellStyle name="20% - Accent6 2 7 4 2" xfId="3464"/>
    <cellStyle name="20% - Accent6 2 7 5" xfId="3465"/>
    <cellStyle name="20% - Accent6 2 7 5 2" xfId="3466"/>
    <cellStyle name="20% - Accent6 2 7 6" xfId="3467"/>
    <cellStyle name="20% - Accent6 2 7 7" xfId="3468"/>
    <cellStyle name="20% - Accent6 2 8" xfId="3469"/>
    <cellStyle name="20% - Accent6 2 8 2" xfId="3470"/>
    <cellStyle name="20% - Accent6 2 8 2 2" xfId="3471"/>
    <cellStyle name="20% - Accent6 2 8 3" xfId="3472"/>
    <cellStyle name="20% - Accent6 2 9" xfId="3473"/>
    <cellStyle name="20% - Accent6 2 9 2" xfId="3474"/>
    <cellStyle name="20% - Accent6 3" xfId="3475"/>
    <cellStyle name="20% - Accent6 3 10" xfId="3476"/>
    <cellStyle name="20% - Accent6 3 11" xfId="3477"/>
    <cellStyle name="20% - Accent6 3 2" xfId="3478"/>
    <cellStyle name="20% - Accent6 3 2 2" xfId="3479"/>
    <cellStyle name="20% - Accent6 3 2 2 2" xfId="3480"/>
    <cellStyle name="20% - Accent6 3 2 2 2 2" xfId="3481"/>
    <cellStyle name="20% - Accent6 3 2 2 2 2 2" xfId="3482"/>
    <cellStyle name="20% - Accent6 3 2 2 2 2 2 2" xfId="3483"/>
    <cellStyle name="20% - Accent6 3 2 2 2 2 3" xfId="3484"/>
    <cellStyle name="20% - Accent6 3 2 2 2 3" xfId="3485"/>
    <cellStyle name="20% - Accent6 3 2 2 2 3 2" xfId="3486"/>
    <cellStyle name="20% - Accent6 3 2 2 2 4" xfId="3487"/>
    <cellStyle name="20% - Accent6 3 2 2 2 4 2" xfId="3488"/>
    <cellStyle name="20% - Accent6 3 2 2 2 4 2 2" xfId="3489"/>
    <cellStyle name="20% - Accent6 3 2 2 2 4 3" xfId="3490"/>
    <cellStyle name="20% - Accent6 3 2 2 2 5" xfId="3491"/>
    <cellStyle name="20% - Accent6 3 2 2 2 5 2" xfId="3492"/>
    <cellStyle name="20% - Accent6 3 2 2 2 6" xfId="3493"/>
    <cellStyle name="20% - Accent6 3 2 2 3" xfId="3494"/>
    <cellStyle name="20% - Accent6 3 2 2 3 2" xfId="3495"/>
    <cellStyle name="20% - Accent6 3 2 2 3 2 2" xfId="3496"/>
    <cellStyle name="20% - Accent6 3 2 2 3 3" xfId="3497"/>
    <cellStyle name="20% - Accent6 3 2 2 4" xfId="3498"/>
    <cellStyle name="20% - Accent6 3 2 2 4 2" xfId="3499"/>
    <cellStyle name="20% - Accent6 3 2 2 5" xfId="3500"/>
    <cellStyle name="20% - Accent6 3 2 2 5 2" xfId="3501"/>
    <cellStyle name="20% - Accent6 3 2 2 6" xfId="3502"/>
    <cellStyle name="20% - Accent6 3 2 2 6 2" xfId="3503"/>
    <cellStyle name="20% - Accent6 3 2 2 7" xfId="3504"/>
    <cellStyle name="20% - Accent6 3 2 3" xfId="3505"/>
    <cellStyle name="20% - Accent6 3 2 3 2" xfId="3506"/>
    <cellStyle name="20% - Accent6 3 2 3 2 2" xfId="3507"/>
    <cellStyle name="20% - Accent6 3 2 3 2 2 2" xfId="3508"/>
    <cellStyle name="20% - Accent6 3 2 3 2 2 2 2" xfId="3509"/>
    <cellStyle name="20% - Accent6 3 2 3 2 2 3" xfId="3510"/>
    <cellStyle name="20% - Accent6 3 2 3 2 2 4" xfId="3511"/>
    <cellStyle name="20% - Accent6 3 2 3 2 3" xfId="3512"/>
    <cellStyle name="20% - Accent6 3 2 3 2 3 2" xfId="3513"/>
    <cellStyle name="20% - Accent6 3 2 3 2 4" xfId="3514"/>
    <cellStyle name="20% - Accent6 3 2 3 2 4 2" xfId="3515"/>
    <cellStyle name="20% - Accent6 3 2 3 2 5" xfId="3516"/>
    <cellStyle name="20% - Accent6 3 2 3 2 5 2" xfId="3517"/>
    <cellStyle name="20% - Accent6 3 2 3 2 6" xfId="3518"/>
    <cellStyle name="20% - Accent6 3 2 3 3" xfId="3519"/>
    <cellStyle name="20% - Accent6 3 2 3 3 2" xfId="3520"/>
    <cellStyle name="20% - Accent6 3 2 3 3 2 2" xfId="3521"/>
    <cellStyle name="20% - Accent6 3 2 3 3 3" xfId="3522"/>
    <cellStyle name="20% - Accent6 3 2 3 4" xfId="3523"/>
    <cellStyle name="20% - Accent6 3 2 3 4 2" xfId="3524"/>
    <cellStyle name="20% - Accent6 3 2 3 4 2 2" xfId="3525"/>
    <cellStyle name="20% - Accent6 3 2 3 4 3" xfId="3526"/>
    <cellStyle name="20% - Accent6 3 2 3 5" xfId="3527"/>
    <cellStyle name="20% - Accent6 3 2 3 5 2" xfId="3528"/>
    <cellStyle name="20% - Accent6 3 2 3 5 2 2" xfId="3529"/>
    <cellStyle name="20% - Accent6 3 2 3 5 3" xfId="3530"/>
    <cellStyle name="20% - Accent6 3 2 3 6" xfId="3531"/>
    <cellStyle name="20% - Accent6 3 2 3 6 2" xfId="3532"/>
    <cellStyle name="20% - Accent6 3 2 3 7" xfId="3533"/>
    <cellStyle name="20% - Accent6 3 2 4" xfId="3534"/>
    <cellStyle name="20% - Accent6 3 2 4 2" xfId="3535"/>
    <cellStyle name="20% - Accent6 3 2 4 2 2" xfId="3536"/>
    <cellStyle name="20% - Accent6 3 2 4 2 2 2" xfId="3537"/>
    <cellStyle name="20% - Accent6 3 2 4 2 3" xfId="3538"/>
    <cellStyle name="20% - Accent6 3 2 4 3" xfId="3539"/>
    <cellStyle name="20% - Accent6 3 2 4 3 2" xfId="3540"/>
    <cellStyle name="20% - Accent6 3 2 4 4" xfId="3541"/>
    <cellStyle name="20% - Accent6 3 2 4 4 2" xfId="3542"/>
    <cellStyle name="20% - Accent6 3 2 4 5" xfId="3543"/>
    <cellStyle name="20% - Accent6 3 2 4 5 2" xfId="3544"/>
    <cellStyle name="20% - Accent6 3 2 4 5 2 2" xfId="3545"/>
    <cellStyle name="20% - Accent6 3 2 4 5 3" xfId="3546"/>
    <cellStyle name="20% - Accent6 3 2 4 6" xfId="3547"/>
    <cellStyle name="20% - Accent6 3 2 5" xfId="3548"/>
    <cellStyle name="20% - Accent6 3 2 5 2" xfId="3549"/>
    <cellStyle name="20% - Accent6 3 2 5 2 2" xfId="3550"/>
    <cellStyle name="20% - Accent6 3 2 5 3" xfId="3551"/>
    <cellStyle name="20% - Accent6 3 2 6" xfId="3552"/>
    <cellStyle name="20% - Accent6 3 2 6 2" xfId="3553"/>
    <cellStyle name="20% - Accent6 3 2 7" xfId="3554"/>
    <cellStyle name="20% - Accent6 3 2 7 2" xfId="3555"/>
    <cellStyle name="20% - Accent6 3 2 8" xfId="3556"/>
    <cellStyle name="20% - Accent6 3 2 8 2" xfId="3557"/>
    <cellStyle name="20% - Accent6 3 2 9" xfId="3558"/>
    <cellStyle name="20% - Accent6 3 3" xfId="3559"/>
    <cellStyle name="20% - Accent6 3 3 2" xfId="3560"/>
    <cellStyle name="20% - Accent6 3 3 2 2" xfId="3561"/>
    <cellStyle name="20% - Accent6 3 3 2 2 2" xfId="3562"/>
    <cellStyle name="20% - Accent6 3 3 2 2 2 2" xfId="3563"/>
    <cellStyle name="20% - Accent6 3 3 2 2 3" xfId="3564"/>
    <cellStyle name="20% - Accent6 3 3 2 3" xfId="3565"/>
    <cellStyle name="20% - Accent6 3 3 2 3 2" xfId="3566"/>
    <cellStyle name="20% - Accent6 3 3 2 4" xfId="3567"/>
    <cellStyle name="20% - Accent6 3 3 2 4 2" xfId="3568"/>
    <cellStyle name="20% - Accent6 3 3 2 5" xfId="3569"/>
    <cellStyle name="20% - Accent6 3 3 2 5 2" xfId="3570"/>
    <cellStyle name="20% - Accent6 3 3 2 6" xfId="3571"/>
    <cellStyle name="20% - Accent6 3 3 3" xfId="3572"/>
    <cellStyle name="20% - Accent6 3 3 3 2" xfId="3573"/>
    <cellStyle name="20% - Accent6 3 3 3 2 2" xfId="3574"/>
    <cellStyle name="20% - Accent6 3 3 3 3" xfId="3575"/>
    <cellStyle name="20% - Accent6 3 3 4" xfId="3576"/>
    <cellStyle name="20% - Accent6 3 3 4 2" xfId="3577"/>
    <cellStyle name="20% - Accent6 3 3 5" xfId="3578"/>
    <cellStyle name="20% - Accent6 3 3 5 2" xfId="3579"/>
    <cellStyle name="20% - Accent6 3 3 6" xfId="3580"/>
    <cellStyle name="20% - Accent6 3 3 6 2" xfId="3581"/>
    <cellStyle name="20% - Accent6 3 3 7" xfId="3582"/>
    <cellStyle name="20% - Accent6 3 4" xfId="3583"/>
    <cellStyle name="20% - Accent6 3 4 2" xfId="3584"/>
    <cellStyle name="20% - Accent6 3 4 2 2" xfId="3585"/>
    <cellStyle name="20% - Accent6 3 4 2 2 2" xfId="3586"/>
    <cellStyle name="20% - Accent6 3 4 2 2 2 2" xfId="3587"/>
    <cellStyle name="20% - Accent6 3 4 2 2 3" xfId="3588"/>
    <cellStyle name="20% - Accent6 3 4 2 3" xfId="3589"/>
    <cellStyle name="20% - Accent6 3 4 2 3 2" xfId="3590"/>
    <cellStyle name="20% - Accent6 3 4 2 4" xfId="3591"/>
    <cellStyle name="20% - Accent6 3 4 2 4 2" xfId="3592"/>
    <cellStyle name="20% - Accent6 3 4 2 5" xfId="3593"/>
    <cellStyle name="20% - Accent6 3 4 2 5 2" xfId="3594"/>
    <cellStyle name="20% - Accent6 3 4 2 6" xfId="3595"/>
    <cellStyle name="20% - Accent6 3 4 3" xfId="3596"/>
    <cellStyle name="20% - Accent6 3 4 3 2" xfId="3597"/>
    <cellStyle name="20% - Accent6 3 4 3 2 2" xfId="3598"/>
    <cellStyle name="20% - Accent6 3 4 3 3" xfId="3599"/>
    <cellStyle name="20% - Accent6 3 4 4" xfId="3600"/>
    <cellStyle name="20% - Accent6 3 4 4 2" xfId="3601"/>
    <cellStyle name="20% - Accent6 3 4 5" xfId="3602"/>
    <cellStyle name="20% - Accent6 3 4 5 2" xfId="3603"/>
    <cellStyle name="20% - Accent6 3 4 6" xfId="3604"/>
    <cellStyle name="20% - Accent6 3 4 6 2" xfId="3605"/>
    <cellStyle name="20% - Accent6 3 4 7" xfId="3606"/>
    <cellStyle name="20% - Accent6 3 4 8" xfId="3607"/>
    <cellStyle name="20% - Accent6 3 5" xfId="3608"/>
    <cellStyle name="20% - Accent6 3 5 2" xfId="3609"/>
    <cellStyle name="20% - Accent6 3 5 2 2" xfId="3610"/>
    <cellStyle name="20% - Accent6 3 5 2 2 2" xfId="3611"/>
    <cellStyle name="20% - Accent6 3 5 2 3" xfId="3612"/>
    <cellStyle name="20% - Accent6 3 5 3" xfId="3613"/>
    <cellStyle name="20% - Accent6 3 5 3 2" xfId="3614"/>
    <cellStyle name="20% - Accent6 3 5 4" xfId="3615"/>
    <cellStyle name="20% - Accent6 3 5 4 2" xfId="3616"/>
    <cellStyle name="20% - Accent6 3 5 5" xfId="3617"/>
    <cellStyle name="20% - Accent6 3 5 5 2" xfId="3618"/>
    <cellStyle name="20% - Accent6 3 5 6" xfId="3619"/>
    <cellStyle name="20% - Accent6 3 6" xfId="3620"/>
    <cellStyle name="20% - Accent6 3 6 2" xfId="3621"/>
    <cellStyle name="20% - Accent6 3 6 2 2" xfId="3622"/>
    <cellStyle name="20% - Accent6 3 6 3" xfId="3623"/>
    <cellStyle name="20% - Accent6 3 7" xfId="3624"/>
    <cellStyle name="20% - Accent6 3 7 2" xfId="3625"/>
    <cellStyle name="20% - Accent6 3 8" xfId="3626"/>
    <cellStyle name="20% - Accent6 3 8 2" xfId="3627"/>
    <cellStyle name="20% - Accent6 3 9" xfId="3628"/>
    <cellStyle name="20% - Accent6 3 9 2" xfId="3629"/>
    <cellStyle name="20% - Accent6 4" xfId="3630"/>
    <cellStyle name="20% - Accent6 4 2" xfId="3631"/>
    <cellStyle name="20% - Accent6 4 2 2" xfId="3632"/>
    <cellStyle name="20% - Accent6 4 2 2 2" xfId="3633"/>
    <cellStyle name="20% - Accent6 4 2 2 2 2" xfId="3634"/>
    <cellStyle name="20% - Accent6 4 2 2 2 2 2" xfId="3635"/>
    <cellStyle name="20% - Accent6 4 2 2 2 3" xfId="3636"/>
    <cellStyle name="20% - Accent6 4 2 2 3" xfId="3637"/>
    <cellStyle name="20% - Accent6 4 2 2 3 2" xfId="3638"/>
    <cellStyle name="20% - Accent6 4 2 2 4" xfId="3639"/>
    <cellStyle name="20% - Accent6 4 2 2 4 2" xfId="3640"/>
    <cellStyle name="20% - Accent6 4 2 2 5" xfId="3641"/>
    <cellStyle name="20% - Accent6 4 2 2 5 2" xfId="3642"/>
    <cellStyle name="20% - Accent6 4 2 2 6" xfId="3643"/>
    <cellStyle name="20% - Accent6 4 2 3" xfId="3644"/>
    <cellStyle name="20% - Accent6 4 2 3 2" xfId="3645"/>
    <cellStyle name="20% - Accent6 4 2 3 2 2" xfId="3646"/>
    <cellStyle name="20% - Accent6 4 2 3 3" xfId="3647"/>
    <cellStyle name="20% - Accent6 4 2 4" xfId="3648"/>
    <cellStyle name="20% - Accent6 4 2 4 2" xfId="3649"/>
    <cellStyle name="20% - Accent6 4 2 5" xfId="3650"/>
    <cellStyle name="20% - Accent6 4 2 5 2" xfId="3651"/>
    <cellStyle name="20% - Accent6 4 2 6" xfId="3652"/>
    <cellStyle name="20% - Accent6 4 2 6 2" xfId="3653"/>
    <cellStyle name="20% - Accent6 4 2 7" xfId="3654"/>
    <cellStyle name="20% - Accent6 4 3" xfId="3655"/>
    <cellStyle name="20% - Accent6 4 4" xfId="3656"/>
    <cellStyle name="20% - Accent6 4 4 2" xfId="3657"/>
    <cellStyle name="20% - Accent6 4 4 2 2" xfId="3658"/>
    <cellStyle name="20% - Accent6 4 4 2 2 2" xfId="3659"/>
    <cellStyle name="20% - Accent6 4 4 2 3" xfId="3660"/>
    <cellStyle name="20% - Accent6 4 4 3" xfId="3661"/>
    <cellStyle name="20% - Accent6 4 4 3 2" xfId="3662"/>
    <cellStyle name="20% - Accent6 4 4 4" xfId="3663"/>
    <cellStyle name="20% - Accent6 4 4 4 2" xfId="3664"/>
    <cellStyle name="20% - Accent6 4 4 5" xfId="3665"/>
    <cellStyle name="20% - Accent6 4 4 5 2" xfId="3666"/>
    <cellStyle name="20% - Accent6 4 4 6" xfId="3667"/>
    <cellStyle name="20% - Accent6 4 5" xfId="3668"/>
    <cellStyle name="20% - Accent6 4 5 2" xfId="3669"/>
    <cellStyle name="20% - Accent6 4 5 2 2" xfId="3670"/>
    <cellStyle name="20% - Accent6 4 5 3" xfId="3671"/>
    <cellStyle name="20% - Accent6 4 6" xfId="3672"/>
    <cellStyle name="20% - Accent6 4 6 2" xfId="3673"/>
    <cellStyle name="20% - Accent6 4 7" xfId="3674"/>
    <cellStyle name="20% - Accent6 4 7 2" xfId="3675"/>
    <cellStyle name="20% - Accent6 4 8" xfId="3676"/>
    <cellStyle name="20% - Accent6 4 8 2" xfId="3677"/>
    <cellStyle name="20% - Accent6 4 9" xfId="3678"/>
    <cellStyle name="20% - Accent6 5" xfId="3679"/>
    <cellStyle name="20% - Accent6 5 2" xfId="3680"/>
    <cellStyle name="20% - Accent6 5 2 2" xfId="3681"/>
    <cellStyle name="20% - Accent6 5 2 2 2" xfId="3682"/>
    <cellStyle name="20% - Accent6 5 2 2 2 2" xfId="3683"/>
    <cellStyle name="20% - Accent6 5 2 2 2 2 2" xfId="3684"/>
    <cellStyle name="20% - Accent6 5 2 2 2 3" xfId="3685"/>
    <cellStyle name="20% - Accent6 5 2 2 3" xfId="3686"/>
    <cellStyle name="20% - Accent6 5 2 2 3 2" xfId="3687"/>
    <cellStyle name="20% - Accent6 5 2 2 4" xfId="3688"/>
    <cellStyle name="20% - Accent6 5 2 2 4 2" xfId="3689"/>
    <cellStyle name="20% - Accent6 5 2 2 5" xfId="3690"/>
    <cellStyle name="20% - Accent6 5 2 2 5 2" xfId="3691"/>
    <cellStyle name="20% - Accent6 5 2 2 6" xfId="3692"/>
    <cellStyle name="20% - Accent6 5 2 3" xfId="3693"/>
    <cellStyle name="20% - Accent6 5 2 3 2" xfId="3694"/>
    <cellStyle name="20% - Accent6 5 2 3 2 2" xfId="3695"/>
    <cellStyle name="20% - Accent6 5 2 3 3" xfId="3696"/>
    <cellStyle name="20% - Accent6 5 2 4" xfId="3697"/>
    <cellStyle name="20% - Accent6 5 2 4 2" xfId="3698"/>
    <cellStyle name="20% - Accent6 5 2 5" xfId="3699"/>
    <cellStyle name="20% - Accent6 5 2 5 2" xfId="3700"/>
    <cellStyle name="20% - Accent6 5 2 6" xfId="3701"/>
    <cellStyle name="20% - Accent6 5 2 6 2" xfId="3702"/>
    <cellStyle name="20% - Accent6 5 2 7" xfId="3703"/>
    <cellStyle name="20% - Accent6 5 3" xfId="3704"/>
    <cellStyle name="20% - Accent6 5 3 2" xfId="3705"/>
    <cellStyle name="20% - Accent6 5 3 2 2" xfId="3706"/>
    <cellStyle name="20% - Accent6 5 3 2 2 2" xfId="3707"/>
    <cellStyle name="20% - Accent6 5 3 2 3" xfId="3708"/>
    <cellStyle name="20% - Accent6 5 3 3" xfId="3709"/>
    <cellStyle name="20% - Accent6 5 3 3 2" xfId="3710"/>
    <cellStyle name="20% - Accent6 5 3 4" xfId="3711"/>
    <cellStyle name="20% - Accent6 5 3 4 2" xfId="3712"/>
    <cellStyle name="20% - Accent6 5 3 5" xfId="3713"/>
    <cellStyle name="20% - Accent6 5 3 5 2" xfId="3714"/>
    <cellStyle name="20% - Accent6 5 3 6" xfId="3715"/>
    <cellStyle name="20% - Accent6 5 4" xfId="3716"/>
    <cellStyle name="20% - Accent6 5 4 2" xfId="3717"/>
    <cellStyle name="20% - Accent6 5 4 2 2" xfId="3718"/>
    <cellStyle name="20% - Accent6 5 4 3" xfId="3719"/>
    <cellStyle name="20% - Accent6 5 5" xfId="3720"/>
    <cellStyle name="20% - Accent6 5 5 2" xfId="3721"/>
    <cellStyle name="20% - Accent6 5 6" xfId="3722"/>
    <cellStyle name="20% - Accent6 5 6 2" xfId="3723"/>
    <cellStyle name="20% - Accent6 5 7" xfId="3724"/>
    <cellStyle name="20% - Accent6 5 7 2" xfId="3725"/>
    <cellStyle name="20% - Accent6 5 8" xfId="3726"/>
    <cellStyle name="20% - Accent6 5 8 2" xfId="3727"/>
    <cellStyle name="20% - Accent6 6" xfId="3728"/>
    <cellStyle name="20% - Accent6 6 2" xfId="3729"/>
    <cellStyle name="20% - Accent6 6 2 2" xfId="3730"/>
    <cellStyle name="20% - Accent6 6 2 2 2" xfId="3731"/>
    <cellStyle name="20% - Accent6 6 2 3" xfId="3732"/>
    <cellStyle name="20% - Accent6 6 3" xfId="3733"/>
    <cellStyle name="20% - Accent6 6 3 2" xfId="3734"/>
    <cellStyle name="20% - Accent6 6 4" xfId="3735"/>
    <cellStyle name="20% - Accent6 6 4 2" xfId="3736"/>
    <cellStyle name="20% - Accent6 6 5" xfId="3737"/>
    <cellStyle name="20% - Accent6 6 5 2" xfId="3738"/>
    <cellStyle name="20% - Accent6 6 6" xfId="3739"/>
    <cellStyle name="20% - Accent6 7" xfId="3740"/>
    <cellStyle name="20% - Accent6 7 2" xfId="3741"/>
    <cellStyle name="20% - Accent6 7 2 2" xfId="3742"/>
    <cellStyle name="20% - Accent6 7 3" xfId="3743"/>
    <cellStyle name="20% - Accent6 8" xfId="3744"/>
    <cellStyle name="20% - Accent6 8 2" xfId="3745"/>
    <cellStyle name="20% - Accent6 9" xfId="3746"/>
    <cellStyle name="20% - Accent6 9 2" xfId="3747"/>
    <cellStyle name="20% - アクセント 1" xfId="3748"/>
    <cellStyle name="20% - アクセント 2" xfId="3749"/>
    <cellStyle name="20% - アクセント 3" xfId="3750"/>
    <cellStyle name="20% - アクセント 4" xfId="3751"/>
    <cellStyle name="20% - アクセント 5" xfId="3752"/>
    <cellStyle name="20% - アクセント 6" xfId="3753"/>
    <cellStyle name="3" xfId="3754"/>
    <cellStyle name="4" xfId="3755"/>
    <cellStyle name="40% - Accent1 10" xfId="3756"/>
    <cellStyle name="40% - Accent1 11" xfId="3757"/>
    <cellStyle name="40% - Accent1 2" xfId="3758"/>
    <cellStyle name="40% - Accent1 2 10" xfId="3759"/>
    <cellStyle name="40% - Accent1 2 10 2" xfId="3760"/>
    <cellStyle name="40% - Accent1 2 11" xfId="3761"/>
    <cellStyle name="40% - Accent1 2 11 2" xfId="3762"/>
    <cellStyle name="40% - Accent1 2 12" xfId="3763"/>
    <cellStyle name="40% - Accent1 2 12 2" xfId="3764"/>
    <cellStyle name="40% - Accent1 2 13" xfId="3765"/>
    <cellStyle name="40% - Accent1 2 14" xfId="3766"/>
    <cellStyle name="40% - Accent1 2 15" xfId="3767"/>
    <cellStyle name="40% - Accent1 2 16" xfId="3768"/>
    <cellStyle name="40% - Accent1 2 2" xfId="3769"/>
    <cellStyle name="40% - Accent1 2 2 10" xfId="3770"/>
    <cellStyle name="40% - Accent1 2 2 11" xfId="3771"/>
    <cellStyle name="40% - Accent1 2 2 12" xfId="3772"/>
    <cellStyle name="40% - Accent1 2 2 2" xfId="3773"/>
    <cellStyle name="40% - Accent1 2 2 2 10" xfId="3774"/>
    <cellStyle name="40% - Accent1 2 2 2 2" xfId="3775"/>
    <cellStyle name="40% - Accent1 2 2 2 2 2" xfId="3776"/>
    <cellStyle name="40% - Accent1 2 2 2 2 2 2" xfId="3777"/>
    <cellStyle name="40% - Accent1 2 2 2 2 2 2 2" xfId="3778"/>
    <cellStyle name="40% - Accent1 2 2 2 2 2 3" xfId="3779"/>
    <cellStyle name="40% - Accent1 2 2 2 2 3" xfId="3780"/>
    <cellStyle name="40% - Accent1 2 2 2 2 3 2" xfId="3781"/>
    <cellStyle name="40% - Accent1 2 2 2 2 4" xfId="3782"/>
    <cellStyle name="40% - Accent1 2 2 2 2 4 2" xfId="3783"/>
    <cellStyle name="40% - Accent1 2 2 2 2 5" xfId="3784"/>
    <cellStyle name="40% - Accent1 2 2 2 2 5 2" xfId="3785"/>
    <cellStyle name="40% - Accent1 2 2 2 2 6" xfId="3786"/>
    <cellStyle name="40% - Accent1 2 2 2 3" xfId="3787"/>
    <cellStyle name="40% - Accent1 2 2 2 3 2" xfId="3788"/>
    <cellStyle name="40% - Accent1 2 2 2 3 2 2" xfId="3789"/>
    <cellStyle name="40% - Accent1 2 2 2 3 3" xfId="3790"/>
    <cellStyle name="40% - Accent1 2 2 2 4" xfId="3791"/>
    <cellStyle name="40% - Accent1 2 2 2 4 2" xfId="3792"/>
    <cellStyle name="40% - Accent1 2 2 2 5" xfId="3793"/>
    <cellStyle name="40% - Accent1 2 2 2 5 2" xfId="3794"/>
    <cellStyle name="40% - Accent1 2 2 2 6" xfId="3795"/>
    <cellStyle name="40% - Accent1 2 2 2 6 2" xfId="3796"/>
    <cellStyle name="40% - Accent1 2 2 2 7" xfId="3797"/>
    <cellStyle name="40% - Accent1 2 2 2 8" xfId="3798"/>
    <cellStyle name="40% - Accent1 2 2 2 9" xfId="3799"/>
    <cellStyle name="40% - Accent1 2 2 3" xfId="3800"/>
    <cellStyle name="40% - Accent1 2 2 3 2" xfId="3801"/>
    <cellStyle name="40% - Accent1 2 2 3 2 2" xfId="3802"/>
    <cellStyle name="40% - Accent1 2 2 3 2 2 2" xfId="3803"/>
    <cellStyle name="40% - Accent1 2 2 3 2 2 2 2" xfId="3804"/>
    <cellStyle name="40% - Accent1 2 2 3 2 2 3" xfId="3805"/>
    <cellStyle name="40% - Accent1 2 2 3 2 3" xfId="3806"/>
    <cellStyle name="40% - Accent1 2 2 3 2 3 2" xfId="3807"/>
    <cellStyle name="40% - Accent1 2 2 3 2 4" xfId="3808"/>
    <cellStyle name="40% - Accent1 2 2 3 2 4 2" xfId="3809"/>
    <cellStyle name="40% - Accent1 2 2 3 2 5" xfId="3810"/>
    <cellStyle name="40% - Accent1 2 2 3 2 5 2" xfId="3811"/>
    <cellStyle name="40% - Accent1 2 2 3 2 6" xfId="3812"/>
    <cellStyle name="40% - Accent1 2 2 3 3" xfId="3813"/>
    <cellStyle name="40% - Accent1 2 2 3 3 2" xfId="3814"/>
    <cellStyle name="40% - Accent1 2 2 3 3 2 2" xfId="3815"/>
    <cellStyle name="40% - Accent1 2 2 3 3 3" xfId="3816"/>
    <cellStyle name="40% - Accent1 2 2 3 4" xfId="3817"/>
    <cellStyle name="40% - Accent1 2 2 3 4 2" xfId="3818"/>
    <cellStyle name="40% - Accent1 2 2 3 5" xfId="3819"/>
    <cellStyle name="40% - Accent1 2 2 3 5 2" xfId="3820"/>
    <cellStyle name="40% - Accent1 2 2 3 6" xfId="3821"/>
    <cellStyle name="40% - Accent1 2 2 3 6 2" xfId="3822"/>
    <cellStyle name="40% - Accent1 2 2 3 7" xfId="3823"/>
    <cellStyle name="40% - Accent1 2 2 4" xfId="3824"/>
    <cellStyle name="40% - Accent1 2 2 4 2" xfId="3825"/>
    <cellStyle name="40% - Accent1 2 2 4 2 2" xfId="3826"/>
    <cellStyle name="40% - Accent1 2 2 4 2 2 2" xfId="3827"/>
    <cellStyle name="40% - Accent1 2 2 4 2 3" xfId="3828"/>
    <cellStyle name="40% - Accent1 2 2 4 3" xfId="3829"/>
    <cellStyle name="40% - Accent1 2 2 4 3 2" xfId="3830"/>
    <cellStyle name="40% - Accent1 2 2 4 4" xfId="3831"/>
    <cellStyle name="40% - Accent1 2 2 4 4 2" xfId="3832"/>
    <cellStyle name="40% - Accent1 2 2 4 5" xfId="3833"/>
    <cellStyle name="40% - Accent1 2 2 4 5 2" xfId="3834"/>
    <cellStyle name="40% - Accent1 2 2 4 6" xfId="3835"/>
    <cellStyle name="40% - Accent1 2 2 5" xfId="3836"/>
    <cellStyle name="40% - Accent1 2 2 5 2" xfId="3837"/>
    <cellStyle name="40% - Accent1 2 2 5 2 2" xfId="3838"/>
    <cellStyle name="40% - Accent1 2 2 5 3" xfId="3839"/>
    <cellStyle name="40% - Accent1 2 2 6" xfId="3840"/>
    <cellStyle name="40% - Accent1 2 2 6 2" xfId="3841"/>
    <cellStyle name="40% - Accent1 2 2 7" xfId="3842"/>
    <cellStyle name="40% - Accent1 2 2 7 2" xfId="3843"/>
    <cellStyle name="40% - Accent1 2 2 8" xfId="3844"/>
    <cellStyle name="40% - Accent1 2 2 8 2" xfId="3845"/>
    <cellStyle name="40% - Accent1 2 2 9" xfId="3846"/>
    <cellStyle name="40% - Accent1 2 3" xfId="3847"/>
    <cellStyle name="40% - Accent1 2 3 10" xfId="3848"/>
    <cellStyle name="40% - Accent1 2 3 11" xfId="3849"/>
    <cellStyle name="40% - Accent1 2 3 2" xfId="3850"/>
    <cellStyle name="40% - Accent1 2 3 2 2" xfId="3851"/>
    <cellStyle name="40% - Accent1 2 3 2 2 2" xfId="3852"/>
    <cellStyle name="40% - Accent1 2 3 2 2 2 2" xfId="3853"/>
    <cellStyle name="40% - Accent1 2 3 2 2 2 2 2" xfId="3854"/>
    <cellStyle name="40% - Accent1 2 3 2 2 2 3" xfId="3855"/>
    <cellStyle name="40% - Accent1 2 3 2 2 3" xfId="3856"/>
    <cellStyle name="40% - Accent1 2 3 2 2 3 2" xfId="3857"/>
    <cellStyle name="40% - Accent1 2 3 2 2 3 2 2" xfId="3858"/>
    <cellStyle name="40% - Accent1 2 3 2 2 3 3" xfId="3859"/>
    <cellStyle name="40% - Accent1 2 3 2 2 4" xfId="3860"/>
    <cellStyle name="40% - Accent1 2 3 2 2 4 2" xfId="3861"/>
    <cellStyle name="40% - Accent1 2 3 2 2 5" xfId="3862"/>
    <cellStyle name="40% - Accent1 2 3 2 2 5 2" xfId="3863"/>
    <cellStyle name="40% - Accent1 2 3 2 2 6" xfId="3864"/>
    <cellStyle name="40% - Accent1 2 3 2 2 7" xfId="3865"/>
    <cellStyle name="40% - Accent1 2 3 2 3" xfId="3866"/>
    <cellStyle name="40% - Accent1 2 3 2 3 2" xfId="3867"/>
    <cellStyle name="40% - Accent1 2 3 2 3 2 2" xfId="3868"/>
    <cellStyle name="40% - Accent1 2 3 2 3 3" xfId="3869"/>
    <cellStyle name="40% - Accent1 2 3 2 4" xfId="3870"/>
    <cellStyle name="40% - Accent1 2 3 2 4 2" xfId="3871"/>
    <cellStyle name="40% - Accent1 2 3 2 5" xfId="3872"/>
    <cellStyle name="40% - Accent1 2 3 2 5 2" xfId="3873"/>
    <cellStyle name="40% - Accent1 2 3 2 6" xfId="3874"/>
    <cellStyle name="40% - Accent1 2 3 2 6 2" xfId="3875"/>
    <cellStyle name="40% - Accent1 2 3 2 7" xfId="3876"/>
    <cellStyle name="40% - Accent1 2 3 3" xfId="3877"/>
    <cellStyle name="40% - Accent1 2 3 3 2" xfId="3878"/>
    <cellStyle name="40% - Accent1 2 3 3 2 2" xfId="3879"/>
    <cellStyle name="40% - Accent1 2 3 3 2 2 2" xfId="3880"/>
    <cellStyle name="40% - Accent1 2 3 3 2 3" xfId="3881"/>
    <cellStyle name="40% - Accent1 2 3 3 3" xfId="3882"/>
    <cellStyle name="40% - Accent1 2 3 3 3 2" xfId="3883"/>
    <cellStyle name="40% - Accent1 2 3 3 4" xfId="3884"/>
    <cellStyle name="40% - Accent1 2 3 3 4 2" xfId="3885"/>
    <cellStyle name="40% - Accent1 2 3 3 5" xfId="3886"/>
    <cellStyle name="40% - Accent1 2 3 3 5 2" xfId="3887"/>
    <cellStyle name="40% - Accent1 2 3 3 6" xfId="3888"/>
    <cellStyle name="40% - Accent1 2 3 4" xfId="3889"/>
    <cellStyle name="40% - Accent1 2 3 4 2" xfId="3890"/>
    <cellStyle name="40% - Accent1 2 3 4 2 2" xfId="3891"/>
    <cellStyle name="40% - Accent1 2 3 4 3" xfId="3892"/>
    <cellStyle name="40% - Accent1 2 3 5" xfId="3893"/>
    <cellStyle name="40% - Accent1 2 3 5 2" xfId="3894"/>
    <cellStyle name="40% - Accent1 2 3 6" xfId="3895"/>
    <cellStyle name="40% - Accent1 2 3 6 2" xfId="3896"/>
    <cellStyle name="40% - Accent1 2 3 7" xfId="3897"/>
    <cellStyle name="40% - Accent1 2 3 7 2" xfId="3898"/>
    <cellStyle name="40% - Accent1 2 3 8" xfId="3899"/>
    <cellStyle name="40% - Accent1 2 3 9" xfId="3900"/>
    <cellStyle name="40% - Accent1 2 4" xfId="3901"/>
    <cellStyle name="40% - Accent1 2 4 2" xfId="3902"/>
    <cellStyle name="40% - Accent1 2 4 2 2" xfId="3903"/>
    <cellStyle name="40% - Accent1 2 4 2 2 2" xfId="3904"/>
    <cellStyle name="40% - Accent1 2 4 2 2 2 2" xfId="3905"/>
    <cellStyle name="40% - Accent1 2 4 2 2 3" xfId="3906"/>
    <cellStyle name="40% - Accent1 2 4 2 3" xfId="3907"/>
    <cellStyle name="40% - Accent1 2 4 2 3 2" xfId="3908"/>
    <cellStyle name="40% - Accent1 2 4 2 4" xfId="3909"/>
    <cellStyle name="40% - Accent1 2 4 2 4 2" xfId="3910"/>
    <cellStyle name="40% - Accent1 2 4 2 5" xfId="3911"/>
    <cellStyle name="40% - Accent1 2 4 2 5 2" xfId="3912"/>
    <cellStyle name="40% - Accent1 2 4 2 6" xfId="3913"/>
    <cellStyle name="40% - Accent1 2 4 3" xfId="3914"/>
    <cellStyle name="40% - Accent1 2 4 3 2" xfId="3915"/>
    <cellStyle name="40% - Accent1 2 4 3 2 2" xfId="3916"/>
    <cellStyle name="40% - Accent1 2 4 3 3" xfId="3917"/>
    <cellStyle name="40% - Accent1 2 4 4" xfId="3918"/>
    <cellStyle name="40% - Accent1 2 4 4 2" xfId="3919"/>
    <cellStyle name="40% - Accent1 2 4 5" xfId="3920"/>
    <cellStyle name="40% - Accent1 2 4 5 2" xfId="3921"/>
    <cellStyle name="40% - Accent1 2 4 6" xfId="3922"/>
    <cellStyle name="40% - Accent1 2 4 6 2" xfId="3923"/>
    <cellStyle name="40% - Accent1 2 4 7" xfId="3924"/>
    <cellStyle name="40% - Accent1 2 4 7 2" xfId="3925"/>
    <cellStyle name="40% - Accent1 2 5" xfId="3926"/>
    <cellStyle name="40% - Accent1 2 5 2" xfId="3927"/>
    <cellStyle name="40% - Accent1 2 5 2 2" xfId="3928"/>
    <cellStyle name="40% - Accent1 2 5 2 2 2" xfId="3929"/>
    <cellStyle name="40% - Accent1 2 5 2 2 2 2" xfId="3930"/>
    <cellStyle name="40% - Accent1 2 5 2 2 3" xfId="3931"/>
    <cellStyle name="40% - Accent1 2 5 2 3" xfId="3932"/>
    <cellStyle name="40% - Accent1 2 5 2 3 2" xfId="3933"/>
    <cellStyle name="40% - Accent1 2 5 2 4" xfId="3934"/>
    <cellStyle name="40% - Accent1 2 5 2 4 2" xfId="3935"/>
    <cellStyle name="40% - Accent1 2 5 2 5" xfId="3936"/>
    <cellStyle name="40% - Accent1 2 5 2 5 2" xfId="3937"/>
    <cellStyle name="40% - Accent1 2 5 2 6" xfId="3938"/>
    <cellStyle name="40% - Accent1 2 5 3" xfId="3939"/>
    <cellStyle name="40% - Accent1 2 5 3 2" xfId="3940"/>
    <cellStyle name="40% - Accent1 2 5 3 2 2" xfId="3941"/>
    <cellStyle name="40% - Accent1 2 5 3 3" xfId="3942"/>
    <cellStyle name="40% - Accent1 2 5 4" xfId="3943"/>
    <cellStyle name="40% - Accent1 2 5 4 2" xfId="3944"/>
    <cellStyle name="40% - Accent1 2 5 5" xfId="3945"/>
    <cellStyle name="40% - Accent1 2 5 5 2" xfId="3946"/>
    <cellStyle name="40% - Accent1 2 5 6" xfId="3947"/>
    <cellStyle name="40% - Accent1 2 5 6 2" xfId="3948"/>
    <cellStyle name="40% - Accent1 2 5 7" xfId="3949"/>
    <cellStyle name="40% - Accent1 2 6" xfId="3950"/>
    <cellStyle name="40% - Accent1 2 6 2" xfId="3951"/>
    <cellStyle name="40% - Accent1 2 6 2 2" xfId="3952"/>
    <cellStyle name="40% - Accent1 2 6 2 2 2" xfId="3953"/>
    <cellStyle name="40% - Accent1 2 6 2 2 2 2" xfId="3954"/>
    <cellStyle name="40% - Accent1 2 6 2 2 3" xfId="3955"/>
    <cellStyle name="40% - Accent1 2 6 2 3" xfId="3956"/>
    <cellStyle name="40% - Accent1 2 6 2 3 2" xfId="3957"/>
    <cellStyle name="40% - Accent1 2 6 2 4" xfId="3958"/>
    <cellStyle name="40% - Accent1 2 6 2 4 2" xfId="3959"/>
    <cellStyle name="40% - Accent1 2 6 2 5" xfId="3960"/>
    <cellStyle name="40% - Accent1 2 6 2 5 2" xfId="3961"/>
    <cellStyle name="40% - Accent1 2 6 2 6" xfId="3962"/>
    <cellStyle name="40% - Accent1 2 6 3" xfId="3963"/>
    <cellStyle name="40% - Accent1 2 6 3 2" xfId="3964"/>
    <cellStyle name="40% - Accent1 2 6 3 2 2" xfId="3965"/>
    <cellStyle name="40% - Accent1 2 6 3 3" xfId="3966"/>
    <cellStyle name="40% - Accent1 2 6 4" xfId="3967"/>
    <cellStyle name="40% - Accent1 2 6 4 2" xfId="3968"/>
    <cellStyle name="40% - Accent1 2 6 5" xfId="3969"/>
    <cellStyle name="40% - Accent1 2 6 5 2" xfId="3970"/>
    <cellStyle name="40% - Accent1 2 6 6" xfId="3971"/>
    <cellStyle name="40% - Accent1 2 6 6 2" xfId="3972"/>
    <cellStyle name="40% - Accent1 2 6 7" xfId="3973"/>
    <cellStyle name="40% - Accent1 2 7" xfId="3974"/>
    <cellStyle name="40% - Accent1 2 7 2" xfId="3975"/>
    <cellStyle name="40% - Accent1 2 7 2 2" xfId="3976"/>
    <cellStyle name="40% - Accent1 2 7 2 2 2" xfId="3977"/>
    <cellStyle name="40% - Accent1 2 7 2 3" xfId="3978"/>
    <cellStyle name="40% - Accent1 2 7 3" xfId="3979"/>
    <cellStyle name="40% - Accent1 2 7 3 2" xfId="3980"/>
    <cellStyle name="40% - Accent1 2 7 4" xfId="3981"/>
    <cellStyle name="40% - Accent1 2 7 4 2" xfId="3982"/>
    <cellStyle name="40% - Accent1 2 7 5" xfId="3983"/>
    <cellStyle name="40% - Accent1 2 7 5 2" xfId="3984"/>
    <cellStyle name="40% - Accent1 2 7 6" xfId="3985"/>
    <cellStyle name="40% - Accent1 2 8" xfId="3986"/>
    <cellStyle name="40% - Accent1 2 8 2" xfId="3987"/>
    <cellStyle name="40% - Accent1 2 8 2 2" xfId="3988"/>
    <cellStyle name="40% - Accent1 2 8 3" xfId="3989"/>
    <cellStyle name="40% - Accent1 2 9" xfId="3990"/>
    <cellStyle name="40% - Accent1 2 9 2" xfId="3991"/>
    <cellStyle name="40% - Accent1 3" xfId="3992"/>
    <cellStyle name="40% - Accent1 3 10" xfId="3993"/>
    <cellStyle name="40% - Accent1 3 11" xfId="3994"/>
    <cellStyle name="40% - Accent1 3 2" xfId="3995"/>
    <cellStyle name="40% - Accent1 3 2 2" xfId="3996"/>
    <cellStyle name="40% - Accent1 3 2 2 2" xfId="3997"/>
    <cellStyle name="40% - Accent1 3 2 2 2 2" xfId="3998"/>
    <cellStyle name="40% - Accent1 3 2 2 2 2 2" xfId="3999"/>
    <cellStyle name="40% - Accent1 3 2 2 2 2 2 2" xfId="4000"/>
    <cellStyle name="40% - Accent1 3 2 2 2 2 3" xfId="4001"/>
    <cellStyle name="40% - Accent1 3 2 2 2 3" xfId="4002"/>
    <cellStyle name="40% - Accent1 3 2 2 2 3 2" xfId="4003"/>
    <cellStyle name="40% - Accent1 3 2 2 2 3 2 2" xfId="4004"/>
    <cellStyle name="40% - Accent1 3 2 2 2 3 3" xfId="4005"/>
    <cellStyle name="40% - Accent1 3 2 2 2 4" xfId="4006"/>
    <cellStyle name="40% - Accent1 3 2 2 2 4 2" xfId="4007"/>
    <cellStyle name="40% - Accent1 3 2 2 2 5" xfId="4008"/>
    <cellStyle name="40% - Accent1 3 2 2 2 5 2" xfId="4009"/>
    <cellStyle name="40% - Accent1 3 2 2 2 6" xfId="4010"/>
    <cellStyle name="40% - Accent1 3 2 2 3" xfId="4011"/>
    <cellStyle name="40% - Accent1 3 2 2 3 2" xfId="4012"/>
    <cellStyle name="40% - Accent1 3 2 2 3 2 2" xfId="4013"/>
    <cellStyle name="40% - Accent1 3 2 2 3 3" xfId="4014"/>
    <cellStyle name="40% - Accent1 3 2 2 4" xfId="4015"/>
    <cellStyle name="40% - Accent1 3 2 2 4 2" xfId="4016"/>
    <cellStyle name="40% - Accent1 3 2 2 5" xfId="4017"/>
    <cellStyle name="40% - Accent1 3 2 2 5 2" xfId="4018"/>
    <cellStyle name="40% - Accent1 3 2 2 6" xfId="4019"/>
    <cellStyle name="40% - Accent1 3 2 2 6 2" xfId="4020"/>
    <cellStyle name="40% - Accent1 3 2 2 7" xfId="4021"/>
    <cellStyle name="40% - Accent1 3 2 3" xfId="4022"/>
    <cellStyle name="40% - Accent1 3 2 3 2" xfId="4023"/>
    <cellStyle name="40% - Accent1 3 2 3 2 2" xfId="4024"/>
    <cellStyle name="40% - Accent1 3 2 3 2 2 2" xfId="4025"/>
    <cellStyle name="40% - Accent1 3 2 3 2 2 2 2" xfId="4026"/>
    <cellStyle name="40% - Accent1 3 2 3 2 2 3" xfId="4027"/>
    <cellStyle name="40% - Accent1 3 2 3 2 3" xfId="4028"/>
    <cellStyle name="40% - Accent1 3 2 3 2 3 2" xfId="4029"/>
    <cellStyle name="40% - Accent1 3 2 3 2 4" xfId="4030"/>
    <cellStyle name="40% - Accent1 3 2 3 2 4 2" xfId="4031"/>
    <cellStyle name="40% - Accent1 3 2 3 2 5" xfId="4032"/>
    <cellStyle name="40% - Accent1 3 2 3 2 5 2" xfId="4033"/>
    <cellStyle name="40% - Accent1 3 2 3 2 6" xfId="4034"/>
    <cellStyle name="40% - Accent1 3 2 3 3" xfId="4035"/>
    <cellStyle name="40% - Accent1 3 2 3 3 2" xfId="4036"/>
    <cellStyle name="40% - Accent1 3 2 3 3 2 2" xfId="4037"/>
    <cellStyle name="40% - Accent1 3 2 3 3 3" xfId="4038"/>
    <cellStyle name="40% - Accent1 3 2 3 4" xfId="4039"/>
    <cellStyle name="40% - Accent1 3 2 3 4 2" xfId="4040"/>
    <cellStyle name="40% - Accent1 3 2 3 5" xfId="4041"/>
    <cellStyle name="40% - Accent1 3 2 3 5 2" xfId="4042"/>
    <cellStyle name="40% - Accent1 3 2 3 6" xfId="4043"/>
    <cellStyle name="40% - Accent1 3 2 3 6 2" xfId="4044"/>
    <cellStyle name="40% - Accent1 3 2 3 7" xfId="4045"/>
    <cellStyle name="40% - Accent1 3 2 4" xfId="4046"/>
    <cellStyle name="40% - Accent1 3 2 4 2" xfId="4047"/>
    <cellStyle name="40% - Accent1 3 2 4 2 2" xfId="4048"/>
    <cellStyle name="40% - Accent1 3 2 4 2 2 2" xfId="4049"/>
    <cellStyle name="40% - Accent1 3 2 4 2 3" xfId="4050"/>
    <cellStyle name="40% - Accent1 3 2 4 3" xfId="4051"/>
    <cellStyle name="40% - Accent1 3 2 4 3 2" xfId="4052"/>
    <cellStyle name="40% - Accent1 3 2 4 4" xfId="4053"/>
    <cellStyle name="40% - Accent1 3 2 4 4 2" xfId="4054"/>
    <cellStyle name="40% - Accent1 3 2 4 5" xfId="4055"/>
    <cellStyle name="40% - Accent1 3 2 4 5 2" xfId="4056"/>
    <cellStyle name="40% - Accent1 3 2 4 6" xfId="4057"/>
    <cellStyle name="40% - Accent1 3 2 5" xfId="4058"/>
    <cellStyle name="40% - Accent1 3 2 5 2" xfId="4059"/>
    <cellStyle name="40% - Accent1 3 2 5 2 2" xfId="4060"/>
    <cellStyle name="40% - Accent1 3 2 5 3" xfId="4061"/>
    <cellStyle name="40% - Accent1 3 2 6" xfId="4062"/>
    <cellStyle name="40% - Accent1 3 2 6 2" xfId="4063"/>
    <cellStyle name="40% - Accent1 3 2 7" xfId="4064"/>
    <cellStyle name="40% - Accent1 3 2 7 2" xfId="4065"/>
    <cellStyle name="40% - Accent1 3 2 8" xfId="4066"/>
    <cellStyle name="40% - Accent1 3 2 8 2" xfId="4067"/>
    <cellStyle name="40% - Accent1 3 2 9" xfId="4068"/>
    <cellStyle name="40% - Accent1 3 3" xfId="4069"/>
    <cellStyle name="40% - Accent1 3 3 2" xfId="4070"/>
    <cellStyle name="40% - Accent1 3 3 2 2" xfId="4071"/>
    <cellStyle name="40% - Accent1 3 3 2 2 2" xfId="4072"/>
    <cellStyle name="40% - Accent1 3 3 2 2 2 2" xfId="4073"/>
    <cellStyle name="40% - Accent1 3 3 2 2 3" xfId="4074"/>
    <cellStyle name="40% - Accent1 3 3 2 3" xfId="4075"/>
    <cellStyle name="40% - Accent1 3 3 2 3 2" xfId="4076"/>
    <cellStyle name="40% - Accent1 3 3 2 4" xfId="4077"/>
    <cellStyle name="40% - Accent1 3 3 2 4 2" xfId="4078"/>
    <cellStyle name="40% - Accent1 3 3 2 5" xfId="4079"/>
    <cellStyle name="40% - Accent1 3 3 2 5 2" xfId="4080"/>
    <cellStyle name="40% - Accent1 3 3 2 5 2 2" xfId="4081"/>
    <cellStyle name="40% - Accent1 3 3 2 5 3" xfId="4082"/>
    <cellStyle name="40% - Accent1 3 3 2 6" xfId="4083"/>
    <cellStyle name="40% - Accent1 3 3 3" xfId="4084"/>
    <cellStyle name="40% - Accent1 3 3 3 2" xfId="4085"/>
    <cellStyle name="40% - Accent1 3 3 3 2 2" xfId="4086"/>
    <cellStyle name="40% - Accent1 3 3 3 3" xfId="4087"/>
    <cellStyle name="40% - Accent1 3 3 4" xfId="4088"/>
    <cellStyle name="40% - Accent1 3 3 4 2" xfId="4089"/>
    <cellStyle name="40% - Accent1 3 3 5" xfId="4090"/>
    <cellStyle name="40% - Accent1 3 3 5 2" xfId="4091"/>
    <cellStyle name="40% - Accent1 3 3 6" xfId="4092"/>
    <cellStyle name="40% - Accent1 3 3 6 2" xfId="4093"/>
    <cellStyle name="40% - Accent1 3 3 7" xfId="4094"/>
    <cellStyle name="40% - Accent1 3 4" xfId="4095"/>
    <cellStyle name="40% - Accent1 3 4 2" xfId="4096"/>
    <cellStyle name="40% - Accent1 3 4 2 2" xfId="4097"/>
    <cellStyle name="40% - Accent1 3 4 2 2 2" xfId="4098"/>
    <cellStyle name="40% - Accent1 3 4 2 2 2 2" xfId="4099"/>
    <cellStyle name="40% - Accent1 3 4 2 2 3" xfId="4100"/>
    <cellStyle name="40% - Accent1 3 4 2 3" xfId="4101"/>
    <cellStyle name="40% - Accent1 3 4 2 3 2" xfId="4102"/>
    <cellStyle name="40% - Accent1 3 4 2 4" xfId="4103"/>
    <cellStyle name="40% - Accent1 3 4 2 4 2" xfId="4104"/>
    <cellStyle name="40% - Accent1 3 4 2 5" xfId="4105"/>
    <cellStyle name="40% - Accent1 3 4 2 5 2" xfId="4106"/>
    <cellStyle name="40% - Accent1 3 4 2 6" xfId="4107"/>
    <cellStyle name="40% - Accent1 3 4 3" xfId="4108"/>
    <cellStyle name="40% - Accent1 3 4 3 2" xfId="4109"/>
    <cellStyle name="40% - Accent1 3 4 3 2 2" xfId="4110"/>
    <cellStyle name="40% - Accent1 3 4 3 3" xfId="4111"/>
    <cellStyle name="40% - Accent1 3 4 4" xfId="4112"/>
    <cellStyle name="40% - Accent1 3 4 4 2" xfId="4113"/>
    <cellStyle name="40% - Accent1 3 4 5" xfId="4114"/>
    <cellStyle name="40% - Accent1 3 4 5 2" xfId="4115"/>
    <cellStyle name="40% - Accent1 3 4 6" xfId="4116"/>
    <cellStyle name="40% - Accent1 3 4 6 2" xfId="4117"/>
    <cellStyle name="40% - Accent1 3 4 7" xfId="4118"/>
    <cellStyle name="40% - Accent1 3 5" xfId="4119"/>
    <cellStyle name="40% - Accent1 3 5 2" xfId="4120"/>
    <cellStyle name="40% - Accent1 3 5 2 2" xfId="4121"/>
    <cellStyle name="40% - Accent1 3 5 2 2 2" xfId="4122"/>
    <cellStyle name="40% - Accent1 3 5 2 3" xfId="4123"/>
    <cellStyle name="40% - Accent1 3 5 3" xfId="4124"/>
    <cellStyle name="40% - Accent1 3 5 3 2" xfId="4125"/>
    <cellStyle name="40% - Accent1 3 5 4" xfId="4126"/>
    <cellStyle name="40% - Accent1 3 5 4 2" xfId="4127"/>
    <cellStyle name="40% - Accent1 3 5 5" xfId="4128"/>
    <cellStyle name="40% - Accent1 3 5 5 2" xfId="4129"/>
    <cellStyle name="40% - Accent1 3 5 6" xfId="4130"/>
    <cellStyle name="40% - Accent1 3 6" xfId="4131"/>
    <cellStyle name="40% - Accent1 3 6 2" xfId="4132"/>
    <cellStyle name="40% - Accent1 3 6 2 2" xfId="4133"/>
    <cellStyle name="40% - Accent1 3 6 3" xfId="4134"/>
    <cellStyle name="40% - Accent1 3 7" xfId="4135"/>
    <cellStyle name="40% - Accent1 3 7 2" xfId="4136"/>
    <cellStyle name="40% - Accent1 3 8" xfId="4137"/>
    <cellStyle name="40% - Accent1 3 8 2" xfId="4138"/>
    <cellStyle name="40% - Accent1 3 9" xfId="4139"/>
    <cellStyle name="40% - Accent1 3 9 2" xfId="4140"/>
    <cellStyle name="40% - Accent1 4" xfId="4141"/>
    <cellStyle name="40% - Accent1 4 2" xfId="4142"/>
    <cellStyle name="40% - Accent1 4 2 2" xfId="4143"/>
    <cellStyle name="40% - Accent1 4 2 2 2" xfId="4144"/>
    <cellStyle name="40% - Accent1 4 2 2 2 2" xfId="4145"/>
    <cellStyle name="40% - Accent1 4 2 2 2 2 2" xfId="4146"/>
    <cellStyle name="40% - Accent1 4 2 2 2 3" xfId="4147"/>
    <cellStyle name="40% - Accent1 4 2 2 3" xfId="4148"/>
    <cellStyle name="40% - Accent1 4 2 2 3 2" xfId="4149"/>
    <cellStyle name="40% - Accent1 4 2 2 4" xfId="4150"/>
    <cellStyle name="40% - Accent1 4 2 2 4 2" xfId="4151"/>
    <cellStyle name="40% - Accent1 4 2 2 5" xfId="4152"/>
    <cellStyle name="40% - Accent1 4 2 2 5 2" xfId="4153"/>
    <cellStyle name="40% - Accent1 4 2 2 6" xfId="4154"/>
    <cellStyle name="40% - Accent1 4 2 3" xfId="4155"/>
    <cellStyle name="40% - Accent1 4 2 3 2" xfId="4156"/>
    <cellStyle name="40% - Accent1 4 2 3 2 2" xfId="4157"/>
    <cellStyle name="40% - Accent1 4 2 3 3" xfId="4158"/>
    <cellStyle name="40% - Accent1 4 2 4" xfId="4159"/>
    <cellStyle name="40% - Accent1 4 2 4 2" xfId="4160"/>
    <cellStyle name="40% - Accent1 4 2 5" xfId="4161"/>
    <cellStyle name="40% - Accent1 4 2 5 2" xfId="4162"/>
    <cellStyle name="40% - Accent1 4 2 6" xfId="4163"/>
    <cellStyle name="40% - Accent1 4 2 6 2" xfId="4164"/>
    <cellStyle name="40% - Accent1 4 2 7" xfId="4165"/>
    <cellStyle name="40% - Accent1 4 3" xfId="4166"/>
    <cellStyle name="40% - Accent1 4 4" xfId="4167"/>
    <cellStyle name="40% - Accent1 4 4 2" xfId="4168"/>
    <cellStyle name="40% - Accent1 4 4 2 2" xfId="4169"/>
    <cellStyle name="40% - Accent1 4 4 2 2 2" xfId="4170"/>
    <cellStyle name="40% - Accent1 4 4 2 3" xfId="4171"/>
    <cellStyle name="40% - Accent1 4 4 3" xfId="4172"/>
    <cellStyle name="40% - Accent1 4 4 3 2" xfId="4173"/>
    <cellStyle name="40% - Accent1 4 4 4" xfId="4174"/>
    <cellStyle name="40% - Accent1 4 4 4 2" xfId="4175"/>
    <cellStyle name="40% - Accent1 4 4 5" xfId="4176"/>
    <cellStyle name="40% - Accent1 4 4 5 2" xfId="4177"/>
    <cellStyle name="40% - Accent1 4 4 6" xfId="4178"/>
    <cellStyle name="40% - Accent1 4 5" xfId="4179"/>
    <cellStyle name="40% - Accent1 4 5 2" xfId="4180"/>
    <cellStyle name="40% - Accent1 4 5 2 2" xfId="4181"/>
    <cellStyle name="40% - Accent1 4 5 3" xfId="4182"/>
    <cellStyle name="40% - Accent1 4 6" xfId="4183"/>
    <cellStyle name="40% - Accent1 4 6 2" xfId="4184"/>
    <cellStyle name="40% - Accent1 4 7" xfId="4185"/>
    <cellStyle name="40% - Accent1 4 7 2" xfId="4186"/>
    <cellStyle name="40% - Accent1 4 8" xfId="4187"/>
    <cellStyle name="40% - Accent1 4 8 2" xfId="4188"/>
    <cellStyle name="40% - Accent1 4 8 2 2" xfId="4189"/>
    <cellStyle name="40% - Accent1 4 8 3" xfId="4190"/>
    <cellStyle name="40% - Accent1 4 9" xfId="4191"/>
    <cellStyle name="40% - Accent1 5" xfId="4192"/>
    <cellStyle name="40% - Accent1 5 2" xfId="4193"/>
    <cellStyle name="40% - Accent1 5 2 2" xfId="4194"/>
    <cellStyle name="40% - Accent1 5 2 2 2" xfId="4195"/>
    <cellStyle name="40% - Accent1 5 2 2 2 2" xfId="4196"/>
    <cellStyle name="40% - Accent1 5 2 2 2 2 2" xfId="4197"/>
    <cellStyle name="40% - Accent1 5 2 2 2 3" xfId="4198"/>
    <cellStyle name="40% - Accent1 5 2 2 3" xfId="4199"/>
    <cellStyle name="40% - Accent1 5 2 2 3 2" xfId="4200"/>
    <cellStyle name="40% - Accent1 5 2 2 4" xfId="4201"/>
    <cellStyle name="40% - Accent1 5 2 2 4 2" xfId="4202"/>
    <cellStyle name="40% - Accent1 5 2 2 5" xfId="4203"/>
    <cellStyle name="40% - Accent1 5 2 2 5 2" xfId="4204"/>
    <cellStyle name="40% - Accent1 5 2 2 6" xfId="4205"/>
    <cellStyle name="40% - Accent1 5 2 3" xfId="4206"/>
    <cellStyle name="40% - Accent1 5 2 3 2" xfId="4207"/>
    <cellStyle name="40% - Accent1 5 2 3 2 2" xfId="4208"/>
    <cellStyle name="40% - Accent1 5 2 3 3" xfId="4209"/>
    <cellStyle name="40% - Accent1 5 2 4" xfId="4210"/>
    <cellStyle name="40% - Accent1 5 2 4 2" xfId="4211"/>
    <cellStyle name="40% - Accent1 5 2 5" xfId="4212"/>
    <cellStyle name="40% - Accent1 5 2 5 2" xfId="4213"/>
    <cellStyle name="40% - Accent1 5 2 6" xfId="4214"/>
    <cellStyle name="40% - Accent1 5 2 6 2" xfId="4215"/>
    <cellStyle name="40% - Accent1 5 2 7" xfId="4216"/>
    <cellStyle name="40% - Accent1 5 3" xfId="4217"/>
    <cellStyle name="40% - Accent1 5 3 2" xfId="4218"/>
    <cellStyle name="40% - Accent1 5 3 2 2" xfId="4219"/>
    <cellStyle name="40% - Accent1 5 3 2 2 2" xfId="4220"/>
    <cellStyle name="40% - Accent1 5 3 2 3" xfId="4221"/>
    <cellStyle name="40% - Accent1 5 3 3" xfId="4222"/>
    <cellStyle name="40% - Accent1 5 3 3 2" xfId="4223"/>
    <cellStyle name="40% - Accent1 5 3 4" xfId="4224"/>
    <cellStyle name="40% - Accent1 5 3 4 2" xfId="4225"/>
    <cellStyle name="40% - Accent1 5 3 5" xfId="4226"/>
    <cellStyle name="40% - Accent1 5 3 5 2" xfId="4227"/>
    <cellStyle name="40% - Accent1 5 3 6" xfId="4228"/>
    <cellStyle name="40% - Accent1 5 4" xfId="4229"/>
    <cellStyle name="40% - Accent1 5 4 2" xfId="4230"/>
    <cellStyle name="40% - Accent1 5 4 2 2" xfId="4231"/>
    <cellStyle name="40% - Accent1 5 4 3" xfId="4232"/>
    <cellStyle name="40% - Accent1 5 5" xfId="4233"/>
    <cellStyle name="40% - Accent1 5 5 2" xfId="4234"/>
    <cellStyle name="40% - Accent1 5 6" xfId="4235"/>
    <cellStyle name="40% - Accent1 5 6 2" xfId="4236"/>
    <cellStyle name="40% - Accent1 5 7" xfId="4237"/>
    <cellStyle name="40% - Accent1 5 7 2" xfId="4238"/>
    <cellStyle name="40% - Accent1 5 8" xfId="4239"/>
    <cellStyle name="40% - Accent1 5 8 2" xfId="4240"/>
    <cellStyle name="40% - Accent1 6" xfId="4241"/>
    <cellStyle name="40% - Accent1 6 2" xfId="4242"/>
    <cellStyle name="40% - Accent1 6 2 2" xfId="4243"/>
    <cellStyle name="40% - Accent1 6 2 2 2" xfId="4244"/>
    <cellStyle name="40% - Accent1 6 2 3" xfId="4245"/>
    <cellStyle name="40% - Accent1 6 3" xfId="4246"/>
    <cellStyle name="40% - Accent1 6 3 2" xfId="4247"/>
    <cellStyle name="40% - Accent1 6 4" xfId="4248"/>
    <cellStyle name="40% - Accent1 6 4 2" xfId="4249"/>
    <cellStyle name="40% - Accent1 6 5" xfId="4250"/>
    <cellStyle name="40% - Accent1 6 5 2" xfId="4251"/>
    <cellStyle name="40% - Accent1 6 6" xfId="4252"/>
    <cellStyle name="40% - Accent1 7" xfId="4253"/>
    <cellStyle name="40% - Accent1 7 2" xfId="4254"/>
    <cellStyle name="40% - Accent1 7 2 2" xfId="4255"/>
    <cellStyle name="40% - Accent1 7 3" xfId="4256"/>
    <cellStyle name="40% - Accent1 8" xfId="4257"/>
    <cellStyle name="40% - Accent1 8 2" xfId="4258"/>
    <cellStyle name="40% - Accent1 9" xfId="4259"/>
    <cellStyle name="40% - Accent1 9 2" xfId="4260"/>
    <cellStyle name="40% - Accent2 10" xfId="4261"/>
    <cellStyle name="40% - Accent2 2" xfId="4262"/>
    <cellStyle name="40% - Accent2 2 10" xfId="4263"/>
    <cellStyle name="40% - Accent2 2 10 2" xfId="4264"/>
    <cellStyle name="40% - Accent2 2 11" xfId="4265"/>
    <cellStyle name="40% - Accent2 2 11 2" xfId="4266"/>
    <cellStyle name="40% - Accent2 2 12" xfId="4267"/>
    <cellStyle name="40% - Accent2 2 12 2" xfId="4268"/>
    <cellStyle name="40% - Accent2 2 13" xfId="4269"/>
    <cellStyle name="40% - Accent2 2 14" xfId="4270"/>
    <cellStyle name="40% - Accent2 2 2" xfId="4271"/>
    <cellStyle name="40% - Accent2 2 2 10" xfId="4272"/>
    <cellStyle name="40% - Accent2 2 2 11" xfId="4273"/>
    <cellStyle name="40% - Accent2 2 2 2" xfId="4274"/>
    <cellStyle name="40% - Accent2 2 2 2 2" xfId="4275"/>
    <cellStyle name="40% - Accent2 2 2 2 2 2" xfId="4276"/>
    <cellStyle name="40% - Accent2 2 2 2 2 2 2" xfId="4277"/>
    <cellStyle name="40% - Accent2 2 2 2 2 2 2 2" xfId="4278"/>
    <cellStyle name="40% - Accent2 2 2 2 2 2 3" xfId="4279"/>
    <cellStyle name="40% - Accent2 2 2 2 2 3" xfId="4280"/>
    <cellStyle name="40% - Accent2 2 2 2 2 3 2" xfId="4281"/>
    <cellStyle name="40% - Accent2 2 2 2 2 4" xfId="4282"/>
    <cellStyle name="40% - Accent2 2 2 2 2 4 2" xfId="4283"/>
    <cellStyle name="40% - Accent2 2 2 2 2 5" xfId="4284"/>
    <cellStyle name="40% - Accent2 2 2 2 2 5 2" xfId="4285"/>
    <cellStyle name="40% - Accent2 2 2 2 2 6" xfId="4286"/>
    <cellStyle name="40% - Accent2 2 2 2 3" xfId="4287"/>
    <cellStyle name="40% - Accent2 2 2 2 3 2" xfId="4288"/>
    <cellStyle name="40% - Accent2 2 2 2 3 2 2" xfId="4289"/>
    <cellStyle name="40% - Accent2 2 2 2 3 3" xfId="4290"/>
    <cellStyle name="40% - Accent2 2 2 2 4" xfId="4291"/>
    <cellStyle name="40% - Accent2 2 2 2 4 2" xfId="4292"/>
    <cellStyle name="40% - Accent2 2 2 2 5" xfId="4293"/>
    <cellStyle name="40% - Accent2 2 2 2 5 2" xfId="4294"/>
    <cellStyle name="40% - Accent2 2 2 2 6" xfId="4295"/>
    <cellStyle name="40% - Accent2 2 2 2 6 2" xfId="4296"/>
    <cellStyle name="40% - Accent2 2 2 2 7" xfId="4297"/>
    <cellStyle name="40% - Accent2 2 2 3" xfId="4298"/>
    <cellStyle name="40% - Accent2 2 2 3 2" xfId="4299"/>
    <cellStyle name="40% - Accent2 2 2 3 2 2" xfId="4300"/>
    <cellStyle name="40% - Accent2 2 2 3 2 2 2" xfId="4301"/>
    <cellStyle name="40% - Accent2 2 2 3 2 2 2 2" xfId="4302"/>
    <cellStyle name="40% - Accent2 2 2 3 2 2 3" xfId="4303"/>
    <cellStyle name="40% - Accent2 2 2 3 2 3" xfId="4304"/>
    <cellStyle name="40% - Accent2 2 2 3 2 3 2" xfId="4305"/>
    <cellStyle name="40% - Accent2 2 2 3 2 4" xfId="4306"/>
    <cellStyle name="40% - Accent2 2 2 3 2 4 2" xfId="4307"/>
    <cellStyle name="40% - Accent2 2 2 3 2 5" xfId="4308"/>
    <cellStyle name="40% - Accent2 2 2 3 2 5 2" xfId="4309"/>
    <cellStyle name="40% - Accent2 2 2 3 2 6" xfId="4310"/>
    <cellStyle name="40% - Accent2 2 2 3 3" xfId="4311"/>
    <cellStyle name="40% - Accent2 2 2 3 3 2" xfId="4312"/>
    <cellStyle name="40% - Accent2 2 2 3 3 2 2" xfId="4313"/>
    <cellStyle name="40% - Accent2 2 2 3 3 3" xfId="4314"/>
    <cellStyle name="40% - Accent2 2 2 3 3 4" xfId="4315"/>
    <cellStyle name="40% - Accent2 2 2 3 4" xfId="4316"/>
    <cellStyle name="40% - Accent2 2 2 3 4 2" xfId="4317"/>
    <cellStyle name="40% - Accent2 2 2 3 5" xfId="4318"/>
    <cellStyle name="40% - Accent2 2 2 3 5 2" xfId="4319"/>
    <cellStyle name="40% - Accent2 2 2 3 6" xfId="4320"/>
    <cellStyle name="40% - Accent2 2 2 3 6 2" xfId="4321"/>
    <cellStyle name="40% - Accent2 2 2 3 7" xfId="4322"/>
    <cellStyle name="40% - Accent2 2 2 4" xfId="4323"/>
    <cellStyle name="40% - Accent2 2 2 4 2" xfId="4324"/>
    <cellStyle name="40% - Accent2 2 2 4 2 2" xfId="4325"/>
    <cellStyle name="40% - Accent2 2 2 4 2 2 2" xfId="4326"/>
    <cellStyle name="40% - Accent2 2 2 4 2 3" xfId="4327"/>
    <cellStyle name="40% - Accent2 2 2 4 3" xfId="4328"/>
    <cellStyle name="40% - Accent2 2 2 4 3 2" xfId="4329"/>
    <cellStyle name="40% - Accent2 2 2 4 4" xfId="4330"/>
    <cellStyle name="40% - Accent2 2 2 4 4 2" xfId="4331"/>
    <cellStyle name="40% - Accent2 2 2 4 5" xfId="4332"/>
    <cellStyle name="40% - Accent2 2 2 4 5 2" xfId="4333"/>
    <cellStyle name="40% - Accent2 2 2 4 6" xfId="4334"/>
    <cellStyle name="40% - Accent2 2 2 5" xfId="4335"/>
    <cellStyle name="40% - Accent2 2 2 5 2" xfId="4336"/>
    <cellStyle name="40% - Accent2 2 2 5 2 2" xfId="4337"/>
    <cellStyle name="40% - Accent2 2 2 5 2 2 2" xfId="4338"/>
    <cellStyle name="40% - Accent2 2 2 5 2 3" xfId="4339"/>
    <cellStyle name="40% - Accent2 2 2 5 3" xfId="4340"/>
    <cellStyle name="40% - Accent2 2 2 6" xfId="4341"/>
    <cellStyle name="40% - Accent2 2 2 6 2" xfId="4342"/>
    <cellStyle name="40% - Accent2 2 2 7" xfId="4343"/>
    <cellStyle name="40% - Accent2 2 2 7 2" xfId="4344"/>
    <cellStyle name="40% - Accent2 2 2 8" xfId="4345"/>
    <cellStyle name="40% - Accent2 2 2 8 2" xfId="4346"/>
    <cellStyle name="40% - Accent2 2 2 9" xfId="4347"/>
    <cellStyle name="40% - Accent2 2 3" xfId="4348"/>
    <cellStyle name="40% - Accent2 2 3 2" xfId="4349"/>
    <cellStyle name="40% - Accent2 2 3 2 2" xfId="4350"/>
    <cellStyle name="40% - Accent2 2 3 2 2 2" xfId="4351"/>
    <cellStyle name="40% - Accent2 2 3 2 2 2 2" xfId="4352"/>
    <cellStyle name="40% - Accent2 2 3 2 2 2 2 2" xfId="4353"/>
    <cellStyle name="40% - Accent2 2 3 2 2 2 3" xfId="4354"/>
    <cellStyle name="40% - Accent2 2 3 2 2 3" xfId="4355"/>
    <cellStyle name="40% - Accent2 2 3 2 2 3 2" xfId="4356"/>
    <cellStyle name="40% - Accent2 2 3 2 2 4" xfId="4357"/>
    <cellStyle name="40% - Accent2 2 3 2 2 4 2" xfId="4358"/>
    <cellStyle name="40% - Accent2 2 3 2 2 5" xfId="4359"/>
    <cellStyle name="40% - Accent2 2 3 2 2 5 2" xfId="4360"/>
    <cellStyle name="40% - Accent2 2 3 2 2 6" xfId="4361"/>
    <cellStyle name="40% - Accent2 2 3 2 3" xfId="4362"/>
    <cellStyle name="40% - Accent2 2 3 2 3 2" xfId="4363"/>
    <cellStyle name="40% - Accent2 2 3 2 3 2 2" xfId="4364"/>
    <cellStyle name="40% - Accent2 2 3 2 3 3" xfId="4365"/>
    <cellStyle name="40% - Accent2 2 3 2 4" xfId="4366"/>
    <cellStyle name="40% - Accent2 2 3 2 4 2" xfId="4367"/>
    <cellStyle name="40% - Accent2 2 3 2 5" xfId="4368"/>
    <cellStyle name="40% - Accent2 2 3 2 5 2" xfId="4369"/>
    <cellStyle name="40% - Accent2 2 3 2 6" xfId="4370"/>
    <cellStyle name="40% - Accent2 2 3 2 6 2" xfId="4371"/>
    <cellStyle name="40% - Accent2 2 3 2 7" xfId="4372"/>
    <cellStyle name="40% - Accent2 2 3 3" xfId="4373"/>
    <cellStyle name="40% - Accent2 2 3 3 2" xfId="4374"/>
    <cellStyle name="40% - Accent2 2 3 3 2 2" xfId="4375"/>
    <cellStyle name="40% - Accent2 2 3 3 2 2 2" xfId="4376"/>
    <cellStyle name="40% - Accent2 2 3 3 2 3" xfId="4377"/>
    <cellStyle name="40% - Accent2 2 3 3 3" xfId="4378"/>
    <cellStyle name="40% - Accent2 2 3 3 3 2" xfId="4379"/>
    <cellStyle name="40% - Accent2 2 3 3 4" xfId="4380"/>
    <cellStyle name="40% - Accent2 2 3 3 4 2" xfId="4381"/>
    <cellStyle name="40% - Accent2 2 3 3 5" xfId="4382"/>
    <cellStyle name="40% - Accent2 2 3 3 5 2" xfId="4383"/>
    <cellStyle name="40% - Accent2 2 3 3 6" xfId="4384"/>
    <cellStyle name="40% - Accent2 2 3 4" xfId="4385"/>
    <cellStyle name="40% - Accent2 2 3 4 2" xfId="4386"/>
    <cellStyle name="40% - Accent2 2 3 4 2 2" xfId="4387"/>
    <cellStyle name="40% - Accent2 2 3 4 3" xfId="4388"/>
    <cellStyle name="40% - Accent2 2 3 5" xfId="4389"/>
    <cellStyle name="40% - Accent2 2 3 5 2" xfId="4390"/>
    <cellStyle name="40% - Accent2 2 3 6" xfId="4391"/>
    <cellStyle name="40% - Accent2 2 3 6 2" xfId="4392"/>
    <cellStyle name="40% - Accent2 2 3 7" xfId="4393"/>
    <cellStyle name="40% - Accent2 2 3 7 2" xfId="4394"/>
    <cellStyle name="40% - Accent2 2 3 8" xfId="4395"/>
    <cellStyle name="40% - Accent2 2 4" xfId="4396"/>
    <cellStyle name="40% - Accent2 2 4 2" xfId="4397"/>
    <cellStyle name="40% - Accent2 2 4 2 2" xfId="4398"/>
    <cellStyle name="40% - Accent2 2 4 2 2 2" xfId="4399"/>
    <cellStyle name="40% - Accent2 2 4 2 2 2 2" xfId="4400"/>
    <cellStyle name="40% - Accent2 2 4 2 2 3" xfId="4401"/>
    <cellStyle name="40% - Accent2 2 4 2 3" xfId="4402"/>
    <cellStyle name="40% - Accent2 2 4 2 3 2" xfId="4403"/>
    <cellStyle name="40% - Accent2 2 4 2 4" xfId="4404"/>
    <cellStyle name="40% - Accent2 2 4 2 4 2" xfId="4405"/>
    <cellStyle name="40% - Accent2 2 4 2 5" xfId="4406"/>
    <cellStyle name="40% - Accent2 2 4 2 5 2" xfId="4407"/>
    <cellStyle name="40% - Accent2 2 4 2 6" xfId="4408"/>
    <cellStyle name="40% - Accent2 2 4 3" xfId="4409"/>
    <cellStyle name="40% - Accent2 2 4 3 2" xfId="4410"/>
    <cellStyle name="40% - Accent2 2 4 3 2 2" xfId="4411"/>
    <cellStyle name="40% - Accent2 2 4 3 3" xfId="4412"/>
    <cellStyle name="40% - Accent2 2 4 3 4" xfId="4413"/>
    <cellStyle name="40% - Accent2 2 4 4" xfId="4414"/>
    <cellStyle name="40% - Accent2 2 4 4 2" xfId="4415"/>
    <cellStyle name="40% - Accent2 2 4 5" xfId="4416"/>
    <cellStyle name="40% - Accent2 2 4 5 2" xfId="4417"/>
    <cellStyle name="40% - Accent2 2 4 6" xfId="4418"/>
    <cellStyle name="40% - Accent2 2 4 6 2" xfId="4419"/>
    <cellStyle name="40% - Accent2 2 4 7" xfId="4420"/>
    <cellStyle name="40% - Accent2 2 4 7 2" xfId="4421"/>
    <cellStyle name="40% - Accent2 2 5" xfId="4422"/>
    <cellStyle name="40% - Accent2 2 5 2" xfId="4423"/>
    <cellStyle name="40% - Accent2 2 5 2 2" xfId="4424"/>
    <cellStyle name="40% - Accent2 2 5 2 2 2" xfId="4425"/>
    <cellStyle name="40% - Accent2 2 5 2 2 2 2" xfId="4426"/>
    <cellStyle name="40% - Accent2 2 5 2 2 3" xfId="4427"/>
    <cellStyle name="40% - Accent2 2 5 2 3" xfId="4428"/>
    <cellStyle name="40% - Accent2 2 5 2 3 2" xfId="4429"/>
    <cellStyle name="40% - Accent2 2 5 2 4" xfId="4430"/>
    <cellStyle name="40% - Accent2 2 5 2 4 2" xfId="4431"/>
    <cellStyle name="40% - Accent2 2 5 2 5" xfId="4432"/>
    <cellStyle name="40% - Accent2 2 5 2 5 2" xfId="4433"/>
    <cellStyle name="40% - Accent2 2 5 2 6" xfId="4434"/>
    <cellStyle name="40% - Accent2 2 5 3" xfId="4435"/>
    <cellStyle name="40% - Accent2 2 5 3 2" xfId="4436"/>
    <cellStyle name="40% - Accent2 2 5 3 2 2" xfId="4437"/>
    <cellStyle name="40% - Accent2 2 5 3 3" xfId="4438"/>
    <cellStyle name="40% - Accent2 2 5 4" xfId="4439"/>
    <cellStyle name="40% - Accent2 2 5 4 2" xfId="4440"/>
    <cellStyle name="40% - Accent2 2 5 5" xfId="4441"/>
    <cellStyle name="40% - Accent2 2 5 5 2" xfId="4442"/>
    <cellStyle name="40% - Accent2 2 5 6" xfId="4443"/>
    <cellStyle name="40% - Accent2 2 5 6 2" xfId="4444"/>
    <cellStyle name="40% - Accent2 2 5 7" xfId="4445"/>
    <cellStyle name="40% - Accent2 2 6" xfId="4446"/>
    <cellStyle name="40% - Accent2 2 6 2" xfId="4447"/>
    <cellStyle name="40% - Accent2 2 6 2 2" xfId="4448"/>
    <cellStyle name="40% - Accent2 2 6 2 2 2" xfId="4449"/>
    <cellStyle name="40% - Accent2 2 6 2 2 2 2" xfId="4450"/>
    <cellStyle name="40% - Accent2 2 6 2 2 3" xfId="4451"/>
    <cellStyle name="40% - Accent2 2 6 2 3" xfId="4452"/>
    <cellStyle name="40% - Accent2 2 6 2 3 2" xfId="4453"/>
    <cellStyle name="40% - Accent2 2 6 2 4" xfId="4454"/>
    <cellStyle name="40% - Accent2 2 6 2 4 2" xfId="4455"/>
    <cellStyle name="40% - Accent2 2 6 2 5" xfId="4456"/>
    <cellStyle name="40% - Accent2 2 6 2 5 2" xfId="4457"/>
    <cellStyle name="40% - Accent2 2 6 2 6" xfId="4458"/>
    <cellStyle name="40% - Accent2 2 6 3" xfId="4459"/>
    <cellStyle name="40% - Accent2 2 6 3 2" xfId="4460"/>
    <cellStyle name="40% - Accent2 2 6 3 2 2" xfId="4461"/>
    <cellStyle name="40% - Accent2 2 6 3 3" xfId="4462"/>
    <cellStyle name="40% - Accent2 2 6 4" xfId="4463"/>
    <cellStyle name="40% - Accent2 2 6 4 2" xfId="4464"/>
    <cellStyle name="40% - Accent2 2 6 5" xfId="4465"/>
    <cellStyle name="40% - Accent2 2 6 5 2" xfId="4466"/>
    <cellStyle name="40% - Accent2 2 6 6" xfId="4467"/>
    <cellStyle name="40% - Accent2 2 6 6 2" xfId="4468"/>
    <cellStyle name="40% - Accent2 2 6 7" xfId="4469"/>
    <cellStyle name="40% - Accent2 2 7" xfId="4470"/>
    <cellStyle name="40% - Accent2 2 7 2" xfId="4471"/>
    <cellStyle name="40% - Accent2 2 7 2 2" xfId="4472"/>
    <cellStyle name="40% - Accent2 2 7 2 2 2" xfId="4473"/>
    <cellStyle name="40% - Accent2 2 7 2 3" xfId="4474"/>
    <cellStyle name="40% - Accent2 2 7 3" xfId="4475"/>
    <cellStyle name="40% - Accent2 2 7 3 2" xfId="4476"/>
    <cellStyle name="40% - Accent2 2 7 4" xfId="4477"/>
    <cellStyle name="40% - Accent2 2 7 4 2" xfId="4478"/>
    <cellStyle name="40% - Accent2 2 7 5" xfId="4479"/>
    <cellStyle name="40% - Accent2 2 7 5 2" xfId="4480"/>
    <cellStyle name="40% - Accent2 2 7 6" xfId="4481"/>
    <cellStyle name="40% - Accent2 2 8" xfId="4482"/>
    <cellStyle name="40% - Accent2 2 8 2" xfId="4483"/>
    <cellStyle name="40% - Accent2 2 8 2 2" xfId="4484"/>
    <cellStyle name="40% - Accent2 2 8 3" xfId="4485"/>
    <cellStyle name="40% - Accent2 2 9" xfId="4486"/>
    <cellStyle name="40% - Accent2 2 9 2" xfId="4487"/>
    <cellStyle name="40% - Accent2 3" xfId="4488"/>
    <cellStyle name="40% - Accent2 3 10" xfId="4489"/>
    <cellStyle name="40% - Accent2 3 11" xfId="4490"/>
    <cellStyle name="40% - Accent2 3 2" xfId="4491"/>
    <cellStyle name="40% - Accent2 3 2 2" xfId="4492"/>
    <cellStyle name="40% - Accent2 3 2 2 2" xfId="4493"/>
    <cellStyle name="40% - Accent2 3 2 2 2 2" xfId="4494"/>
    <cellStyle name="40% - Accent2 3 2 2 2 2 2" xfId="4495"/>
    <cellStyle name="40% - Accent2 3 2 2 2 2 2 2" xfId="4496"/>
    <cellStyle name="40% - Accent2 3 2 2 2 2 3" xfId="4497"/>
    <cellStyle name="40% - Accent2 3 2 2 2 3" xfId="4498"/>
    <cellStyle name="40% - Accent2 3 2 2 2 3 2" xfId="4499"/>
    <cellStyle name="40% - Accent2 3 2 2 2 4" xfId="4500"/>
    <cellStyle name="40% - Accent2 3 2 2 2 4 2" xfId="4501"/>
    <cellStyle name="40% - Accent2 3 2 2 2 5" xfId="4502"/>
    <cellStyle name="40% - Accent2 3 2 2 2 5 2" xfId="4503"/>
    <cellStyle name="40% - Accent2 3 2 2 2 6" xfId="4504"/>
    <cellStyle name="40% - Accent2 3 2 2 3" xfId="4505"/>
    <cellStyle name="40% - Accent2 3 2 2 3 2" xfId="4506"/>
    <cellStyle name="40% - Accent2 3 2 2 3 2 2" xfId="4507"/>
    <cellStyle name="40% - Accent2 3 2 2 3 3" xfId="4508"/>
    <cellStyle name="40% - Accent2 3 2 2 4" xfId="4509"/>
    <cellStyle name="40% - Accent2 3 2 2 4 2" xfId="4510"/>
    <cellStyle name="40% - Accent2 3 2 2 5" xfId="4511"/>
    <cellStyle name="40% - Accent2 3 2 2 5 2" xfId="4512"/>
    <cellStyle name="40% - Accent2 3 2 2 6" xfId="4513"/>
    <cellStyle name="40% - Accent2 3 2 2 6 2" xfId="4514"/>
    <cellStyle name="40% - Accent2 3 2 2 7" xfId="4515"/>
    <cellStyle name="40% - Accent2 3 2 3" xfId="4516"/>
    <cellStyle name="40% - Accent2 3 2 3 2" xfId="4517"/>
    <cellStyle name="40% - Accent2 3 2 3 2 2" xfId="4518"/>
    <cellStyle name="40% - Accent2 3 2 3 2 2 2" xfId="4519"/>
    <cellStyle name="40% - Accent2 3 2 3 2 2 2 2" xfId="4520"/>
    <cellStyle name="40% - Accent2 3 2 3 2 2 3" xfId="4521"/>
    <cellStyle name="40% - Accent2 3 2 3 2 3" xfId="4522"/>
    <cellStyle name="40% - Accent2 3 2 3 2 3 2" xfId="4523"/>
    <cellStyle name="40% - Accent2 3 2 3 2 3 2 2" xfId="4524"/>
    <cellStyle name="40% - Accent2 3 2 3 2 3 3" xfId="4525"/>
    <cellStyle name="40% - Accent2 3 2 3 2 4" xfId="4526"/>
    <cellStyle name="40% - Accent2 3 2 3 2 4 2" xfId="4527"/>
    <cellStyle name="40% - Accent2 3 2 3 2 5" xfId="4528"/>
    <cellStyle name="40% - Accent2 3 2 3 2 5 2" xfId="4529"/>
    <cellStyle name="40% - Accent2 3 2 3 2 6" xfId="4530"/>
    <cellStyle name="40% - Accent2 3 2 3 3" xfId="4531"/>
    <cellStyle name="40% - Accent2 3 2 3 3 2" xfId="4532"/>
    <cellStyle name="40% - Accent2 3 2 3 3 2 2" xfId="4533"/>
    <cellStyle name="40% - Accent2 3 2 3 3 3" xfId="4534"/>
    <cellStyle name="40% - Accent2 3 2 3 4" xfId="4535"/>
    <cellStyle name="40% - Accent2 3 2 3 4 2" xfId="4536"/>
    <cellStyle name="40% - Accent2 3 2 3 5" xfId="4537"/>
    <cellStyle name="40% - Accent2 3 2 3 5 2" xfId="4538"/>
    <cellStyle name="40% - Accent2 3 2 3 6" xfId="4539"/>
    <cellStyle name="40% - Accent2 3 2 3 6 2" xfId="4540"/>
    <cellStyle name="40% - Accent2 3 2 3 7" xfId="4541"/>
    <cellStyle name="40% - Accent2 3 2 4" xfId="4542"/>
    <cellStyle name="40% - Accent2 3 2 4 2" xfId="4543"/>
    <cellStyle name="40% - Accent2 3 2 4 2 2" xfId="4544"/>
    <cellStyle name="40% - Accent2 3 2 4 2 2 2" xfId="4545"/>
    <cellStyle name="40% - Accent2 3 2 4 2 3" xfId="4546"/>
    <cellStyle name="40% - Accent2 3 2 4 3" xfId="4547"/>
    <cellStyle name="40% - Accent2 3 2 4 3 2" xfId="4548"/>
    <cellStyle name="40% - Accent2 3 2 4 4" xfId="4549"/>
    <cellStyle name="40% - Accent2 3 2 4 4 2" xfId="4550"/>
    <cellStyle name="40% - Accent2 3 2 4 5" xfId="4551"/>
    <cellStyle name="40% - Accent2 3 2 4 5 2" xfId="4552"/>
    <cellStyle name="40% - Accent2 3 2 4 6" xfId="4553"/>
    <cellStyle name="40% - Accent2 3 2 5" xfId="4554"/>
    <cellStyle name="40% - Accent2 3 2 5 2" xfId="4555"/>
    <cellStyle name="40% - Accent2 3 2 5 2 2" xfId="4556"/>
    <cellStyle name="40% - Accent2 3 2 5 3" xfId="4557"/>
    <cellStyle name="40% - Accent2 3 2 6" xfId="4558"/>
    <cellStyle name="40% - Accent2 3 2 6 2" xfId="4559"/>
    <cellStyle name="40% - Accent2 3 2 7" xfId="4560"/>
    <cellStyle name="40% - Accent2 3 2 7 2" xfId="4561"/>
    <cellStyle name="40% - Accent2 3 2 8" xfId="4562"/>
    <cellStyle name="40% - Accent2 3 2 8 2" xfId="4563"/>
    <cellStyle name="40% - Accent2 3 2 9" xfId="4564"/>
    <cellStyle name="40% - Accent2 3 3" xfId="4565"/>
    <cellStyle name="40% - Accent2 3 3 2" xfId="4566"/>
    <cellStyle name="40% - Accent2 3 3 2 2" xfId="4567"/>
    <cellStyle name="40% - Accent2 3 3 2 2 2" xfId="4568"/>
    <cellStyle name="40% - Accent2 3 3 2 2 2 2" xfId="4569"/>
    <cellStyle name="40% - Accent2 3 3 2 2 3" xfId="4570"/>
    <cellStyle name="40% - Accent2 3 3 2 3" xfId="4571"/>
    <cellStyle name="40% - Accent2 3 3 2 3 2" xfId="4572"/>
    <cellStyle name="40% - Accent2 3 3 2 4" xfId="4573"/>
    <cellStyle name="40% - Accent2 3 3 2 4 2" xfId="4574"/>
    <cellStyle name="40% - Accent2 3 3 2 5" xfId="4575"/>
    <cellStyle name="40% - Accent2 3 3 2 5 2" xfId="4576"/>
    <cellStyle name="40% - Accent2 3 3 2 6" xfId="4577"/>
    <cellStyle name="40% - Accent2 3 3 3" xfId="4578"/>
    <cellStyle name="40% - Accent2 3 3 3 2" xfId="4579"/>
    <cellStyle name="40% - Accent2 3 3 3 2 2" xfId="4580"/>
    <cellStyle name="40% - Accent2 3 3 3 3" xfId="4581"/>
    <cellStyle name="40% - Accent2 3 3 4" xfId="4582"/>
    <cellStyle name="40% - Accent2 3 3 4 2" xfId="4583"/>
    <cellStyle name="40% - Accent2 3 3 5" xfId="4584"/>
    <cellStyle name="40% - Accent2 3 3 5 2" xfId="4585"/>
    <cellStyle name="40% - Accent2 3 3 6" xfId="4586"/>
    <cellStyle name="40% - Accent2 3 3 6 2" xfId="4587"/>
    <cellStyle name="40% - Accent2 3 3 7" xfId="4588"/>
    <cellStyle name="40% - Accent2 3 4" xfId="4589"/>
    <cellStyle name="40% - Accent2 3 4 2" xfId="4590"/>
    <cellStyle name="40% - Accent2 3 4 2 2" xfId="4591"/>
    <cellStyle name="40% - Accent2 3 4 2 2 2" xfId="4592"/>
    <cellStyle name="40% - Accent2 3 4 2 2 2 2" xfId="4593"/>
    <cellStyle name="40% - Accent2 3 4 2 2 3" xfId="4594"/>
    <cellStyle name="40% - Accent2 3 4 2 3" xfId="4595"/>
    <cellStyle name="40% - Accent2 3 4 2 3 2" xfId="4596"/>
    <cellStyle name="40% - Accent2 3 4 2 4" xfId="4597"/>
    <cellStyle name="40% - Accent2 3 4 2 4 2" xfId="4598"/>
    <cellStyle name="40% - Accent2 3 4 2 5" xfId="4599"/>
    <cellStyle name="40% - Accent2 3 4 2 5 2" xfId="4600"/>
    <cellStyle name="40% - Accent2 3 4 2 6" xfId="4601"/>
    <cellStyle name="40% - Accent2 3 4 3" xfId="4602"/>
    <cellStyle name="40% - Accent2 3 4 3 2" xfId="4603"/>
    <cellStyle name="40% - Accent2 3 4 3 2 2" xfId="4604"/>
    <cellStyle name="40% - Accent2 3 4 3 3" xfId="4605"/>
    <cellStyle name="40% - Accent2 3 4 4" xfId="4606"/>
    <cellStyle name="40% - Accent2 3 4 4 2" xfId="4607"/>
    <cellStyle name="40% - Accent2 3 4 5" xfId="4608"/>
    <cellStyle name="40% - Accent2 3 4 5 2" xfId="4609"/>
    <cellStyle name="40% - Accent2 3 4 6" xfId="4610"/>
    <cellStyle name="40% - Accent2 3 4 6 2" xfId="4611"/>
    <cellStyle name="40% - Accent2 3 4 7" xfId="4612"/>
    <cellStyle name="40% - Accent2 3 5" xfId="4613"/>
    <cellStyle name="40% - Accent2 3 5 2" xfId="4614"/>
    <cellStyle name="40% - Accent2 3 5 2 2" xfId="4615"/>
    <cellStyle name="40% - Accent2 3 5 2 2 2" xfId="4616"/>
    <cellStyle name="40% - Accent2 3 5 2 3" xfId="4617"/>
    <cellStyle name="40% - Accent2 3 5 3" xfId="4618"/>
    <cellStyle name="40% - Accent2 3 5 3 2" xfId="4619"/>
    <cellStyle name="40% - Accent2 3 5 4" xfId="4620"/>
    <cellStyle name="40% - Accent2 3 5 4 2" xfId="4621"/>
    <cellStyle name="40% - Accent2 3 5 5" xfId="4622"/>
    <cellStyle name="40% - Accent2 3 5 5 2" xfId="4623"/>
    <cellStyle name="40% - Accent2 3 5 6" xfId="4624"/>
    <cellStyle name="40% - Accent2 3 6" xfId="4625"/>
    <cellStyle name="40% - Accent2 3 6 2" xfId="4626"/>
    <cellStyle name="40% - Accent2 3 6 2 2" xfId="4627"/>
    <cellStyle name="40% - Accent2 3 6 3" xfId="4628"/>
    <cellStyle name="40% - Accent2 3 7" xfId="4629"/>
    <cellStyle name="40% - Accent2 3 7 2" xfId="4630"/>
    <cellStyle name="40% - Accent2 3 8" xfId="4631"/>
    <cellStyle name="40% - Accent2 3 8 2" xfId="4632"/>
    <cellStyle name="40% - Accent2 3 9" xfId="4633"/>
    <cellStyle name="40% - Accent2 3 9 2" xfId="4634"/>
    <cellStyle name="40% - Accent2 4" xfId="4635"/>
    <cellStyle name="40% - Accent2 4 2" xfId="4636"/>
    <cellStyle name="40% - Accent2 4 2 2" xfId="4637"/>
    <cellStyle name="40% - Accent2 4 2 2 2" xfId="4638"/>
    <cellStyle name="40% - Accent2 4 2 2 2 2" xfId="4639"/>
    <cellStyle name="40% - Accent2 4 2 2 2 2 2" xfId="4640"/>
    <cellStyle name="40% - Accent2 4 2 2 2 3" xfId="4641"/>
    <cellStyle name="40% - Accent2 4 2 2 3" xfId="4642"/>
    <cellStyle name="40% - Accent2 4 2 2 3 2" xfId="4643"/>
    <cellStyle name="40% - Accent2 4 2 2 4" xfId="4644"/>
    <cellStyle name="40% - Accent2 4 2 2 4 2" xfId="4645"/>
    <cellStyle name="40% - Accent2 4 2 2 5" xfId="4646"/>
    <cellStyle name="40% - Accent2 4 2 2 5 2" xfId="4647"/>
    <cellStyle name="40% - Accent2 4 2 2 6" xfId="4648"/>
    <cellStyle name="40% - Accent2 4 2 3" xfId="4649"/>
    <cellStyle name="40% - Accent2 4 2 3 2" xfId="4650"/>
    <cellStyle name="40% - Accent2 4 2 3 2 2" xfId="4651"/>
    <cellStyle name="40% - Accent2 4 2 3 3" xfId="4652"/>
    <cellStyle name="40% - Accent2 4 2 4" xfId="4653"/>
    <cellStyle name="40% - Accent2 4 2 4 2" xfId="4654"/>
    <cellStyle name="40% - Accent2 4 2 5" xfId="4655"/>
    <cellStyle name="40% - Accent2 4 2 5 2" xfId="4656"/>
    <cellStyle name="40% - Accent2 4 2 6" xfId="4657"/>
    <cellStyle name="40% - Accent2 4 2 6 2" xfId="4658"/>
    <cellStyle name="40% - Accent2 4 2 6 2 2" xfId="4659"/>
    <cellStyle name="40% - Accent2 4 2 6 3" xfId="4660"/>
    <cellStyle name="40% - Accent2 4 2 7" xfId="4661"/>
    <cellStyle name="40% - Accent2 4 3" xfId="4662"/>
    <cellStyle name="40% - Accent2 4 4" xfId="4663"/>
    <cellStyle name="40% - Accent2 4 4 2" xfId="4664"/>
    <cellStyle name="40% - Accent2 4 4 2 2" xfId="4665"/>
    <cellStyle name="40% - Accent2 4 4 2 2 2" xfId="4666"/>
    <cellStyle name="40% - Accent2 4 4 2 3" xfId="4667"/>
    <cellStyle name="40% - Accent2 4 4 2 4" xfId="4668"/>
    <cellStyle name="40% - Accent2 4 4 3" xfId="4669"/>
    <cellStyle name="40% - Accent2 4 4 3 2" xfId="4670"/>
    <cellStyle name="40% - Accent2 4 4 4" xfId="4671"/>
    <cellStyle name="40% - Accent2 4 4 4 2" xfId="4672"/>
    <cellStyle name="40% - Accent2 4 4 5" xfId="4673"/>
    <cellStyle name="40% - Accent2 4 4 5 2" xfId="4674"/>
    <cellStyle name="40% - Accent2 4 4 6" xfId="4675"/>
    <cellStyle name="40% - Accent2 4 5" xfId="4676"/>
    <cellStyle name="40% - Accent2 4 5 2" xfId="4677"/>
    <cellStyle name="40% - Accent2 4 5 2 2" xfId="4678"/>
    <cellStyle name="40% - Accent2 4 5 3" xfId="4679"/>
    <cellStyle name="40% - Accent2 4 6" xfId="4680"/>
    <cellStyle name="40% - Accent2 4 6 2" xfId="4681"/>
    <cellStyle name="40% - Accent2 4 7" xfId="4682"/>
    <cellStyle name="40% - Accent2 4 7 2" xfId="4683"/>
    <cellStyle name="40% - Accent2 4 7 2 2" xfId="4684"/>
    <cellStyle name="40% - Accent2 4 7 3" xfId="4685"/>
    <cellStyle name="40% - Accent2 4 8" xfId="4686"/>
    <cellStyle name="40% - Accent2 4 8 2" xfId="4687"/>
    <cellStyle name="40% - Accent2 4 9" xfId="4688"/>
    <cellStyle name="40% - Accent2 5" xfId="4689"/>
    <cellStyle name="40% - Accent2 5 2" xfId="4690"/>
    <cellStyle name="40% - Accent2 5 2 2" xfId="4691"/>
    <cellStyle name="40% - Accent2 5 2 2 2" xfId="4692"/>
    <cellStyle name="40% - Accent2 5 2 2 2 2" xfId="4693"/>
    <cellStyle name="40% - Accent2 5 2 2 2 2 2" xfId="4694"/>
    <cellStyle name="40% - Accent2 5 2 2 2 3" xfId="4695"/>
    <cellStyle name="40% - Accent2 5 2 2 3" xfId="4696"/>
    <cellStyle name="40% - Accent2 5 2 2 3 2" xfId="4697"/>
    <cellStyle name="40% - Accent2 5 2 2 4" xfId="4698"/>
    <cellStyle name="40% - Accent2 5 2 2 4 2" xfId="4699"/>
    <cellStyle name="40% - Accent2 5 2 2 5" xfId="4700"/>
    <cellStyle name="40% - Accent2 5 2 2 5 2" xfId="4701"/>
    <cellStyle name="40% - Accent2 5 2 2 6" xfId="4702"/>
    <cellStyle name="40% - Accent2 5 2 3" xfId="4703"/>
    <cellStyle name="40% - Accent2 5 2 3 2" xfId="4704"/>
    <cellStyle name="40% - Accent2 5 2 3 2 2" xfId="4705"/>
    <cellStyle name="40% - Accent2 5 2 3 3" xfId="4706"/>
    <cellStyle name="40% - Accent2 5 2 4" xfId="4707"/>
    <cellStyle name="40% - Accent2 5 2 4 2" xfId="4708"/>
    <cellStyle name="40% - Accent2 5 2 5" xfId="4709"/>
    <cellStyle name="40% - Accent2 5 2 5 2" xfId="4710"/>
    <cellStyle name="40% - Accent2 5 2 5 2 2" xfId="4711"/>
    <cellStyle name="40% - Accent2 5 2 5 3" xfId="4712"/>
    <cellStyle name="40% - Accent2 5 2 6" xfId="4713"/>
    <cellStyle name="40% - Accent2 5 2 6 2" xfId="4714"/>
    <cellStyle name="40% - Accent2 5 2 7" xfId="4715"/>
    <cellStyle name="40% - Accent2 5 3" xfId="4716"/>
    <cellStyle name="40% - Accent2 5 3 2" xfId="4717"/>
    <cellStyle name="40% - Accent2 5 3 2 2" xfId="4718"/>
    <cellStyle name="40% - Accent2 5 3 2 2 2" xfId="4719"/>
    <cellStyle name="40% - Accent2 5 3 2 3" xfId="4720"/>
    <cellStyle name="40% - Accent2 5 3 3" xfId="4721"/>
    <cellStyle name="40% - Accent2 5 3 3 2" xfId="4722"/>
    <cellStyle name="40% - Accent2 5 3 4" xfId="4723"/>
    <cellStyle name="40% - Accent2 5 3 4 2" xfId="4724"/>
    <cellStyle name="40% - Accent2 5 3 5" xfId="4725"/>
    <cellStyle name="40% - Accent2 5 3 5 2" xfId="4726"/>
    <cellStyle name="40% - Accent2 5 3 6" xfId="4727"/>
    <cellStyle name="40% - Accent2 5 4" xfId="4728"/>
    <cellStyle name="40% - Accent2 5 4 2" xfId="4729"/>
    <cellStyle name="40% - Accent2 5 4 2 2" xfId="4730"/>
    <cellStyle name="40% - Accent2 5 4 3" xfId="4731"/>
    <cellStyle name="40% - Accent2 5 5" xfId="4732"/>
    <cellStyle name="40% - Accent2 5 5 2" xfId="4733"/>
    <cellStyle name="40% - Accent2 5 6" xfId="4734"/>
    <cellStyle name="40% - Accent2 5 6 2" xfId="4735"/>
    <cellStyle name="40% - Accent2 5 7" xfId="4736"/>
    <cellStyle name="40% - Accent2 5 7 2" xfId="4737"/>
    <cellStyle name="40% - Accent2 5 8" xfId="4738"/>
    <cellStyle name="40% - Accent2 5 8 2" xfId="4739"/>
    <cellStyle name="40% - Accent2 6" xfId="4740"/>
    <cellStyle name="40% - Accent2 6 2" xfId="4741"/>
    <cellStyle name="40% - Accent2 6 2 2" xfId="4742"/>
    <cellStyle name="40% - Accent2 6 2 2 2" xfId="4743"/>
    <cellStyle name="40% - Accent2 6 2 3" xfId="4744"/>
    <cellStyle name="40% - Accent2 6 3" xfId="4745"/>
    <cellStyle name="40% - Accent2 6 3 2" xfId="4746"/>
    <cellStyle name="40% - Accent2 6 4" xfId="4747"/>
    <cellStyle name="40% - Accent2 6 4 2" xfId="4748"/>
    <cellStyle name="40% - Accent2 6 5" xfId="4749"/>
    <cellStyle name="40% - Accent2 6 5 2" xfId="4750"/>
    <cellStyle name="40% - Accent2 6 6" xfId="4751"/>
    <cellStyle name="40% - Accent2 7" xfId="4752"/>
    <cellStyle name="40% - Accent2 7 2" xfId="4753"/>
    <cellStyle name="40% - Accent2 7 2 2" xfId="4754"/>
    <cellStyle name="40% - Accent2 7 3" xfId="4755"/>
    <cellStyle name="40% - Accent2 8" xfId="4756"/>
    <cellStyle name="40% - Accent2 8 2" xfId="4757"/>
    <cellStyle name="40% - Accent2 9" xfId="4758"/>
    <cellStyle name="40% - Accent2 9 2" xfId="4759"/>
    <cellStyle name="40% - Accent3 10" xfId="4760"/>
    <cellStyle name="40% - Accent3 11" xfId="4761"/>
    <cellStyle name="40% - Accent3 2" xfId="4762"/>
    <cellStyle name="40% - Accent3 2 10" xfId="4763"/>
    <cellStyle name="40% - Accent3 2 10 2" xfId="4764"/>
    <cellStyle name="40% - Accent3 2 11" xfId="4765"/>
    <cellStyle name="40% - Accent3 2 11 2" xfId="4766"/>
    <cellStyle name="40% - Accent3 2 12" xfId="4767"/>
    <cellStyle name="40% - Accent3 2 12 2" xfId="4768"/>
    <cellStyle name="40% - Accent3 2 13" xfId="4769"/>
    <cellStyle name="40% - Accent3 2 14" xfId="4770"/>
    <cellStyle name="40% - Accent3 2 15" xfId="4771"/>
    <cellStyle name="40% - Accent3 2 16" xfId="4772"/>
    <cellStyle name="40% - Accent3 2 2" xfId="4773"/>
    <cellStyle name="40% - Accent3 2 2 10" xfId="4774"/>
    <cellStyle name="40% - Accent3 2 2 11" xfId="4775"/>
    <cellStyle name="40% - Accent3 2 2 12" xfId="4776"/>
    <cellStyle name="40% - Accent3 2 2 2" xfId="4777"/>
    <cellStyle name="40% - Accent3 2 2 2 10" xfId="4778"/>
    <cellStyle name="40% - Accent3 2 2 2 2" xfId="4779"/>
    <cellStyle name="40% - Accent3 2 2 2 2 2" xfId="4780"/>
    <cellStyle name="40% - Accent3 2 2 2 2 2 2" xfId="4781"/>
    <cellStyle name="40% - Accent3 2 2 2 2 2 2 2" xfId="4782"/>
    <cellStyle name="40% - Accent3 2 2 2 2 2 3" xfId="4783"/>
    <cellStyle name="40% - Accent3 2 2 2 2 3" xfId="4784"/>
    <cellStyle name="40% - Accent3 2 2 2 2 3 2" xfId="4785"/>
    <cellStyle name="40% - Accent3 2 2 2 2 4" xfId="4786"/>
    <cellStyle name="40% - Accent3 2 2 2 2 4 2" xfId="4787"/>
    <cellStyle name="40% - Accent3 2 2 2 2 5" xfId="4788"/>
    <cellStyle name="40% - Accent3 2 2 2 2 5 2" xfId="4789"/>
    <cellStyle name="40% - Accent3 2 2 2 2 6" xfId="4790"/>
    <cellStyle name="40% - Accent3 2 2 2 3" xfId="4791"/>
    <cellStyle name="40% - Accent3 2 2 2 3 2" xfId="4792"/>
    <cellStyle name="40% - Accent3 2 2 2 3 2 2" xfId="4793"/>
    <cellStyle name="40% - Accent3 2 2 2 3 3" xfId="4794"/>
    <cellStyle name="40% - Accent3 2 2 2 4" xfId="4795"/>
    <cellStyle name="40% - Accent3 2 2 2 4 2" xfId="4796"/>
    <cellStyle name="40% - Accent3 2 2 2 5" xfId="4797"/>
    <cellStyle name="40% - Accent3 2 2 2 5 2" xfId="4798"/>
    <cellStyle name="40% - Accent3 2 2 2 6" xfId="4799"/>
    <cellStyle name="40% - Accent3 2 2 2 6 2" xfId="4800"/>
    <cellStyle name="40% - Accent3 2 2 2 7" xfId="4801"/>
    <cellStyle name="40% - Accent3 2 2 2 8" xfId="4802"/>
    <cellStyle name="40% - Accent3 2 2 2 9" xfId="4803"/>
    <cellStyle name="40% - Accent3 2 2 3" xfId="4804"/>
    <cellStyle name="40% - Accent3 2 2 3 2" xfId="4805"/>
    <cellStyle name="40% - Accent3 2 2 3 2 2" xfId="4806"/>
    <cellStyle name="40% - Accent3 2 2 3 2 2 2" xfId="4807"/>
    <cellStyle name="40% - Accent3 2 2 3 2 2 2 2" xfId="4808"/>
    <cellStyle name="40% - Accent3 2 2 3 2 2 3" xfId="4809"/>
    <cellStyle name="40% - Accent3 2 2 3 2 3" xfId="4810"/>
    <cellStyle name="40% - Accent3 2 2 3 2 3 2" xfId="4811"/>
    <cellStyle name="40% - Accent3 2 2 3 2 4" xfId="4812"/>
    <cellStyle name="40% - Accent3 2 2 3 2 4 2" xfId="4813"/>
    <cellStyle name="40% - Accent3 2 2 3 2 5" xfId="4814"/>
    <cellStyle name="40% - Accent3 2 2 3 2 5 2" xfId="4815"/>
    <cellStyle name="40% - Accent3 2 2 3 2 6" xfId="4816"/>
    <cellStyle name="40% - Accent3 2 2 3 3" xfId="4817"/>
    <cellStyle name="40% - Accent3 2 2 3 3 2" xfId="4818"/>
    <cellStyle name="40% - Accent3 2 2 3 3 2 2" xfId="4819"/>
    <cellStyle name="40% - Accent3 2 2 3 3 3" xfId="4820"/>
    <cellStyle name="40% - Accent3 2 2 3 4" xfId="4821"/>
    <cellStyle name="40% - Accent3 2 2 3 4 2" xfId="4822"/>
    <cellStyle name="40% - Accent3 2 2 3 5" xfId="4823"/>
    <cellStyle name="40% - Accent3 2 2 3 5 2" xfId="4824"/>
    <cellStyle name="40% - Accent3 2 2 3 6" xfId="4825"/>
    <cellStyle name="40% - Accent3 2 2 3 6 2" xfId="4826"/>
    <cellStyle name="40% - Accent3 2 2 3 7" xfId="4827"/>
    <cellStyle name="40% - Accent3 2 2 4" xfId="4828"/>
    <cellStyle name="40% - Accent3 2 2 4 2" xfId="4829"/>
    <cellStyle name="40% - Accent3 2 2 4 2 2" xfId="4830"/>
    <cellStyle name="40% - Accent3 2 2 4 2 2 2" xfId="4831"/>
    <cellStyle name="40% - Accent3 2 2 4 2 3" xfId="4832"/>
    <cellStyle name="40% - Accent3 2 2 4 3" xfId="4833"/>
    <cellStyle name="40% - Accent3 2 2 4 3 2" xfId="4834"/>
    <cellStyle name="40% - Accent3 2 2 4 4" xfId="4835"/>
    <cellStyle name="40% - Accent3 2 2 4 4 2" xfId="4836"/>
    <cellStyle name="40% - Accent3 2 2 4 5" xfId="4837"/>
    <cellStyle name="40% - Accent3 2 2 4 5 2" xfId="4838"/>
    <cellStyle name="40% - Accent3 2 2 4 6" xfId="4839"/>
    <cellStyle name="40% - Accent3 2 2 5" xfId="4840"/>
    <cellStyle name="40% - Accent3 2 2 5 2" xfId="4841"/>
    <cellStyle name="40% - Accent3 2 2 5 2 2" xfId="4842"/>
    <cellStyle name="40% - Accent3 2 2 5 3" xfId="4843"/>
    <cellStyle name="40% - Accent3 2 2 6" xfId="4844"/>
    <cellStyle name="40% - Accent3 2 2 6 2" xfId="4845"/>
    <cellStyle name="40% - Accent3 2 2 7" xfId="4846"/>
    <cellStyle name="40% - Accent3 2 2 7 2" xfId="4847"/>
    <cellStyle name="40% - Accent3 2 2 8" xfId="4848"/>
    <cellStyle name="40% - Accent3 2 2 8 2" xfId="4849"/>
    <cellStyle name="40% - Accent3 2 2 9" xfId="4850"/>
    <cellStyle name="40% - Accent3 2 3" xfId="4851"/>
    <cellStyle name="40% - Accent3 2 3 10" xfId="4852"/>
    <cellStyle name="40% - Accent3 2 3 11" xfId="4853"/>
    <cellStyle name="40% - Accent3 2 3 2" xfId="4854"/>
    <cellStyle name="40% - Accent3 2 3 2 2" xfId="4855"/>
    <cellStyle name="40% - Accent3 2 3 2 2 2" xfId="4856"/>
    <cellStyle name="40% - Accent3 2 3 2 2 2 2" xfId="4857"/>
    <cellStyle name="40% - Accent3 2 3 2 2 2 2 2" xfId="4858"/>
    <cellStyle name="40% - Accent3 2 3 2 2 2 3" xfId="4859"/>
    <cellStyle name="40% - Accent3 2 3 2 2 3" xfId="4860"/>
    <cellStyle name="40% - Accent3 2 3 2 2 3 2" xfId="4861"/>
    <cellStyle name="40% - Accent3 2 3 2 2 4" xfId="4862"/>
    <cellStyle name="40% - Accent3 2 3 2 2 4 2" xfId="4863"/>
    <cellStyle name="40% - Accent3 2 3 2 2 5" xfId="4864"/>
    <cellStyle name="40% - Accent3 2 3 2 2 5 2" xfId="4865"/>
    <cellStyle name="40% - Accent3 2 3 2 2 6" xfId="4866"/>
    <cellStyle name="40% - Accent3 2 3 2 3" xfId="4867"/>
    <cellStyle name="40% - Accent3 2 3 2 3 2" xfId="4868"/>
    <cellStyle name="40% - Accent3 2 3 2 3 2 2" xfId="4869"/>
    <cellStyle name="40% - Accent3 2 3 2 3 3" xfId="4870"/>
    <cellStyle name="40% - Accent3 2 3 2 4" xfId="4871"/>
    <cellStyle name="40% - Accent3 2 3 2 4 2" xfId="4872"/>
    <cellStyle name="40% - Accent3 2 3 2 5" xfId="4873"/>
    <cellStyle name="40% - Accent3 2 3 2 5 2" xfId="4874"/>
    <cellStyle name="40% - Accent3 2 3 2 6" xfId="4875"/>
    <cellStyle name="40% - Accent3 2 3 2 6 2" xfId="4876"/>
    <cellStyle name="40% - Accent3 2 3 2 7" xfId="4877"/>
    <cellStyle name="40% - Accent3 2 3 3" xfId="4878"/>
    <cellStyle name="40% - Accent3 2 3 3 2" xfId="4879"/>
    <cellStyle name="40% - Accent3 2 3 3 2 2" xfId="4880"/>
    <cellStyle name="40% - Accent3 2 3 3 2 2 2" xfId="4881"/>
    <cellStyle name="40% - Accent3 2 3 3 2 3" xfId="4882"/>
    <cellStyle name="40% - Accent3 2 3 3 2 4" xfId="4883"/>
    <cellStyle name="40% - Accent3 2 3 3 3" xfId="4884"/>
    <cellStyle name="40% - Accent3 2 3 3 3 2" xfId="4885"/>
    <cellStyle name="40% - Accent3 2 3 3 4" xfId="4886"/>
    <cellStyle name="40% - Accent3 2 3 3 4 2" xfId="4887"/>
    <cellStyle name="40% - Accent3 2 3 3 5" xfId="4888"/>
    <cellStyle name="40% - Accent3 2 3 3 5 2" xfId="4889"/>
    <cellStyle name="40% - Accent3 2 3 3 6" xfId="4890"/>
    <cellStyle name="40% - Accent3 2 3 4" xfId="4891"/>
    <cellStyle name="40% - Accent3 2 3 4 2" xfId="4892"/>
    <cellStyle name="40% - Accent3 2 3 4 2 2" xfId="4893"/>
    <cellStyle name="40% - Accent3 2 3 4 3" xfId="4894"/>
    <cellStyle name="40% - Accent3 2 3 5" xfId="4895"/>
    <cellStyle name="40% - Accent3 2 3 5 2" xfId="4896"/>
    <cellStyle name="40% - Accent3 2 3 6" xfId="4897"/>
    <cellStyle name="40% - Accent3 2 3 6 2" xfId="4898"/>
    <cellStyle name="40% - Accent3 2 3 7" xfId="4899"/>
    <cellStyle name="40% - Accent3 2 3 7 2" xfId="4900"/>
    <cellStyle name="40% - Accent3 2 3 8" xfId="4901"/>
    <cellStyle name="40% - Accent3 2 3 9" xfId="4902"/>
    <cellStyle name="40% - Accent3 2 4" xfId="4903"/>
    <cellStyle name="40% - Accent3 2 4 2" xfId="4904"/>
    <cellStyle name="40% - Accent3 2 4 2 2" xfId="4905"/>
    <cellStyle name="40% - Accent3 2 4 2 2 2" xfId="4906"/>
    <cellStyle name="40% - Accent3 2 4 2 2 2 2" xfId="4907"/>
    <cellStyle name="40% - Accent3 2 4 2 2 3" xfId="4908"/>
    <cellStyle name="40% - Accent3 2 4 2 3" xfId="4909"/>
    <cellStyle name="40% - Accent3 2 4 2 3 2" xfId="4910"/>
    <cellStyle name="40% - Accent3 2 4 2 4" xfId="4911"/>
    <cellStyle name="40% - Accent3 2 4 2 4 2" xfId="4912"/>
    <cellStyle name="40% - Accent3 2 4 2 5" xfId="4913"/>
    <cellStyle name="40% - Accent3 2 4 2 5 2" xfId="4914"/>
    <cellStyle name="40% - Accent3 2 4 2 5 2 2" xfId="4915"/>
    <cellStyle name="40% - Accent3 2 4 2 5 3" xfId="4916"/>
    <cellStyle name="40% - Accent3 2 4 2 6" xfId="4917"/>
    <cellStyle name="40% - Accent3 2 4 3" xfId="4918"/>
    <cellStyle name="40% - Accent3 2 4 3 2" xfId="4919"/>
    <cellStyle name="40% - Accent3 2 4 3 2 2" xfId="4920"/>
    <cellStyle name="40% - Accent3 2 4 3 3" xfId="4921"/>
    <cellStyle name="40% - Accent3 2 4 4" xfId="4922"/>
    <cellStyle name="40% - Accent3 2 4 4 2" xfId="4923"/>
    <cellStyle name="40% - Accent3 2 4 5" xfId="4924"/>
    <cellStyle name="40% - Accent3 2 4 5 2" xfId="4925"/>
    <cellStyle name="40% - Accent3 2 4 6" xfId="4926"/>
    <cellStyle name="40% - Accent3 2 4 6 2" xfId="4927"/>
    <cellStyle name="40% - Accent3 2 4 7" xfId="4928"/>
    <cellStyle name="40% - Accent3 2 4 7 2" xfId="4929"/>
    <cellStyle name="40% - Accent3 2 5" xfId="4930"/>
    <cellStyle name="40% - Accent3 2 5 2" xfId="4931"/>
    <cellStyle name="40% - Accent3 2 5 2 2" xfId="4932"/>
    <cellStyle name="40% - Accent3 2 5 2 2 2" xfId="4933"/>
    <cellStyle name="40% - Accent3 2 5 2 2 2 2" xfId="4934"/>
    <cellStyle name="40% - Accent3 2 5 2 2 3" xfId="4935"/>
    <cellStyle name="40% - Accent3 2 5 2 3" xfId="4936"/>
    <cellStyle name="40% - Accent3 2 5 2 3 2" xfId="4937"/>
    <cellStyle name="40% - Accent3 2 5 2 4" xfId="4938"/>
    <cellStyle name="40% - Accent3 2 5 2 4 2" xfId="4939"/>
    <cellStyle name="40% - Accent3 2 5 2 5" xfId="4940"/>
    <cellStyle name="40% - Accent3 2 5 2 5 2" xfId="4941"/>
    <cellStyle name="40% - Accent3 2 5 2 6" xfId="4942"/>
    <cellStyle name="40% - Accent3 2 5 3" xfId="4943"/>
    <cellStyle name="40% - Accent3 2 5 3 2" xfId="4944"/>
    <cellStyle name="40% - Accent3 2 5 3 2 2" xfId="4945"/>
    <cellStyle name="40% - Accent3 2 5 3 3" xfId="4946"/>
    <cellStyle name="40% - Accent3 2 5 4" xfId="4947"/>
    <cellStyle name="40% - Accent3 2 5 4 2" xfId="4948"/>
    <cellStyle name="40% - Accent3 2 5 5" xfId="4949"/>
    <cellStyle name="40% - Accent3 2 5 5 2" xfId="4950"/>
    <cellStyle name="40% - Accent3 2 5 6" xfId="4951"/>
    <cellStyle name="40% - Accent3 2 5 6 2" xfId="4952"/>
    <cellStyle name="40% - Accent3 2 5 7" xfId="4953"/>
    <cellStyle name="40% - Accent3 2 6" xfId="4954"/>
    <cellStyle name="40% - Accent3 2 6 2" xfId="4955"/>
    <cellStyle name="40% - Accent3 2 6 2 2" xfId="4956"/>
    <cellStyle name="40% - Accent3 2 6 2 2 2" xfId="4957"/>
    <cellStyle name="40% - Accent3 2 6 2 2 2 2" xfId="4958"/>
    <cellStyle name="40% - Accent3 2 6 2 2 3" xfId="4959"/>
    <cellStyle name="40% - Accent3 2 6 2 3" xfId="4960"/>
    <cellStyle name="40% - Accent3 2 6 2 3 2" xfId="4961"/>
    <cellStyle name="40% - Accent3 2 6 2 4" xfId="4962"/>
    <cellStyle name="40% - Accent3 2 6 2 4 2" xfId="4963"/>
    <cellStyle name="40% - Accent3 2 6 2 5" xfId="4964"/>
    <cellStyle name="40% - Accent3 2 6 2 5 2" xfId="4965"/>
    <cellStyle name="40% - Accent3 2 6 2 6" xfId="4966"/>
    <cellStyle name="40% - Accent3 2 6 3" xfId="4967"/>
    <cellStyle name="40% - Accent3 2 6 3 2" xfId="4968"/>
    <cellStyle name="40% - Accent3 2 6 3 2 2" xfId="4969"/>
    <cellStyle name="40% - Accent3 2 6 3 3" xfId="4970"/>
    <cellStyle name="40% - Accent3 2 6 4" xfId="4971"/>
    <cellStyle name="40% - Accent3 2 6 4 2" xfId="4972"/>
    <cellStyle name="40% - Accent3 2 6 5" xfId="4973"/>
    <cellStyle name="40% - Accent3 2 6 5 2" xfId="4974"/>
    <cellStyle name="40% - Accent3 2 6 6" xfId="4975"/>
    <cellStyle name="40% - Accent3 2 6 6 2" xfId="4976"/>
    <cellStyle name="40% - Accent3 2 6 7" xfId="4977"/>
    <cellStyle name="40% - Accent3 2 7" xfId="4978"/>
    <cellStyle name="40% - Accent3 2 7 2" xfId="4979"/>
    <cellStyle name="40% - Accent3 2 7 2 2" xfId="4980"/>
    <cellStyle name="40% - Accent3 2 7 2 2 2" xfId="4981"/>
    <cellStyle name="40% - Accent3 2 7 2 3" xfId="4982"/>
    <cellStyle name="40% - Accent3 2 7 3" xfId="4983"/>
    <cellStyle name="40% - Accent3 2 7 3 2" xfId="4984"/>
    <cellStyle name="40% - Accent3 2 7 4" xfId="4985"/>
    <cellStyle name="40% - Accent3 2 7 4 2" xfId="4986"/>
    <cellStyle name="40% - Accent3 2 7 5" xfId="4987"/>
    <cellStyle name="40% - Accent3 2 7 5 2" xfId="4988"/>
    <cellStyle name="40% - Accent3 2 7 6" xfId="4989"/>
    <cellStyle name="40% - Accent3 2 8" xfId="4990"/>
    <cellStyle name="40% - Accent3 2 8 2" xfId="4991"/>
    <cellStyle name="40% - Accent3 2 8 2 2" xfId="4992"/>
    <cellStyle name="40% - Accent3 2 8 3" xfId="4993"/>
    <cellStyle name="40% - Accent3 2 9" xfId="4994"/>
    <cellStyle name="40% - Accent3 2 9 2" xfId="4995"/>
    <cellStyle name="40% - Accent3 3" xfId="4996"/>
    <cellStyle name="40% - Accent3 3 10" xfId="4997"/>
    <cellStyle name="40% - Accent3 3 10 2" xfId="4998"/>
    <cellStyle name="40% - Accent3 3 11" xfId="4999"/>
    <cellStyle name="40% - Accent3 3 12" xfId="5000"/>
    <cellStyle name="40% - Accent3 3 2" xfId="5001"/>
    <cellStyle name="40% - Accent3 3 2 2" xfId="5002"/>
    <cellStyle name="40% - Accent3 3 2 2 2" xfId="5003"/>
    <cellStyle name="40% - Accent3 3 2 2 2 2" xfId="5004"/>
    <cellStyle name="40% - Accent3 3 2 2 2 2 2" xfId="5005"/>
    <cellStyle name="40% - Accent3 3 2 2 2 2 2 2" xfId="5006"/>
    <cellStyle name="40% - Accent3 3 2 2 2 2 3" xfId="5007"/>
    <cellStyle name="40% - Accent3 3 2 2 2 3" xfId="5008"/>
    <cellStyle name="40% - Accent3 3 2 2 2 3 2" xfId="5009"/>
    <cellStyle name="40% - Accent3 3 2 2 2 4" xfId="5010"/>
    <cellStyle name="40% - Accent3 3 2 2 2 4 2" xfId="5011"/>
    <cellStyle name="40% - Accent3 3 2 2 2 5" xfId="5012"/>
    <cellStyle name="40% - Accent3 3 2 2 2 5 2" xfId="5013"/>
    <cellStyle name="40% - Accent3 3 2 2 2 6" xfId="5014"/>
    <cellStyle name="40% - Accent3 3 2 2 3" xfId="5015"/>
    <cellStyle name="40% - Accent3 3 2 2 3 2" xfId="5016"/>
    <cellStyle name="40% - Accent3 3 2 2 3 2 2" xfId="5017"/>
    <cellStyle name="40% - Accent3 3 2 2 3 3" xfId="5018"/>
    <cellStyle name="40% - Accent3 3 2 2 4" xfId="5019"/>
    <cellStyle name="40% - Accent3 3 2 2 4 2" xfId="5020"/>
    <cellStyle name="40% - Accent3 3 2 2 5" xfId="5021"/>
    <cellStyle name="40% - Accent3 3 2 2 5 2" xfId="5022"/>
    <cellStyle name="40% - Accent3 3 2 2 6" xfId="5023"/>
    <cellStyle name="40% - Accent3 3 2 2 6 2" xfId="5024"/>
    <cellStyle name="40% - Accent3 3 2 2 7" xfId="5025"/>
    <cellStyle name="40% - Accent3 3 2 3" xfId="5026"/>
    <cellStyle name="40% - Accent3 3 2 3 2" xfId="5027"/>
    <cellStyle name="40% - Accent3 3 2 3 2 2" xfId="5028"/>
    <cellStyle name="40% - Accent3 3 2 3 2 2 2" xfId="5029"/>
    <cellStyle name="40% - Accent3 3 2 3 2 2 2 2" xfId="5030"/>
    <cellStyle name="40% - Accent3 3 2 3 2 2 3" xfId="5031"/>
    <cellStyle name="40% - Accent3 3 2 3 2 3" xfId="5032"/>
    <cellStyle name="40% - Accent3 3 2 3 2 3 2" xfId="5033"/>
    <cellStyle name="40% - Accent3 3 2 3 2 4" xfId="5034"/>
    <cellStyle name="40% - Accent3 3 2 3 2 4 2" xfId="5035"/>
    <cellStyle name="40% - Accent3 3 2 3 2 5" xfId="5036"/>
    <cellStyle name="40% - Accent3 3 2 3 2 5 2" xfId="5037"/>
    <cellStyle name="40% - Accent3 3 2 3 2 6" xfId="5038"/>
    <cellStyle name="40% - Accent3 3 2 3 3" xfId="5039"/>
    <cellStyle name="40% - Accent3 3 2 3 3 2" xfId="5040"/>
    <cellStyle name="40% - Accent3 3 2 3 3 2 2" xfId="5041"/>
    <cellStyle name="40% - Accent3 3 2 3 3 3" xfId="5042"/>
    <cellStyle name="40% - Accent3 3 2 3 4" xfId="5043"/>
    <cellStyle name="40% - Accent3 3 2 3 4 2" xfId="5044"/>
    <cellStyle name="40% - Accent3 3 2 3 5" xfId="5045"/>
    <cellStyle name="40% - Accent3 3 2 3 5 2" xfId="5046"/>
    <cellStyle name="40% - Accent3 3 2 3 6" xfId="5047"/>
    <cellStyle name="40% - Accent3 3 2 3 6 2" xfId="5048"/>
    <cellStyle name="40% - Accent3 3 2 3 7" xfId="5049"/>
    <cellStyle name="40% - Accent3 3 2 4" xfId="5050"/>
    <cellStyle name="40% - Accent3 3 2 4 2" xfId="5051"/>
    <cellStyle name="40% - Accent3 3 2 4 2 2" xfId="5052"/>
    <cellStyle name="40% - Accent3 3 2 4 2 2 2" xfId="5053"/>
    <cellStyle name="40% - Accent3 3 2 4 2 3" xfId="5054"/>
    <cellStyle name="40% - Accent3 3 2 4 3" xfId="5055"/>
    <cellStyle name="40% - Accent3 3 2 4 3 2" xfId="5056"/>
    <cellStyle name="40% - Accent3 3 2 4 4" xfId="5057"/>
    <cellStyle name="40% - Accent3 3 2 4 4 2" xfId="5058"/>
    <cellStyle name="40% - Accent3 3 2 4 5" xfId="5059"/>
    <cellStyle name="40% - Accent3 3 2 4 5 2" xfId="5060"/>
    <cellStyle name="40% - Accent3 3 2 4 6" xfId="5061"/>
    <cellStyle name="40% - Accent3 3 2 5" xfId="5062"/>
    <cellStyle name="40% - Accent3 3 2 5 2" xfId="5063"/>
    <cellStyle name="40% - Accent3 3 2 5 2 2" xfId="5064"/>
    <cellStyle name="40% - Accent3 3 2 5 3" xfId="5065"/>
    <cellStyle name="40% - Accent3 3 2 6" xfId="5066"/>
    <cellStyle name="40% - Accent3 3 2 6 2" xfId="5067"/>
    <cellStyle name="40% - Accent3 3 2 7" xfId="5068"/>
    <cellStyle name="40% - Accent3 3 2 7 2" xfId="5069"/>
    <cellStyle name="40% - Accent3 3 2 7 2 2" xfId="5070"/>
    <cellStyle name="40% - Accent3 3 2 7 3" xfId="5071"/>
    <cellStyle name="40% - Accent3 3 2 8" xfId="5072"/>
    <cellStyle name="40% - Accent3 3 2 8 2" xfId="5073"/>
    <cellStyle name="40% - Accent3 3 2 9" xfId="5074"/>
    <cellStyle name="40% - Accent3 3 3" xfId="5075"/>
    <cellStyle name="40% - Accent3 3 4" xfId="5076"/>
    <cellStyle name="40% - Accent3 3 4 2" xfId="5077"/>
    <cellStyle name="40% - Accent3 3 4 2 2" xfId="5078"/>
    <cellStyle name="40% - Accent3 3 4 2 2 2" xfId="5079"/>
    <cellStyle name="40% - Accent3 3 4 2 2 2 2" xfId="5080"/>
    <cellStyle name="40% - Accent3 3 4 2 2 3" xfId="5081"/>
    <cellStyle name="40% - Accent3 3 4 2 3" xfId="5082"/>
    <cellStyle name="40% - Accent3 3 4 2 3 2" xfId="5083"/>
    <cellStyle name="40% - Accent3 3 4 2 4" xfId="5084"/>
    <cellStyle name="40% - Accent3 3 4 2 4 2" xfId="5085"/>
    <cellStyle name="40% - Accent3 3 4 2 5" xfId="5086"/>
    <cellStyle name="40% - Accent3 3 4 2 5 2" xfId="5087"/>
    <cellStyle name="40% - Accent3 3 4 2 6" xfId="5088"/>
    <cellStyle name="40% - Accent3 3 4 3" xfId="5089"/>
    <cellStyle name="40% - Accent3 3 4 3 2" xfId="5090"/>
    <cellStyle name="40% - Accent3 3 4 3 2 2" xfId="5091"/>
    <cellStyle name="40% - Accent3 3 4 3 3" xfId="5092"/>
    <cellStyle name="40% - Accent3 3 4 4" xfId="5093"/>
    <cellStyle name="40% - Accent3 3 4 4 2" xfId="5094"/>
    <cellStyle name="40% - Accent3 3 4 5" xfId="5095"/>
    <cellStyle name="40% - Accent3 3 4 5 2" xfId="5096"/>
    <cellStyle name="40% - Accent3 3 4 6" xfId="5097"/>
    <cellStyle name="40% - Accent3 3 4 6 2" xfId="5098"/>
    <cellStyle name="40% - Accent3 3 4 7" xfId="5099"/>
    <cellStyle name="40% - Accent3 3 5" xfId="5100"/>
    <cellStyle name="40% - Accent3 3 5 2" xfId="5101"/>
    <cellStyle name="40% - Accent3 3 5 2 2" xfId="5102"/>
    <cellStyle name="40% - Accent3 3 5 2 2 2" xfId="5103"/>
    <cellStyle name="40% - Accent3 3 5 2 2 2 2" xfId="5104"/>
    <cellStyle name="40% - Accent3 3 5 2 2 3" xfId="5105"/>
    <cellStyle name="40% - Accent3 3 5 2 3" xfId="5106"/>
    <cellStyle name="40% - Accent3 3 5 2 3 2" xfId="5107"/>
    <cellStyle name="40% - Accent3 3 5 2 4" xfId="5108"/>
    <cellStyle name="40% - Accent3 3 5 2 4 2" xfId="5109"/>
    <cellStyle name="40% - Accent3 3 5 2 5" xfId="5110"/>
    <cellStyle name="40% - Accent3 3 5 2 5 2" xfId="5111"/>
    <cellStyle name="40% - Accent3 3 5 2 6" xfId="5112"/>
    <cellStyle name="40% - Accent3 3 5 3" xfId="5113"/>
    <cellStyle name="40% - Accent3 3 5 3 2" xfId="5114"/>
    <cellStyle name="40% - Accent3 3 5 3 2 2" xfId="5115"/>
    <cellStyle name="40% - Accent3 3 5 3 3" xfId="5116"/>
    <cellStyle name="40% - Accent3 3 5 4" xfId="5117"/>
    <cellStyle name="40% - Accent3 3 5 4 2" xfId="5118"/>
    <cellStyle name="40% - Accent3 3 5 5" xfId="5119"/>
    <cellStyle name="40% - Accent3 3 5 5 2" xfId="5120"/>
    <cellStyle name="40% - Accent3 3 5 6" xfId="5121"/>
    <cellStyle name="40% - Accent3 3 5 6 2" xfId="5122"/>
    <cellStyle name="40% - Accent3 3 5 7" xfId="5123"/>
    <cellStyle name="40% - Accent3 3 6" xfId="5124"/>
    <cellStyle name="40% - Accent3 3 6 2" xfId="5125"/>
    <cellStyle name="40% - Accent3 3 6 2 2" xfId="5126"/>
    <cellStyle name="40% - Accent3 3 6 2 2 2" xfId="5127"/>
    <cellStyle name="40% - Accent3 3 6 2 3" xfId="5128"/>
    <cellStyle name="40% - Accent3 3 6 3" xfId="5129"/>
    <cellStyle name="40% - Accent3 3 6 3 2" xfId="5130"/>
    <cellStyle name="40% - Accent3 3 6 3 2 2" xfId="5131"/>
    <cellStyle name="40% - Accent3 3 6 3 3" xfId="5132"/>
    <cellStyle name="40% - Accent3 3 6 4" xfId="5133"/>
    <cellStyle name="40% - Accent3 3 6 4 2" xfId="5134"/>
    <cellStyle name="40% - Accent3 3 6 5" xfId="5135"/>
    <cellStyle name="40% - Accent3 3 6 5 2" xfId="5136"/>
    <cellStyle name="40% - Accent3 3 6 6" xfId="5137"/>
    <cellStyle name="40% - Accent3 3 7" xfId="5138"/>
    <cellStyle name="40% - Accent3 3 7 2" xfId="5139"/>
    <cellStyle name="40% - Accent3 3 7 2 2" xfId="5140"/>
    <cellStyle name="40% - Accent3 3 7 3" xfId="5141"/>
    <cellStyle name="40% - Accent3 3 8" xfId="5142"/>
    <cellStyle name="40% - Accent3 3 8 2" xfId="5143"/>
    <cellStyle name="40% - Accent3 3 9" xfId="5144"/>
    <cellStyle name="40% - Accent3 3 9 2" xfId="5145"/>
    <cellStyle name="40% - Accent3 4" xfId="5146"/>
    <cellStyle name="40% - Accent3 4 10" xfId="5147"/>
    <cellStyle name="40% - Accent3 4 11" xfId="5148"/>
    <cellStyle name="40% - Accent3 4 2" xfId="5149"/>
    <cellStyle name="40% - Accent3 4 2 2" xfId="5150"/>
    <cellStyle name="40% - Accent3 4 3" xfId="5151"/>
    <cellStyle name="40% - Accent3 4 3 2" xfId="5152"/>
    <cellStyle name="40% - Accent3 4 3 2 2" xfId="5153"/>
    <cellStyle name="40% - Accent3 4 3 2 2 2" xfId="5154"/>
    <cellStyle name="40% - Accent3 4 3 2 2 2 2" xfId="5155"/>
    <cellStyle name="40% - Accent3 4 3 2 2 3" xfId="5156"/>
    <cellStyle name="40% - Accent3 4 3 2 3" xfId="5157"/>
    <cellStyle name="40% - Accent3 4 3 2 3 2" xfId="5158"/>
    <cellStyle name="40% - Accent3 4 3 2 4" xfId="5159"/>
    <cellStyle name="40% - Accent3 4 3 2 4 2" xfId="5160"/>
    <cellStyle name="40% - Accent3 4 3 2 5" xfId="5161"/>
    <cellStyle name="40% - Accent3 4 3 2 5 2" xfId="5162"/>
    <cellStyle name="40% - Accent3 4 3 2 6" xfId="5163"/>
    <cellStyle name="40% - Accent3 4 3 3" xfId="5164"/>
    <cellStyle name="40% - Accent3 4 3 3 2" xfId="5165"/>
    <cellStyle name="40% - Accent3 4 3 3 2 2" xfId="5166"/>
    <cellStyle name="40% - Accent3 4 3 3 3" xfId="5167"/>
    <cellStyle name="40% - Accent3 4 3 4" xfId="5168"/>
    <cellStyle name="40% - Accent3 4 3 4 2" xfId="5169"/>
    <cellStyle name="40% - Accent3 4 3 5" xfId="5170"/>
    <cellStyle name="40% - Accent3 4 3 5 2" xfId="5171"/>
    <cellStyle name="40% - Accent3 4 3 6" xfId="5172"/>
    <cellStyle name="40% - Accent3 4 3 6 2" xfId="5173"/>
    <cellStyle name="40% - Accent3 4 3 7" xfId="5174"/>
    <cellStyle name="40% - Accent3 4 4" xfId="5175"/>
    <cellStyle name="40% - Accent3 4 5" xfId="5176"/>
    <cellStyle name="40% - Accent3 4 5 2" xfId="5177"/>
    <cellStyle name="40% - Accent3 4 5 2 2" xfId="5178"/>
    <cellStyle name="40% - Accent3 4 5 2 2 2" xfId="5179"/>
    <cellStyle name="40% - Accent3 4 5 2 3" xfId="5180"/>
    <cellStyle name="40% - Accent3 4 5 3" xfId="5181"/>
    <cellStyle name="40% - Accent3 4 5 3 2" xfId="5182"/>
    <cellStyle name="40% - Accent3 4 5 4" xfId="5183"/>
    <cellStyle name="40% - Accent3 4 5 4 2" xfId="5184"/>
    <cellStyle name="40% - Accent3 4 5 5" xfId="5185"/>
    <cellStyle name="40% - Accent3 4 5 5 2" xfId="5186"/>
    <cellStyle name="40% - Accent3 4 5 6" xfId="5187"/>
    <cellStyle name="40% - Accent3 4 6" xfId="5188"/>
    <cellStyle name="40% - Accent3 4 6 2" xfId="5189"/>
    <cellStyle name="40% - Accent3 4 6 2 2" xfId="5190"/>
    <cellStyle name="40% - Accent3 4 6 3" xfId="5191"/>
    <cellStyle name="40% - Accent3 4 7" xfId="5192"/>
    <cellStyle name="40% - Accent3 4 7 2" xfId="5193"/>
    <cellStyle name="40% - Accent3 4 8" xfId="5194"/>
    <cellStyle name="40% - Accent3 4 8 2" xfId="5195"/>
    <cellStyle name="40% - Accent3 4 9" xfId="5196"/>
    <cellStyle name="40% - Accent3 4 9 2" xfId="5197"/>
    <cellStyle name="40% - Accent3 5" xfId="5198"/>
    <cellStyle name="40% - Accent3 5 2" xfId="5199"/>
    <cellStyle name="40% - Accent3 5 2 2" xfId="5200"/>
    <cellStyle name="40% - Accent3 5 2 2 2" xfId="5201"/>
    <cellStyle name="40% - Accent3 5 2 2 2 2" xfId="5202"/>
    <cellStyle name="40% - Accent3 5 2 2 2 2 2" xfId="5203"/>
    <cellStyle name="40% - Accent3 5 2 2 2 3" xfId="5204"/>
    <cellStyle name="40% - Accent3 5 2 2 3" xfId="5205"/>
    <cellStyle name="40% - Accent3 5 2 2 3 2" xfId="5206"/>
    <cellStyle name="40% - Accent3 5 2 2 4" xfId="5207"/>
    <cellStyle name="40% - Accent3 5 2 2 4 2" xfId="5208"/>
    <cellStyle name="40% - Accent3 5 2 2 5" xfId="5209"/>
    <cellStyle name="40% - Accent3 5 2 2 5 2" xfId="5210"/>
    <cellStyle name="40% - Accent3 5 2 2 6" xfId="5211"/>
    <cellStyle name="40% - Accent3 5 2 3" xfId="5212"/>
    <cellStyle name="40% - Accent3 5 2 3 2" xfId="5213"/>
    <cellStyle name="40% - Accent3 5 2 3 2 2" xfId="5214"/>
    <cellStyle name="40% - Accent3 5 2 3 3" xfId="5215"/>
    <cellStyle name="40% - Accent3 5 2 4" xfId="5216"/>
    <cellStyle name="40% - Accent3 5 2 4 2" xfId="5217"/>
    <cellStyle name="40% - Accent3 5 2 5" xfId="5218"/>
    <cellStyle name="40% - Accent3 5 2 5 2" xfId="5219"/>
    <cellStyle name="40% - Accent3 5 2 6" xfId="5220"/>
    <cellStyle name="40% - Accent3 5 2 6 2" xfId="5221"/>
    <cellStyle name="40% - Accent3 5 2 6 2 2" xfId="5222"/>
    <cellStyle name="40% - Accent3 5 2 6 3" xfId="5223"/>
    <cellStyle name="40% - Accent3 5 2 7" xfId="5224"/>
    <cellStyle name="40% - Accent3 5 3" xfId="5225"/>
    <cellStyle name="40% - Accent3 5 3 2" xfId="5226"/>
    <cellStyle name="40% - Accent3 5 3 2 2" xfId="5227"/>
    <cellStyle name="40% - Accent3 5 3 2 2 2" xfId="5228"/>
    <cellStyle name="40% - Accent3 5 3 2 3" xfId="5229"/>
    <cellStyle name="40% - Accent3 5 3 3" xfId="5230"/>
    <cellStyle name="40% - Accent3 5 3 3 2" xfId="5231"/>
    <cellStyle name="40% - Accent3 5 3 4" xfId="5232"/>
    <cellStyle name="40% - Accent3 5 3 4 2" xfId="5233"/>
    <cellStyle name="40% - Accent3 5 3 5" xfId="5234"/>
    <cellStyle name="40% - Accent3 5 3 5 2" xfId="5235"/>
    <cellStyle name="40% - Accent3 5 3 6" xfId="5236"/>
    <cellStyle name="40% - Accent3 5 4" xfId="5237"/>
    <cellStyle name="40% - Accent3 5 4 2" xfId="5238"/>
    <cellStyle name="40% - Accent3 5 4 2 2" xfId="5239"/>
    <cellStyle name="40% - Accent3 5 4 3" xfId="5240"/>
    <cellStyle name="40% - Accent3 5 5" xfId="5241"/>
    <cellStyle name="40% - Accent3 5 5 2" xfId="5242"/>
    <cellStyle name="40% - Accent3 5 6" xfId="5243"/>
    <cellStyle name="40% - Accent3 5 6 2" xfId="5244"/>
    <cellStyle name="40% - Accent3 5 7" xfId="5245"/>
    <cellStyle name="40% - Accent3 5 7 2" xfId="5246"/>
    <cellStyle name="40% - Accent3 5 8" xfId="5247"/>
    <cellStyle name="40% - Accent3 5 8 2" xfId="5248"/>
    <cellStyle name="40% - Accent3 6" xfId="5249"/>
    <cellStyle name="40% - Accent3 6 2" xfId="5250"/>
    <cellStyle name="40% - Accent3 6 2 2" xfId="5251"/>
    <cellStyle name="40% - Accent3 6 2 2 2" xfId="5252"/>
    <cellStyle name="40% - Accent3 6 2 3" xfId="5253"/>
    <cellStyle name="40% - Accent3 6 3" xfId="5254"/>
    <cellStyle name="40% - Accent3 6 3 2" xfId="5255"/>
    <cellStyle name="40% - Accent3 6 4" xfId="5256"/>
    <cellStyle name="40% - Accent3 6 4 2" xfId="5257"/>
    <cellStyle name="40% - Accent3 6 5" xfId="5258"/>
    <cellStyle name="40% - Accent3 6 5 2" xfId="5259"/>
    <cellStyle name="40% - Accent3 6 6" xfId="5260"/>
    <cellStyle name="40% - Accent3 7" xfId="5261"/>
    <cellStyle name="40% - Accent3 7 2" xfId="5262"/>
    <cellStyle name="40% - Accent3 7 2 2" xfId="5263"/>
    <cellStyle name="40% - Accent3 7 3" xfId="5264"/>
    <cellStyle name="40% - Accent3 8" xfId="5265"/>
    <cellStyle name="40% - Accent3 8 2" xfId="5266"/>
    <cellStyle name="40% - Accent3 9" xfId="5267"/>
    <cellStyle name="40% - Accent3 9 2" xfId="5268"/>
    <cellStyle name="40% - Accent4 10" xfId="5269"/>
    <cellStyle name="40% - Accent4 11" xfId="5270"/>
    <cellStyle name="40% - Accent4 2" xfId="5271"/>
    <cellStyle name="40% - Accent4 2 10" xfId="5272"/>
    <cellStyle name="40% - Accent4 2 10 2" xfId="5273"/>
    <cellStyle name="40% - Accent4 2 11" xfId="5274"/>
    <cellStyle name="40% - Accent4 2 11 2" xfId="5275"/>
    <cellStyle name="40% - Accent4 2 12" xfId="5276"/>
    <cellStyle name="40% - Accent4 2 12 2" xfId="5277"/>
    <cellStyle name="40% - Accent4 2 13" xfId="5278"/>
    <cellStyle name="40% - Accent4 2 14" xfId="5279"/>
    <cellStyle name="40% - Accent4 2 15" xfId="5280"/>
    <cellStyle name="40% - Accent4 2 16" xfId="5281"/>
    <cellStyle name="40% - Accent4 2 2" xfId="5282"/>
    <cellStyle name="40% - Accent4 2 2 10" xfId="5283"/>
    <cellStyle name="40% - Accent4 2 2 11" xfId="5284"/>
    <cellStyle name="40% - Accent4 2 2 12" xfId="5285"/>
    <cellStyle name="40% - Accent4 2 2 2" xfId="5286"/>
    <cellStyle name="40% - Accent4 2 2 2 10" xfId="5287"/>
    <cellStyle name="40% - Accent4 2 2 2 2" xfId="5288"/>
    <cellStyle name="40% - Accent4 2 2 2 2 2" xfId="5289"/>
    <cellStyle name="40% - Accent4 2 2 2 2 2 2" xfId="5290"/>
    <cellStyle name="40% - Accent4 2 2 2 2 2 2 2" xfId="5291"/>
    <cellStyle name="40% - Accent4 2 2 2 2 2 3" xfId="5292"/>
    <cellStyle name="40% - Accent4 2 2 2 2 3" xfId="5293"/>
    <cellStyle name="40% - Accent4 2 2 2 2 3 2" xfId="5294"/>
    <cellStyle name="40% - Accent4 2 2 2 2 4" xfId="5295"/>
    <cellStyle name="40% - Accent4 2 2 2 2 4 2" xfId="5296"/>
    <cellStyle name="40% - Accent4 2 2 2 2 5" xfId="5297"/>
    <cellStyle name="40% - Accent4 2 2 2 2 5 2" xfId="5298"/>
    <cellStyle name="40% - Accent4 2 2 2 2 6" xfId="5299"/>
    <cellStyle name="40% - Accent4 2 2 2 3" xfId="5300"/>
    <cellStyle name="40% - Accent4 2 2 2 3 2" xfId="5301"/>
    <cellStyle name="40% - Accent4 2 2 2 3 2 2" xfId="5302"/>
    <cellStyle name="40% - Accent4 2 2 2 3 3" xfId="5303"/>
    <cellStyle name="40% - Accent4 2 2 2 3 4" xfId="5304"/>
    <cellStyle name="40% - Accent4 2 2 2 4" xfId="5305"/>
    <cellStyle name="40% - Accent4 2 2 2 4 2" xfId="5306"/>
    <cellStyle name="40% - Accent4 2 2 2 5" xfId="5307"/>
    <cellStyle name="40% - Accent4 2 2 2 5 2" xfId="5308"/>
    <cellStyle name="40% - Accent4 2 2 2 6" xfId="5309"/>
    <cellStyle name="40% - Accent4 2 2 2 6 2" xfId="5310"/>
    <cellStyle name="40% - Accent4 2 2 2 7" xfId="5311"/>
    <cellStyle name="40% - Accent4 2 2 2 8" xfId="5312"/>
    <cellStyle name="40% - Accent4 2 2 2 9" xfId="5313"/>
    <cellStyle name="40% - Accent4 2 2 3" xfId="5314"/>
    <cellStyle name="40% - Accent4 2 2 3 2" xfId="5315"/>
    <cellStyle name="40% - Accent4 2 2 3 2 2" xfId="5316"/>
    <cellStyle name="40% - Accent4 2 2 3 2 2 2" xfId="5317"/>
    <cellStyle name="40% - Accent4 2 2 3 2 2 2 2" xfId="5318"/>
    <cellStyle name="40% - Accent4 2 2 3 2 2 3" xfId="5319"/>
    <cellStyle name="40% - Accent4 2 2 3 2 3" xfId="5320"/>
    <cellStyle name="40% - Accent4 2 2 3 2 3 2" xfId="5321"/>
    <cellStyle name="40% - Accent4 2 2 3 2 4" xfId="5322"/>
    <cellStyle name="40% - Accent4 2 2 3 2 4 2" xfId="5323"/>
    <cellStyle name="40% - Accent4 2 2 3 2 5" xfId="5324"/>
    <cellStyle name="40% - Accent4 2 2 3 2 5 2" xfId="5325"/>
    <cellStyle name="40% - Accent4 2 2 3 2 6" xfId="5326"/>
    <cellStyle name="40% - Accent4 2 2 3 3" xfId="5327"/>
    <cellStyle name="40% - Accent4 2 2 3 3 2" xfId="5328"/>
    <cellStyle name="40% - Accent4 2 2 3 3 2 2" xfId="5329"/>
    <cellStyle name="40% - Accent4 2 2 3 3 3" xfId="5330"/>
    <cellStyle name="40% - Accent4 2 2 3 4" xfId="5331"/>
    <cellStyle name="40% - Accent4 2 2 3 4 2" xfId="5332"/>
    <cellStyle name="40% - Accent4 2 2 3 5" xfId="5333"/>
    <cellStyle name="40% - Accent4 2 2 3 5 2" xfId="5334"/>
    <cellStyle name="40% - Accent4 2 2 3 6" xfId="5335"/>
    <cellStyle name="40% - Accent4 2 2 3 6 2" xfId="5336"/>
    <cellStyle name="40% - Accent4 2 2 3 7" xfId="5337"/>
    <cellStyle name="40% - Accent4 2 2 3 8" xfId="5338"/>
    <cellStyle name="40% - Accent4 2 2 4" xfId="5339"/>
    <cellStyle name="40% - Accent4 2 2 4 2" xfId="5340"/>
    <cellStyle name="40% - Accent4 2 2 4 2 2" xfId="5341"/>
    <cellStyle name="40% - Accent4 2 2 4 2 2 2" xfId="5342"/>
    <cellStyle name="40% - Accent4 2 2 4 2 3" xfId="5343"/>
    <cellStyle name="40% - Accent4 2 2 4 3" xfId="5344"/>
    <cellStyle name="40% - Accent4 2 2 4 3 2" xfId="5345"/>
    <cellStyle name="40% - Accent4 2 2 4 4" xfId="5346"/>
    <cellStyle name="40% - Accent4 2 2 4 4 2" xfId="5347"/>
    <cellStyle name="40% - Accent4 2 2 4 5" xfId="5348"/>
    <cellStyle name="40% - Accent4 2 2 4 5 2" xfId="5349"/>
    <cellStyle name="40% - Accent4 2 2 4 6" xfId="5350"/>
    <cellStyle name="40% - Accent4 2 2 5" xfId="5351"/>
    <cellStyle name="40% - Accent4 2 2 5 2" xfId="5352"/>
    <cellStyle name="40% - Accent4 2 2 5 2 2" xfId="5353"/>
    <cellStyle name="40% - Accent4 2 2 5 3" xfId="5354"/>
    <cellStyle name="40% - Accent4 2 2 6" xfId="5355"/>
    <cellStyle name="40% - Accent4 2 2 6 2" xfId="5356"/>
    <cellStyle name="40% - Accent4 2 2 7" xfId="5357"/>
    <cellStyle name="40% - Accent4 2 2 7 2" xfId="5358"/>
    <cellStyle name="40% - Accent4 2 2 8" xfId="5359"/>
    <cellStyle name="40% - Accent4 2 2 8 2" xfId="5360"/>
    <cellStyle name="40% - Accent4 2 2 9" xfId="5361"/>
    <cellStyle name="40% - Accent4 2 3" xfId="5362"/>
    <cellStyle name="40% - Accent4 2 3 10" xfId="5363"/>
    <cellStyle name="40% - Accent4 2 3 11" xfId="5364"/>
    <cellStyle name="40% - Accent4 2 3 2" xfId="5365"/>
    <cellStyle name="40% - Accent4 2 3 2 2" xfId="5366"/>
    <cellStyle name="40% - Accent4 2 3 2 2 2" xfId="5367"/>
    <cellStyle name="40% - Accent4 2 3 2 2 2 2" xfId="5368"/>
    <cellStyle name="40% - Accent4 2 3 2 2 2 2 2" xfId="5369"/>
    <cellStyle name="40% - Accent4 2 3 2 2 2 3" xfId="5370"/>
    <cellStyle name="40% - Accent4 2 3 2 2 2 4" xfId="5371"/>
    <cellStyle name="40% - Accent4 2 3 2 2 3" xfId="5372"/>
    <cellStyle name="40% - Accent4 2 3 2 2 3 2" xfId="5373"/>
    <cellStyle name="40% - Accent4 2 3 2 2 4" xfId="5374"/>
    <cellStyle name="40% - Accent4 2 3 2 2 4 2" xfId="5375"/>
    <cellStyle name="40% - Accent4 2 3 2 2 5" xfId="5376"/>
    <cellStyle name="40% - Accent4 2 3 2 2 5 2" xfId="5377"/>
    <cellStyle name="40% - Accent4 2 3 2 2 6" xfId="5378"/>
    <cellStyle name="40% - Accent4 2 3 2 3" xfId="5379"/>
    <cellStyle name="40% - Accent4 2 3 2 3 2" xfId="5380"/>
    <cellStyle name="40% - Accent4 2 3 2 3 2 2" xfId="5381"/>
    <cellStyle name="40% - Accent4 2 3 2 3 3" xfId="5382"/>
    <cellStyle name="40% - Accent4 2 3 2 4" xfId="5383"/>
    <cellStyle name="40% - Accent4 2 3 2 4 2" xfId="5384"/>
    <cellStyle name="40% - Accent4 2 3 2 5" xfId="5385"/>
    <cellStyle name="40% - Accent4 2 3 2 5 2" xfId="5386"/>
    <cellStyle name="40% - Accent4 2 3 2 6" xfId="5387"/>
    <cellStyle name="40% - Accent4 2 3 2 6 2" xfId="5388"/>
    <cellStyle name="40% - Accent4 2 3 2 7" xfId="5389"/>
    <cellStyle name="40% - Accent4 2 3 3" xfId="5390"/>
    <cellStyle name="40% - Accent4 2 3 3 2" xfId="5391"/>
    <cellStyle name="40% - Accent4 2 3 3 2 2" xfId="5392"/>
    <cellStyle name="40% - Accent4 2 3 3 2 2 2" xfId="5393"/>
    <cellStyle name="40% - Accent4 2 3 3 2 3" xfId="5394"/>
    <cellStyle name="40% - Accent4 2 3 3 3" xfId="5395"/>
    <cellStyle name="40% - Accent4 2 3 3 3 2" xfId="5396"/>
    <cellStyle name="40% - Accent4 2 3 3 4" xfId="5397"/>
    <cellStyle name="40% - Accent4 2 3 3 4 2" xfId="5398"/>
    <cellStyle name="40% - Accent4 2 3 3 5" xfId="5399"/>
    <cellStyle name="40% - Accent4 2 3 3 5 2" xfId="5400"/>
    <cellStyle name="40% - Accent4 2 3 3 6" xfId="5401"/>
    <cellStyle name="40% - Accent4 2 3 4" xfId="5402"/>
    <cellStyle name="40% - Accent4 2 3 4 2" xfId="5403"/>
    <cellStyle name="40% - Accent4 2 3 4 2 2" xfId="5404"/>
    <cellStyle name="40% - Accent4 2 3 4 3" xfId="5405"/>
    <cellStyle name="40% - Accent4 2 3 5" xfId="5406"/>
    <cellStyle name="40% - Accent4 2 3 5 2" xfId="5407"/>
    <cellStyle name="40% - Accent4 2 3 6" xfId="5408"/>
    <cellStyle name="40% - Accent4 2 3 6 2" xfId="5409"/>
    <cellStyle name="40% - Accent4 2 3 7" xfId="5410"/>
    <cellStyle name="40% - Accent4 2 3 7 2" xfId="5411"/>
    <cellStyle name="40% - Accent4 2 3 8" xfId="5412"/>
    <cellStyle name="40% - Accent4 2 3 9" xfId="5413"/>
    <cellStyle name="40% - Accent4 2 4" xfId="5414"/>
    <cellStyle name="40% - Accent4 2 4 2" xfId="5415"/>
    <cellStyle name="40% - Accent4 2 4 2 2" xfId="5416"/>
    <cellStyle name="40% - Accent4 2 4 2 2 2" xfId="5417"/>
    <cellStyle name="40% - Accent4 2 4 2 2 2 2" xfId="5418"/>
    <cellStyle name="40% - Accent4 2 4 2 2 3" xfId="5419"/>
    <cellStyle name="40% - Accent4 2 4 2 3" xfId="5420"/>
    <cellStyle name="40% - Accent4 2 4 2 3 2" xfId="5421"/>
    <cellStyle name="40% - Accent4 2 4 2 4" xfId="5422"/>
    <cellStyle name="40% - Accent4 2 4 2 4 2" xfId="5423"/>
    <cellStyle name="40% - Accent4 2 4 2 5" xfId="5424"/>
    <cellStyle name="40% - Accent4 2 4 2 5 2" xfId="5425"/>
    <cellStyle name="40% - Accent4 2 4 2 6" xfId="5426"/>
    <cellStyle name="40% - Accent4 2 4 3" xfId="5427"/>
    <cellStyle name="40% - Accent4 2 4 3 2" xfId="5428"/>
    <cellStyle name="40% - Accent4 2 4 3 2 2" xfId="5429"/>
    <cellStyle name="40% - Accent4 2 4 3 3" xfId="5430"/>
    <cellStyle name="40% - Accent4 2 4 4" xfId="5431"/>
    <cellStyle name="40% - Accent4 2 4 4 2" xfId="5432"/>
    <cellStyle name="40% - Accent4 2 4 5" xfId="5433"/>
    <cellStyle name="40% - Accent4 2 4 5 2" xfId="5434"/>
    <cellStyle name="40% - Accent4 2 4 6" xfId="5435"/>
    <cellStyle name="40% - Accent4 2 4 6 2" xfId="5436"/>
    <cellStyle name="40% - Accent4 2 4 7" xfId="5437"/>
    <cellStyle name="40% - Accent4 2 4 7 2" xfId="5438"/>
    <cellStyle name="40% - Accent4 2 5" xfId="5439"/>
    <cellStyle name="40% - Accent4 2 5 2" xfId="5440"/>
    <cellStyle name="40% - Accent4 2 5 2 2" xfId="5441"/>
    <cellStyle name="40% - Accent4 2 5 2 2 2" xfId="5442"/>
    <cellStyle name="40% - Accent4 2 5 2 2 2 2" xfId="5443"/>
    <cellStyle name="40% - Accent4 2 5 2 2 3" xfId="5444"/>
    <cellStyle name="40% - Accent4 2 5 2 3" xfId="5445"/>
    <cellStyle name="40% - Accent4 2 5 2 3 2" xfId="5446"/>
    <cellStyle name="40% - Accent4 2 5 2 4" xfId="5447"/>
    <cellStyle name="40% - Accent4 2 5 2 4 2" xfId="5448"/>
    <cellStyle name="40% - Accent4 2 5 2 5" xfId="5449"/>
    <cellStyle name="40% - Accent4 2 5 2 5 2" xfId="5450"/>
    <cellStyle name="40% - Accent4 2 5 2 6" xfId="5451"/>
    <cellStyle name="40% - Accent4 2 5 3" xfId="5452"/>
    <cellStyle name="40% - Accent4 2 5 3 2" xfId="5453"/>
    <cellStyle name="40% - Accent4 2 5 3 2 2" xfId="5454"/>
    <cellStyle name="40% - Accent4 2 5 3 3" xfId="5455"/>
    <cellStyle name="40% - Accent4 2 5 4" xfId="5456"/>
    <cellStyle name="40% - Accent4 2 5 4 2" xfId="5457"/>
    <cellStyle name="40% - Accent4 2 5 5" xfId="5458"/>
    <cellStyle name="40% - Accent4 2 5 5 2" xfId="5459"/>
    <cellStyle name="40% - Accent4 2 5 6" xfId="5460"/>
    <cellStyle name="40% - Accent4 2 5 6 2" xfId="5461"/>
    <cellStyle name="40% - Accent4 2 5 7" xfId="5462"/>
    <cellStyle name="40% - Accent4 2 6" xfId="5463"/>
    <cellStyle name="40% - Accent4 2 6 2" xfId="5464"/>
    <cellStyle name="40% - Accent4 2 6 2 2" xfId="5465"/>
    <cellStyle name="40% - Accent4 2 6 2 2 2" xfId="5466"/>
    <cellStyle name="40% - Accent4 2 6 2 2 2 2" xfId="5467"/>
    <cellStyle name="40% - Accent4 2 6 2 2 3" xfId="5468"/>
    <cellStyle name="40% - Accent4 2 6 2 3" xfId="5469"/>
    <cellStyle name="40% - Accent4 2 6 2 3 2" xfId="5470"/>
    <cellStyle name="40% - Accent4 2 6 2 4" xfId="5471"/>
    <cellStyle name="40% - Accent4 2 6 2 4 2" xfId="5472"/>
    <cellStyle name="40% - Accent4 2 6 2 5" xfId="5473"/>
    <cellStyle name="40% - Accent4 2 6 2 5 2" xfId="5474"/>
    <cellStyle name="40% - Accent4 2 6 2 6" xfId="5475"/>
    <cellStyle name="40% - Accent4 2 6 3" xfId="5476"/>
    <cellStyle name="40% - Accent4 2 6 3 2" xfId="5477"/>
    <cellStyle name="40% - Accent4 2 6 3 2 2" xfId="5478"/>
    <cellStyle name="40% - Accent4 2 6 3 3" xfId="5479"/>
    <cellStyle name="40% - Accent4 2 6 4" xfId="5480"/>
    <cellStyle name="40% - Accent4 2 6 4 2" xfId="5481"/>
    <cellStyle name="40% - Accent4 2 6 5" xfId="5482"/>
    <cellStyle name="40% - Accent4 2 6 5 2" xfId="5483"/>
    <cellStyle name="40% - Accent4 2 6 6" xfId="5484"/>
    <cellStyle name="40% - Accent4 2 6 6 2" xfId="5485"/>
    <cellStyle name="40% - Accent4 2 6 7" xfId="5486"/>
    <cellStyle name="40% - Accent4 2 7" xfId="5487"/>
    <cellStyle name="40% - Accent4 2 7 2" xfId="5488"/>
    <cellStyle name="40% - Accent4 2 7 2 2" xfId="5489"/>
    <cellStyle name="40% - Accent4 2 7 2 2 2" xfId="5490"/>
    <cellStyle name="40% - Accent4 2 7 2 2 2 2" xfId="5491"/>
    <cellStyle name="40% - Accent4 2 7 2 2 3" xfId="5492"/>
    <cellStyle name="40% - Accent4 2 7 2 3" xfId="5493"/>
    <cellStyle name="40% - Accent4 2 7 3" xfId="5494"/>
    <cellStyle name="40% - Accent4 2 7 3 2" xfId="5495"/>
    <cellStyle name="40% - Accent4 2 7 4" xfId="5496"/>
    <cellStyle name="40% - Accent4 2 7 4 2" xfId="5497"/>
    <cellStyle name="40% - Accent4 2 7 5" xfId="5498"/>
    <cellStyle name="40% - Accent4 2 7 5 2" xfId="5499"/>
    <cellStyle name="40% - Accent4 2 7 6" xfId="5500"/>
    <cellStyle name="40% - Accent4 2 8" xfId="5501"/>
    <cellStyle name="40% - Accent4 2 8 2" xfId="5502"/>
    <cellStyle name="40% - Accent4 2 8 2 2" xfId="5503"/>
    <cellStyle name="40% - Accent4 2 8 3" xfId="5504"/>
    <cellStyle name="40% - Accent4 2 9" xfId="5505"/>
    <cellStyle name="40% - Accent4 2 9 2" xfId="5506"/>
    <cellStyle name="40% - Accent4 3" xfId="5507"/>
    <cellStyle name="40% - Accent4 3 10" xfId="5508"/>
    <cellStyle name="40% - Accent4 3 11" xfId="5509"/>
    <cellStyle name="40% - Accent4 3 2" xfId="5510"/>
    <cellStyle name="40% - Accent4 3 2 2" xfId="5511"/>
    <cellStyle name="40% - Accent4 3 2 2 2" xfId="5512"/>
    <cellStyle name="40% - Accent4 3 2 2 2 2" xfId="5513"/>
    <cellStyle name="40% - Accent4 3 2 2 2 2 2" xfId="5514"/>
    <cellStyle name="40% - Accent4 3 2 2 2 2 2 2" xfId="5515"/>
    <cellStyle name="40% - Accent4 3 2 2 2 2 3" xfId="5516"/>
    <cellStyle name="40% - Accent4 3 2 2 2 3" xfId="5517"/>
    <cellStyle name="40% - Accent4 3 2 2 2 3 2" xfId="5518"/>
    <cellStyle name="40% - Accent4 3 2 2 2 4" xfId="5519"/>
    <cellStyle name="40% - Accent4 3 2 2 2 4 2" xfId="5520"/>
    <cellStyle name="40% - Accent4 3 2 2 2 5" xfId="5521"/>
    <cellStyle name="40% - Accent4 3 2 2 2 5 2" xfId="5522"/>
    <cellStyle name="40% - Accent4 3 2 2 2 6" xfId="5523"/>
    <cellStyle name="40% - Accent4 3 2 2 3" xfId="5524"/>
    <cellStyle name="40% - Accent4 3 2 2 3 2" xfId="5525"/>
    <cellStyle name="40% - Accent4 3 2 2 3 2 2" xfId="5526"/>
    <cellStyle name="40% - Accent4 3 2 2 3 3" xfId="5527"/>
    <cellStyle name="40% - Accent4 3 2 2 4" xfId="5528"/>
    <cellStyle name="40% - Accent4 3 2 2 4 2" xfId="5529"/>
    <cellStyle name="40% - Accent4 3 2 2 5" xfId="5530"/>
    <cellStyle name="40% - Accent4 3 2 2 5 2" xfId="5531"/>
    <cellStyle name="40% - Accent4 3 2 2 6" xfId="5532"/>
    <cellStyle name="40% - Accent4 3 2 2 6 2" xfId="5533"/>
    <cellStyle name="40% - Accent4 3 2 2 7" xfId="5534"/>
    <cellStyle name="40% - Accent4 3 2 3" xfId="5535"/>
    <cellStyle name="40% - Accent4 3 2 3 2" xfId="5536"/>
    <cellStyle name="40% - Accent4 3 2 3 2 2" xfId="5537"/>
    <cellStyle name="40% - Accent4 3 2 3 2 2 2" xfId="5538"/>
    <cellStyle name="40% - Accent4 3 2 3 2 2 2 2" xfId="5539"/>
    <cellStyle name="40% - Accent4 3 2 3 2 2 3" xfId="5540"/>
    <cellStyle name="40% - Accent4 3 2 3 2 3" xfId="5541"/>
    <cellStyle name="40% - Accent4 3 2 3 2 3 2" xfId="5542"/>
    <cellStyle name="40% - Accent4 3 2 3 2 4" xfId="5543"/>
    <cellStyle name="40% - Accent4 3 2 3 2 4 2" xfId="5544"/>
    <cellStyle name="40% - Accent4 3 2 3 2 5" xfId="5545"/>
    <cellStyle name="40% - Accent4 3 2 3 2 5 2" xfId="5546"/>
    <cellStyle name="40% - Accent4 3 2 3 2 6" xfId="5547"/>
    <cellStyle name="40% - Accent4 3 2 3 3" xfId="5548"/>
    <cellStyle name="40% - Accent4 3 2 3 3 2" xfId="5549"/>
    <cellStyle name="40% - Accent4 3 2 3 3 2 2" xfId="5550"/>
    <cellStyle name="40% - Accent4 3 2 3 3 3" xfId="5551"/>
    <cellStyle name="40% - Accent4 3 2 3 4" xfId="5552"/>
    <cellStyle name="40% - Accent4 3 2 3 4 2" xfId="5553"/>
    <cellStyle name="40% - Accent4 3 2 3 5" xfId="5554"/>
    <cellStyle name="40% - Accent4 3 2 3 5 2" xfId="5555"/>
    <cellStyle name="40% - Accent4 3 2 3 5 2 2" xfId="5556"/>
    <cellStyle name="40% - Accent4 3 2 3 5 3" xfId="5557"/>
    <cellStyle name="40% - Accent4 3 2 3 6" xfId="5558"/>
    <cellStyle name="40% - Accent4 3 2 3 6 2" xfId="5559"/>
    <cellStyle name="40% - Accent4 3 2 3 7" xfId="5560"/>
    <cellStyle name="40% - Accent4 3 2 4" xfId="5561"/>
    <cellStyle name="40% - Accent4 3 2 4 2" xfId="5562"/>
    <cellStyle name="40% - Accent4 3 2 4 2 2" xfId="5563"/>
    <cellStyle name="40% - Accent4 3 2 4 2 2 2" xfId="5564"/>
    <cellStyle name="40% - Accent4 3 2 4 2 3" xfId="5565"/>
    <cellStyle name="40% - Accent4 3 2 4 3" xfId="5566"/>
    <cellStyle name="40% - Accent4 3 2 4 3 2" xfId="5567"/>
    <cellStyle name="40% - Accent4 3 2 4 4" xfId="5568"/>
    <cellStyle name="40% - Accent4 3 2 4 4 2" xfId="5569"/>
    <cellStyle name="40% - Accent4 3 2 4 5" xfId="5570"/>
    <cellStyle name="40% - Accent4 3 2 4 5 2" xfId="5571"/>
    <cellStyle name="40% - Accent4 3 2 4 6" xfId="5572"/>
    <cellStyle name="40% - Accent4 3 2 5" xfId="5573"/>
    <cellStyle name="40% - Accent4 3 2 5 2" xfId="5574"/>
    <cellStyle name="40% - Accent4 3 2 5 2 2" xfId="5575"/>
    <cellStyle name="40% - Accent4 3 2 5 3" xfId="5576"/>
    <cellStyle name="40% - Accent4 3 2 6" xfId="5577"/>
    <cellStyle name="40% - Accent4 3 2 6 2" xfId="5578"/>
    <cellStyle name="40% - Accent4 3 2 7" xfId="5579"/>
    <cellStyle name="40% - Accent4 3 2 7 2" xfId="5580"/>
    <cellStyle name="40% - Accent4 3 2 8" xfId="5581"/>
    <cellStyle name="40% - Accent4 3 2 8 2" xfId="5582"/>
    <cellStyle name="40% - Accent4 3 2 9" xfId="5583"/>
    <cellStyle name="40% - Accent4 3 3" xfId="5584"/>
    <cellStyle name="40% - Accent4 3 3 2" xfId="5585"/>
    <cellStyle name="40% - Accent4 3 3 2 2" xfId="5586"/>
    <cellStyle name="40% - Accent4 3 3 2 2 2" xfId="5587"/>
    <cellStyle name="40% - Accent4 3 3 2 2 2 2" xfId="5588"/>
    <cellStyle name="40% - Accent4 3 3 2 2 3" xfId="5589"/>
    <cellStyle name="40% - Accent4 3 3 2 3" xfId="5590"/>
    <cellStyle name="40% - Accent4 3 3 2 3 2" xfId="5591"/>
    <cellStyle name="40% - Accent4 3 3 2 4" xfId="5592"/>
    <cellStyle name="40% - Accent4 3 3 2 4 2" xfId="5593"/>
    <cellStyle name="40% - Accent4 3 3 2 5" xfId="5594"/>
    <cellStyle name="40% - Accent4 3 3 2 5 2" xfId="5595"/>
    <cellStyle name="40% - Accent4 3 3 2 6" xfId="5596"/>
    <cellStyle name="40% - Accent4 3 3 3" xfId="5597"/>
    <cellStyle name="40% - Accent4 3 3 3 2" xfId="5598"/>
    <cellStyle name="40% - Accent4 3 3 3 2 2" xfId="5599"/>
    <cellStyle name="40% - Accent4 3 3 3 3" xfId="5600"/>
    <cellStyle name="40% - Accent4 3 3 4" xfId="5601"/>
    <cellStyle name="40% - Accent4 3 3 4 2" xfId="5602"/>
    <cellStyle name="40% - Accent4 3 3 5" xfId="5603"/>
    <cellStyle name="40% - Accent4 3 3 5 2" xfId="5604"/>
    <cellStyle name="40% - Accent4 3 3 6" xfId="5605"/>
    <cellStyle name="40% - Accent4 3 3 6 2" xfId="5606"/>
    <cellStyle name="40% - Accent4 3 3 7" xfId="5607"/>
    <cellStyle name="40% - Accent4 3 4" xfId="5608"/>
    <cellStyle name="40% - Accent4 3 4 2" xfId="5609"/>
    <cellStyle name="40% - Accent4 3 4 2 2" xfId="5610"/>
    <cellStyle name="40% - Accent4 3 4 2 2 2" xfId="5611"/>
    <cellStyle name="40% - Accent4 3 4 2 2 2 2" xfId="5612"/>
    <cellStyle name="40% - Accent4 3 4 2 2 2 2 2" xfId="5613"/>
    <cellStyle name="40% - Accent4 3 4 2 2 2 3" xfId="5614"/>
    <cellStyle name="40% - Accent4 3 4 2 2 3" xfId="5615"/>
    <cellStyle name="40% - Accent4 3 4 2 3" xfId="5616"/>
    <cellStyle name="40% - Accent4 3 4 2 3 2" xfId="5617"/>
    <cellStyle name="40% - Accent4 3 4 2 4" xfId="5618"/>
    <cellStyle name="40% - Accent4 3 4 2 4 2" xfId="5619"/>
    <cellStyle name="40% - Accent4 3 4 2 5" xfId="5620"/>
    <cellStyle name="40% - Accent4 3 4 2 5 2" xfId="5621"/>
    <cellStyle name="40% - Accent4 3 4 2 6" xfId="5622"/>
    <cellStyle name="40% - Accent4 3 4 3" xfId="5623"/>
    <cellStyle name="40% - Accent4 3 4 3 2" xfId="5624"/>
    <cellStyle name="40% - Accent4 3 4 3 2 2" xfId="5625"/>
    <cellStyle name="40% - Accent4 3 4 3 3" xfId="5626"/>
    <cellStyle name="40% - Accent4 3 4 4" xfId="5627"/>
    <cellStyle name="40% - Accent4 3 4 4 2" xfId="5628"/>
    <cellStyle name="40% - Accent4 3 4 5" xfId="5629"/>
    <cellStyle name="40% - Accent4 3 4 5 2" xfId="5630"/>
    <cellStyle name="40% - Accent4 3 4 6" xfId="5631"/>
    <cellStyle name="40% - Accent4 3 4 6 2" xfId="5632"/>
    <cellStyle name="40% - Accent4 3 4 7" xfId="5633"/>
    <cellStyle name="40% - Accent4 3 5" xfId="5634"/>
    <cellStyle name="40% - Accent4 3 5 2" xfId="5635"/>
    <cellStyle name="40% - Accent4 3 5 2 2" xfId="5636"/>
    <cellStyle name="40% - Accent4 3 5 2 2 2" xfId="5637"/>
    <cellStyle name="40% - Accent4 3 5 2 3" xfId="5638"/>
    <cellStyle name="40% - Accent4 3 5 3" xfId="5639"/>
    <cellStyle name="40% - Accent4 3 5 3 2" xfId="5640"/>
    <cellStyle name="40% - Accent4 3 5 4" xfId="5641"/>
    <cellStyle name="40% - Accent4 3 5 4 2" xfId="5642"/>
    <cellStyle name="40% - Accent4 3 5 5" xfId="5643"/>
    <cellStyle name="40% - Accent4 3 5 5 2" xfId="5644"/>
    <cellStyle name="40% - Accent4 3 5 6" xfId="5645"/>
    <cellStyle name="40% - Accent4 3 6" xfId="5646"/>
    <cellStyle name="40% - Accent4 3 6 2" xfId="5647"/>
    <cellStyle name="40% - Accent4 3 6 2 2" xfId="5648"/>
    <cellStyle name="40% - Accent4 3 6 3" xfId="5649"/>
    <cellStyle name="40% - Accent4 3 7" xfId="5650"/>
    <cellStyle name="40% - Accent4 3 7 2" xfId="5651"/>
    <cellStyle name="40% - Accent4 3 8" xfId="5652"/>
    <cellStyle name="40% - Accent4 3 8 2" xfId="5653"/>
    <cellStyle name="40% - Accent4 3 9" xfId="5654"/>
    <cellStyle name="40% - Accent4 3 9 2" xfId="5655"/>
    <cellStyle name="40% - Accent4 4" xfId="5656"/>
    <cellStyle name="40% - Accent4 4 2" xfId="5657"/>
    <cellStyle name="40% - Accent4 4 2 2" xfId="5658"/>
    <cellStyle name="40% - Accent4 4 2 2 2" xfId="5659"/>
    <cellStyle name="40% - Accent4 4 2 2 2 2" xfId="5660"/>
    <cellStyle name="40% - Accent4 4 2 2 2 2 2" xfId="5661"/>
    <cellStyle name="40% - Accent4 4 2 2 2 3" xfId="5662"/>
    <cellStyle name="40% - Accent4 4 2 2 3" xfId="5663"/>
    <cellStyle name="40% - Accent4 4 2 2 3 2" xfId="5664"/>
    <cellStyle name="40% - Accent4 4 2 2 4" xfId="5665"/>
    <cellStyle name="40% - Accent4 4 2 2 4 2" xfId="5666"/>
    <cellStyle name="40% - Accent4 4 2 2 5" xfId="5667"/>
    <cellStyle name="40% - Accent4 4 2 2 5 2" xfId="5668"/>
    <cellStyle name="40% - Accent4 4 2 2 6" xfId="5669"/>
    <cellStyle name="40% - Accent4 4 2 3" xfId="5670"/>
    <cellStyle name="40% - Accent4 4 2 3 2" xfId="5671"/>
    <cellStyle name="40% - Accent4 4 2 3 2 2" xfId="5672"/>
    <cellStyle name="40% - Accent4 4 2 3 3" xfId="5673"/>
    <cellStyle name="40% - Accent4 4 2 4" xfId="5674"/>
    <cellStyle name="40% - Accent4 4 2 4 2" xfId="5675"/>
    <cellStyle name="40% - Accent4 4 2 5" xfId="5676"/>
    <cellStyle name="40% - Accent4 4 2 5 2" xfId="5677"/>
    <cellStyle name="40% - Accent4 4 2 6" xfId="5678"/>
    <cellStyle name="40% - Accent4 4 2 6 2" xfId="5679"/>
    <cellStyle name="40% - Accent4 4 2 7" xfId="5680"/>
    <cellStyle name="40% - Accent4 4 3" xfId="5681"/>
    <cellStyle name="40% - Accent4 4 4" xfId="5682"/>
    <cellStyle name="40% - Accent4 4 4 2" xfId="5683"/>
    <cellStyle name="40% - Accent4 4 4 2 2" xfId="5684"/>
    <cellStyle name="40% - Accent4 4 4 2 2 2" xfId="5685"/>
    <cellStyle name="40% - Accent4 4 4 2 3" xfId="5686"/>
    <cellStyle name="40% - Accent4 4 4 3" xfId="5687"/>
    <cellStyle name="40% - Accent4 4 4 3 2" xfId="5688"/>
    <cellStyle name="40% - Accent4 4 4 4" xfId="5689"/>
    <cellStyle name="40% - Accent4 4 4 4 2" xfId="5690"/>
    <cellStyle name="40% - Accent4 4 4 5" xfId="5691"/>
    <cellStyle name="40% - Accent4 4 4 5 2" xfId="5692"/>
    <cellStyle name="40% - Accent4 4 4 6" xfId="5693"/>
    <cellStyle name="40% - Accent4 4 5" xfId="5694"/>
    <cellStyle name="40% - Accent4 4 5 2" xfId="5695"/>
    <cellStyle name="40% - Accent4 4 5 2 2" xfId="5696"/>
    <cellStyle name="40% - Accent4 4 5 3" xfId="5697"/>
    <cellStyle name="40% - Accent4 4 6" xfId="5698"/>
    <cellStyle name="40% - Accent4 4 6 2" xfId="5699"/>
    <cellStyle name="40% - Accent4 4 7" xfId="5700"/>
    <cellStyle name="40% - Accent4 4 7 2" xfId="5701"/>
    <cellStyle name="40% - Accent4 4 8" xfId="5702"/>
    <cellStyle name="40% - Accent4 4 8 2" xfId="5703"/>
    <cellStyle name="40% - Accent4 4 9" xfId="5704"/>
    <cellStyle name="40% - Accent4 5" xfId="5705"/>
    <cellStyle name="40% - Accent4 5 2" xfId="5706"/>
    <cellStyle name="40% - Accent4 5 2 2" xfId="5707"/>
    <cellStyle name="40% - Accent4 5 2 2 2" xfId="5708"/>
    <cellStyle name="40% - Accent4 5 2 2 2 2" xfId="5709"/>
    <cellStyle name="40% - Accent4 5 2 2 2 2 2" xfId="5710"/>
    <cellStyle name="40% - Accent4 5 2 2 2 3" xfId="5711"/>
    <cellStyle name="40% - Accent4 5 2 2 3" xfId="5712"/>
    <cellStyle name="40% - Accent4 5 2 2 3 2" xfId="5713"/>
    <cellStyle name="40% - Accent4 5 2 2 4" xfId="5714"/>
    <cellStyle name="40% - Accent4 5 2 2 4 2" xfId="5715"/>
    <cellStyle name="40% - Accent4 5 2 2 5" xfId="5716"/>
    <cellStyle name="40% - Accent4 5 2 2 5 2" xfId="5717"/>
    <cellStyle name="40% - Accent4 5 2 2 6" xfId="5718"/>
    <cellStyle name="40% - Accent4 5 2 3" xfId="5719"/>
    <cellStyle name="40% - Accent4 5 2 3 2" xfId="5720"/>
    <cellStyle name="40% - Accent4 5 2 3 2 2" xfId="5721"/>
    <cellStyle name="40% - Accent4 5 2 3 3" xfId="5722"/>
    <cellStyle name="40% - Accent4 5 2 4" xfId="5723"/>
    <cellStyle name="40% - Accent4 5 2 4 2" xfId="5724"/>
    <cellStyle name="40% - Accent4 5 2 5" xfId="5725"/>
    <cellStyle name="40% - Accent4 5 2 5 2" xfId="5726"/>
    <cellStyle name="40% - Accent4 5 2 6" xfId="5727"/>
    <cellStyle name="40% - Accent4 5 2 6 2" xfId="5728"/>
    <cellStyle name="40% - Accent4 5 2 7" xfId="5729"/>
    <cellStyle name="40% - Accent4 5 3" xfId="5730"/>
    <cellStyle name="40% - Accent4 5 3 2" xfId="5731"/>
    <cellStyle name="40% - Accent4 5 3 2 2" xfId="5732"/>
    <cellStyle name="40% - Accent4 5 3 2 2 2" xfId="5733"/>
    <cellStyle name="40% - Accent4 5 3 2 3" xfId="5734"/>
    <cellStyle name="40% - Accent4 5 3 3" xfId="5735"/>
    <cellStyle name="40% - Accent4 5 3 3 2" xfId="5736"/>
    <cellStyle name="40% - Accent4 5 3 4" xfId="5737"/>
    <cellStyle name="40% - Accent4 5 3 4 2" xfId="5738"/>
    <cellStyle name="40% - Accent4 5 3 5" xfId="5739"/>
    <cellStyle name="40% - Accent4 5 3 5 2" xfId="5740"/>
    <cellStyle name="40% - Accent4 5 3 6" xfId="5741"/>
    <cellStyle name="40% - Accent4 5 4" xfId="5742"/>
    <cellStyle name="40% - Accent4 5 4 2" xfId="5743"/>
    <cellStyle name="40% - Accent4 5 4 2 2" xfId="5744"/>
    <cellStyle name="40% - Accent4 5 4 3" xfId="5745"/>
    <cellStyle name="40% - Accent4 5 5" xfId="5746"/>
    <cellStyle name="40% - Accent4 5 5 2" xfId="5747"/>
    <cellStyle name="40% - Accent4 5 6" xfId="5748"/>
    <cellStyle name="40% - Accent4 5 6 2" xfId="5749"/>
    <cellStyle name="40% - Accent4 5 7" xfId="5750"/>
    <cellStyle name="40% - Accent4 5 7 2" xfId="5751"/>
    <cellStyle name="40% - Accent4 5 8" xfId="5752"/>
    <cellStyle name="40% - Accent4 5 8 2" xfId="5753"/>
    <cellStyle name="40% - Accent4 6" xfId="5754"/>
    <cellStyle name="40% - Accent4 6 2" xfId="5755"/>
    <cellStyle name="40% - Accent4 6 2 2" xfId="5756"/>
    <cellStyle name="40% - Accent4 6 2 2 2" xfId="5757"/>
    <cellStyle name="40% - Accent4 6 2 3" xfId="5758"/>
    <cellStyle name="40% - Accent4 6 3" xfId="5759"/>
    <cellStyle name="40% - Accent4 6 3 2" xfId="5760"/>
    <cellStyle name="40% - Accent4 6 4" xfId="5761"/>
    <cellStyle name="40% - Accent4 6 4 2" xfId="5762"/>
    <cellStyle name="40% - Accent4 6 5" xfId="5763"/>
    <cellStyle name="40% - Accent4 6 5 2" xfId="5764"/>
    <cellStyle name="40% - Accent4 6 6" xfId="5765"/>
    <cellStyle name="40% - Accent4 7" xfId="5766"/>
    <cellStyle name="40% - Accent4 7 2" xfId="5767"/>
    <cellStyle name="40% - Accent4 7 2 2" xfId="5768"/>
    <cellStyle name="40% - Accent4 7 3" xfId="5769"/>
    <cellStyle name="40% - Accent4 8" xfId="5770"/>
    <cellStyle name="40% - Accent4 8 2" xfId="5771"/>
    <cellStyle name="40% - Accent4 9" xfId="5772"/>
    <cellStyle name="40% - Accent4 9 2" xfId="5773"/>
    <cellStyle name="40% - Accent4 9 2 2" xfId="5774"/>
    <cellStyle name="40% - Accent4 9 3" xfId="5775"/>
    <cellStyle name="40% - Accent5 10" xfId="5776"/>
    <cellStyle name="40% - Accent5 11" xfId="5777"/>
    <cellStyle name="40% - Accent5 2" xfId="5778"/>
    <cellStyle name="40% - Accent5 2 10" xfId="5779"/>
    <cellStyle name="40% - Accent5 2 10 2" xfId="5780"/>
    <cellStyle name="40% - Accent5 2 11" xfId="5781"/>
    <cellStyle name="40% - Accent5 2 11 2" xfId="5782"/>
    <cellStyle name="40% - Accent5 2 12" xfId="5783"/>
    <cellStyle name="40% - Accent5 2 12 2" xfId="5784"/>
    <cellStyle name="40% - Accent5 2 13" xfId="5785"/>
    <cellStyle name="40% - Accent5 2 14" xfId="5786"/>
    <cellStyle name="40% - Accent5 2 2" xfId="5787"/>
    <cellStyle name="40% - Accent5 2 2 10" xfId="5788"/>
    <cellStyle name="40% - Accent5 2 2 11" xfId="5789"/>
    <cellStyle name="40% - Accent5 2 2 2" xfId="5790"/>
    <cellStyle name="40% - Accent5 2 2 2 2" xfId="5791"/>
    <cellStyle name="40% - Accent5 2 2 2 2 2" xfId="5792"/>
    <cellStyle name="40% - Accent5 2 2 2 2 2 2" xfId="5793"/>
    <cellStyle name="40% - Accent5 2 2 2 2 2 2 2" xfId="5794"/>
    <cellStyle name="40% - Accent5 2 2 2 2 2 3" xfId="5795"/>
    <cellStyle name="40% - Accent5 2 2 2 2 3" xfId="5796"/>
    <cellStyle name="40% - Accent5 2 2 2 2 3 2" xfId="5797"/>
    <cellStyle name="40% - Accent5 2 2 2 2 4" xfId="5798"/>
    <cellStyle name="40% - Accent5 2 2 2 2 4 2" xfId="5799"/>
    <cellStyle name="40% - Accent5 2 2 2 2 5" xfId="5800"/>
    <cellStyle name="40% - Accent5 2 2 2 2 5 2" xfId="5801"/>
    <cellStyle name="40% - Accent5 2 2 2 2 6" xfId="5802"/>
    <cellStyle name="40% - Accent5 2 2 2 3" xfId="5803"/>
    <cellStyle name="40% - Accent5 2 2 2 3 2" xfId="5804"/>
    <cellStyle name="40% - Accent5 2 2 2 3 2 2" xfId="5805"/>
    <cellStyle name="40% - Accent5 2 2 2 3 3" xfId="5806"/>
    <cellStyle name="40% - Accent5 2 2 2 4" xfId="5807"/>
    <cellStyle name="40% - Accent5 2 2 2 4 2" xfId="5808"/>
    <cellStyle name="40% - Accent5 2 2 2 5" xfId="5809"/>
    <cellStyle name="40% - Accent5 2 2 2 5 2" xfId="5810"/>
    <cellStyle name="40% - Accent5 2 2 2 6" xfId="5811"/>
    <cellStyle name="40% - Accent5 2 2 2 6 2" xfId="5812"/>
    <cellStyle name="40% - Accent5 2 2 2 7" xfId="5813"/>
    <cellStyle name="40% - Accent5 2 2 3" xfId="5814"/>
    <cellStyle name="40% - Accent5 2 2 3 2" xfId="5815"/>
    <cellStyle name="40% - Accent5 2 2 3 2 2" xfId="5816"/>
    <cellStyle name="40% - Accent5 2 2 3 2 2 2" xfId="5817"/>
    <cellStyle name="40% - Accent5 2 2 3 2 2 2 2" xfId="5818"/>
    <cellStyle name="40% - Accent5 2 2 3 2 2 3" xfId="5819"/>
    <cellStyle name="40% - Accent5 2 2 3 2 3" xfId="5820"/>
    <cellStyle name="40% - Accent5 2 2 3 2 3 2" xfId="5821"/>
    <cellStyle name="40% - Accent5 2 2 3 2 4" xfId="5822"/>
    <cellStyle name="40% - Accent5 2 2 3 2 4 2" xfId="5823"/>
    <cellStyle name="40% - Accent5 2 2 3 2 5" xfId="5824"/>
    <cellStyle name="40% - Accent5 2 2 3 2 5 2" xfId="5825"/>
    <cellStyle name="40% - Accent5 2 2 3 2 6" xfId="5826"/>
    <cellStyle name="40% - Accent5 2 2 3 3" xfId="5827"/>
    <cellStyle name="40% - Accent5 2 2 3 3 2" xfId="5828"/>
    <cellStyle name="40% - Accent5 2 2 3 3 2 2" xfId="5829"/>
    <cellStyle name="40% - Accent5 2 2 3 3 3" xfId="5830"/>
    <cellStyle name="40% - Accent5 2 2 3 4" xfId="5831"/>
    <cellStyle name="40% - Accent5 2 2 3 4 2" xfId="5832"/>
    <cellStyle name="40% - Accent5 2 2 3 5" xfId="5833"/>
    <cellStyle name="40% - Accent5 2 2 3 5 2" xfId="5834"/>
    <cellStyle name="40% - Accent5 2 2 3 6" xfId="5835"/>
    <cellStyle name="40% - Accent5 2 2 3 6 2" xfId="5836"/>
    <cellStyle name="40% - Accent5 2 2 3 7" xfId="5837"/>
    <cellStyle name="40% - Accent5 2 2 4" xfId="5838"/>
    <cellStyle name="40% - Accent5 2 2 4 2" xfId="5839"/>
    <cellStyle name="40% - Accent5 2 2 4 2 2" xfId="5840"/>
    <cellStyle name="40% - Accent5 2 2 4 2 2 2" xfId="5841"/>
    <cellStyle name="40% - Accent5 2 2 4 2 3" xfId="5842"/>
    <cellStyle name="40% - Accent5 2 2 4 3" xfId="5843"/>
    <cellStyle name="40% - Accent5 2 2 4 3 2" xfId="5844"/>
    <cellStyle name="40% - Accent5 2 2 4 4" xfId="5845"/>
    <cellStyle name="40% - Accent5 2 2 4 4 2" xfId="5846"/>
    <cellStyle name="40% - Accent5 2 2 4 5" xfId="5847"/>
    <cellStyle name="40% - Accent5 2 2 4 5 2" xfId="5848"/>
    <cellStyle name="40% - Accent5 2 2 4 6" xfId="5849"/>
    <cellStyle name="40% - Accent5 2 2 5" xfId="5850"/>
    <cellStyle name="40% - Accent5 2 2 5 2" xfId="5851"/>
    <cellStyle name="40% - Accent5 2 2 5 2 2" xfId="5852"/>
    <cellStyle name="40% - Accent5 2 2 5 3" xfId="5853"/>
    <cellStyle name="40% - Accent5 2 2 6" xfId="5854"/>
    <cellStyle name="40% - Accent5 2 2 6 2" xfId="5855"/>
    <cellStyle name="40% - Accent5 2 2 7" xfId="5856"/>
    <cellStyle name="40% - Accent5 2 2 7 2" xfId="5857"/>
    <cellStyle name="40% - Accent5 2 2 8" xfId="5858"/>
    <cellStyle name="40% - Accent5 2 2 8 2" xfId="5859"/>
    <cellStyle name="40% - Accent5 2 2 9" xfId="5860"/>
    <cellStyle name="40% - Accent5 2 3" xfId="5861"/>
    <cellStyle name="40% - Accent5 2 3 2" xfId="5862"/>
    <cellStyle name="40% - Accent5 2 3 2 2" xfId="5863"/>
    <cellStyle name="40% - Accent5 2 3 2 2 2" xfId="5864"/>
    <cellStyle name="40% - Accent5 2 3 2 2 2 2" xfId="5865"/>
    <cellStyle name="40% - Accent5 2 3 2 2 2 2 2" xfId="5866"/>
    <cellStyle name="40% - Accent5 2 3 2 2 2 3" xfId="5867"/>
    <cellStyle name="40% - Accent5 2 3 2 2 3" xfId="5868"/>
    <cellStyle name="40% - Accent5 2 3 2 2 3 2" xfId="5869"/>
    <cellStyle name="40% - Accent5 2 3 2 2 4" xfId="5870"/>
    <cellStyle name="40% - Accent5 2 3 2 2 4 2" xfId="5871"/>
    <cellStyle name="40% - Accent5 2 3 2 2 5" xfId="5872"/>
    <cellStyle name="40% - Accent5 2 3 2 2 5 2" xfId="5873"/>
    <cellStyle name="40% - Accent5 2 3 2 2 6" xfId="5874"/>
    <cellStyle name="40% - Accent5 2 3 2 3" xfId="5875"/>
    <cellStyle name="40% - Accent5 2 3 2 3 2" xfId="5876"/>
    <cellStyle name="40% - Accent5 2 3 2 3 2 2" xfId="5877"/>
    <cellStyle name="40% - Accent5 2 3 2 3 3" xfId="5878"/>
    <cellStyle name="40% - Accent5 2 3 2 4" xfId="5879"/>
    <cellStyle name="40% - Accent5 2 3 2 4 2" xfId="5880"/>
    <cellStyle name="40% - Accent5 2 3 2 5" xfId="5881"/>
    <cellStyle name="40% - Accent5 2 3 2 5 2" xfId="5882"/>
    <cellStyle name="40% - Accent5 2 3 2 6" xfId="5883"/>
    <cellStyle name="40% - Accent5 2 3 2 6 2" xfId="5884"/>
    <cellStyle name="40% - Accent5 2 3 2 7" xfId="5885"/>
    <cellStyle name="40% - Accent5 2 3 3" xfId="5886"/>
    <cellStyle name="40% - Accent5 2 3 3 2" xfId="5887"/>
    <cellStyle name="40% - Accent5 2 3 3 2 2" xfId="5888"/>
    <cellStyle name="40% - Accent5 2 3 3 2 2 2" xfId="5889"/>
    <cellStyle name="40% - Accent5 2 3 3 2 3" xfId="5890"/>
    <cellStyle name="40% - Accent5 2 3 3 3" xfId="5891"/>
    <cellStyle name="40% - Accent5 2 3 3 3 2" xfId="5892"/>
    <cellStyle name="40% - Accent5 2 3 3 4" xfId="5893"/>
    <cellStyle name="40% - Accent5 2 3 3 4 2" xfId="5894"/>
    <cellStyle name="40% - Accent5 2 3 3 5" xfId="5895"/>
    <cellStyle name="40% - Accent5 2 3 3 5 2" xfId="5896"/>
    <cellStyle name="40% - Accent5 2 3 3 6" xfId="5897"/>
    <cellStyle name="40% - Accent5 2 3 4" xfId="5898"/>
    <cellStyle name="40% - Accent5 2 3 4 2" xfId="5899"/>
    <cellStyle name="40% - Accent5 2 3 4 2 2" xfId="5900"/>
    <cellStyle name="40% - Accent5 2 3 4 3" xfId="5901"/>
    <cellStyle name="40% - Accent5 2 3 5" xfId="5902"/>
    <cellStyle name="40% - Accent5 2 3 5 2" xfId="5903"/>
    <cellStyle name="40% - Accent5 2 3 6" xfId="5904"/>
    <cellStyle name="40% - Accent5 2 3 6 2" xfId="5905"/>
    <cellStyle name="40% - Accent5 2 3 7" xfId="5906"/>
    <cellStyle name="40% - Accent5 2 3 7 2" xfId="5907"/>
    <cellStyle name="40% - Accent5 2 3 8" xfId="5908"/>
    <cellStyle name="40% - Accent5 2 4" xfId="5909"/>
    <cellStyle name="40% - Accent5 2 4 2" xfId="5910"/>
    <cellStyle name="40% - Accent5 2 4 2 2" xfId="5911"/>
    <cellStyle name="40% - Accent5 2 4 2 2 2" xfId="5912"/>
    <cellStyle name="40% - Accent5 2 4 2 2 2 2" xfId="5913"/>
    <cellStyle name="40% - Accent5 2 4 2 2 3" xfId="5914"/>
    <cellStyle name="40% - Accent5 2 4 2 3" xfId="5915"/>
    <cellStyle name="40% - Accent5 2 4 2 3 2" xfId="5916"/>
    <cellStyle name="40% - Accent5 2 4 2 4" xfId="5917"/>
    <cellStyle name="40% - Accent5 2 4 2 4 2" xfId="5918"/>
    <cellStyle name="40% - Accent5 2 4 2 5" xfId="5919"/>
    <cellStyle name="40% - Accent5 2 4 2 5 2" xfId="5920"/>
    <cellStyle name="40% - Accent5 2 4 2 6" xfId="5921"/>
    <cellStyle name="40% - Accent5 2 4 3" xfId="5922"/>
    <cellStyle name="40% - Accent5 2 4 3 2" xfId="5923"/>
    <cellStyle name="40% - Accent5 2 4 3 2 2" xfId="5924"/>
    <cellStyle name="40% - Accent5 2 4 3 3" xfId="5925"/>
    <cellStyle name="40% - Accent5 2 4 4" xfId="5926"/>
    <cellStyle name="40% - Accent5 2 4 4 2" xfId="5927"/>
    <cellStyle name="40% - Accent5 2 4 5" xfId="5928"/>
    <cellStyle name="40% - Accent5 2 4 5 2" xfId="5929"/>
    <cellStyle name="40% - Accent5 2 4 6" xfId="5930"/>
    <cellStyle name="40% - Accent5 2 4 6 2" xfId="5931"/>
    <cellStyle name="40% - Accent5 2 4 7" xfId="5932"/>
    <cellStyle name="40% - Accent5 2 4 7 2" xfId="5933"/>
    <cellStyle name="40% - Accent5 2 5" xfId="5934"/>
    <cellStyle name="40% - Accent5 2 5 2" xfId="5935"/>
    <cellStyle name="40% - Accent5 2 5 2 2" xfId="5936"/>
    <cellStyle name="40% - Accent5 2 5 2 2 2" xfId="5937"/>
    <cellStyle name="40% - Accent5 2 5 2 2 2 2" xfId="5938"/>
    <cellStyle name="40% - Accent5 2 5 2 2 3" xfId="5939"/>
    <cellStyle name="40% - Accent5 2 5 2 3" xfId="5940"/>
    <cellStyle name="40% - Accent5 2 5 2 3 2" xfId="5941"/>
    <cellStyle name="40% - Accent5 2 5 2 4" xfId="5942"/>
    <cellStyle name="40% - Accent5 2 5 2 4 2" xfId="5943"/>
    <cellStyle name="40% - Accent5 2 5 2 5" xfId="5944"/>
    <cellStyle name="40% - Accent5 2 5 2 5 2" xfId="5945"/>
    <cellStyle name="40% - Accent5 2 5 2 6" xfId="5946"/>
    <cellStyle name="40% - Accent5 2 5 3" xfId="5947"/>
    <cellStyle name="40% - Accent5 2 5 3 2" xfId="5948"/>
    <cellStyle name="40% - Accent5 2 5 3 2 2" xfId="5949"/>
    <cellStyle name="40% - Accent5 2 5 3 3" xfId="5950"/>
    <cellStyle name="40% - Accent5 2 5 4" xfId="5951"/>
    <cellStyle name="40% - Accent5 2 5 4 2" xfId="5952"/>
    <cellStyle name="40% - Accent5 2 5 5" xfId="5953"/>
    <cellStyle name="40% - Accent5 2 5 5 2" xfId="5954"/>
    <cellStyle name="40% - Accent5 2 5 6" xfId="5955"/>
    <cellStyle name="40% - Accent5 2 5 6 2" xfId="5956"/>
    <cellStyle name="40% - Accent5 2 5 7" xfId="5957"/>
    <cellStyle name="40% - Accent5 2 6" xfId="5958"/>
    <cellStyle name="40% - Accent5 2 6 2" xfId="5959"/>
    <cellStyle name="40% - Accent5 2 6 2 2" xfId="5960"/>
    <cellStyle name="40% - Accent5 2 6 2 2 2" xfId="5961"/>
    <cellStyle name="40% - Accent5 2 6 2 2 2 2" xfId="5962"/>
    <cellStyle name="40% - Accent5 2 6 2 2 3" xfId="5963"/>
    <cellStyle name="40% - Accent5 2 6 2 3" xfId="5964"/>
    <cellStyle name="40% - Accent5 2 6 2 3 2" xfId="5965"/>
    <cellStyle name="40% - Accent5 2 6 2 4" xfId="5966"/>
    <cellStyle name="40% - Accent5 2 6 2 4 2" xfId="5967"/>
    <cellStyle name="40% - Accent5 2 6 2 5" xfId="5968"/>
    <cellStyle name="40% - Accent5 2 6 2 5 2" xfId="5969"/>
    <cellStyle name="40% - Accent5 2 6 2 6" xfId="5970"/>
    <cellStyle name="40% - Accent5 2 6 3" xfId="5971"/>
    <cellStyle name="40% - Accent5 2 6 3 2" xfId="5972"/>
    <cellStyle name="40% - Accent5 2 6 3 2 2" xfId="5973"/>
    <cellStyle name="40% - Accent5 2 6 3 3" xfId="5974"/>
    <cellStyle name="40% - Accent5 2 6 4" xfId="5975"/>
    <cellStyle name="40% - Accent5 2 6 4 2" xfId="5976"/>
    <cellStyle name="40% - Accent5 2 6 5" xfId="5977"/>
    <cellStyle name="40% - Accent5 2 6 5 2" xfId="5978"/>
    <cellStyle name="40% - Accent5 2 6 6" xfId="5979"/>
    <cellStyle name="40% - Accent5 2 6 6 2" xfId="5980"/>
    <cellStyle name="40% - Accent5 2 6 7" xfId="5981"/>
    <cellStyle name="40% - Accent5 2 7" xfId="5982"/>
    <cellStyle name="40% - Accent5 2 7 2" xfId="5983"/>
    <cellStyle name="40% - Accent5 2 7 2 2" xfId="5984"/>
    <cellStyle name="40% - Accent5 2 7 2 2 2" xfId="5985"/>
    <cellStyle name="40% - Accent5 2 7 2 2 2 2" xfId="5986"/>
    <cellStyle name="40% - Accent5 2 7 2 2 3" xfId="5987"/>
    <cellStyle name="40% - Accent5 2 7 2 3" xfId="5988"/>
    <cellStyle name="40% - Accent5 2 7 3" xfId="5989"/>
    <cellStyle name="40% - Accent5 2 7 3 2" xfId="5990"/>
    <cellStyle name="40% - Accent5 2 7 4" xfId="5991"/>
    <cellStyle name="40% - Accent5 2 7 4 2" xfId="5992"/>
    <cellStyle name="40% - Accent5 2 7 5" xfId="5993"/>
    <cellStyle name="40% - Accent5 2 7 5 2" xfId="5994"/>
    <cellStyle name="40% - Accent5 2 7 6" xfId="5995"/>
    <cellStyle name="40% - Accent5 2 8" xfId="5996"/>
    <cellStyle name="40% - Accent5 2 8 2" xfId="5997"/>
    <cellStyle name="40% - Accent5 2 8 2 2" xfId="5998"/>
    <cellStyle name="40% - Accent5 2 8 3" xfId="5999"/>
    <cellStyle name="40% - Accent5 2 9" xfId="6000"/>
    <cellStyle name="40% - Accent5 2 9 2" xfId="6001"/>
    <cellStyle name="40% - Accent5 3" xfId="6002"/>
    <cellStyle name="40% - Accent5 3 10" xfId="6003"/>
    <cellStyle name="40% - Accent5 3 11" xfId="6004"/>
    <cellStyle name="40% - Accent5 3 2" xfId="6005"/>
    <cellStyle name="40% - Accent5 3 2 2" xfId="6006"/>
    <cellStyle name="40% - Accent5 3 2 2 2" xfId="6007"/>
    <cellStyle name="40% - Accent5 3 2 2 2 2" xfId="6008"/>
    <cellStyle name="40% - Accent5 3 2 2 2 2 2" xfId="6009"/>
    <cellStyle name="40% - Accent5 3 2 2 2 2 2 2" xfId="6010"/>
    <cellStyle name="40% - Accent5 3 2 2 2 2 3" xfId="6011"/>
    <cellStyle name="40% - Accent5 3 2 2 2 3" xfId="6012"/>
    <cellStyle name="40% - Accent5 3 2 2 2 3 2" xfId="6013"/>
    <cellStyle name="40% - Accent5 3 2 2 2 4" xfId="6014"/>
    <cellStyle name="40% - Accent5 3 2 2 2 4 2" xfId="6015"/>
    <cellStyle name="40% - Accent5 3 2 2 2 5" xfId="6016"/>
    <cellStyle name="40% - Accent5 3 2 2 2 5 2" xfId="6017"/>
    <cellStyle name="40% - Accent5 3 2 2 2 6" xfId="6018"/>
    <cellStyle name="40% - Accent5 3 2 2 3" xfId="6019"/>
    <cellStyle name="40% - Accent5 3 2 2 3 2" xfId="6020"/>
    <cellStyle name="40% - Accent5 3 2 2 3 2 2" xfId="6021"/>
    <cellStyle name="40% - Accent5 3 2 2 3 3" xfId="6022"/>
    <cellStyle name="40% - Accent5 3 2 2 4" xfId="6023"/>
    <cellStyle name="40% - Accent5 3 2 2 4 2" xfId="6024"/>
    <cellStyle name="40% - Accent5 3 2 2 5" xfId="6025"/>
    <cellStyle name="40% - Accent5 3 2 2 5 2" xfId="6026"/>
    <cellStyle name="40% - Accent5 3 2 2 6" xfId="6027"/>
    <cellStyle name="40% - Accent5 3 2 2 6 2" xfId="6028"/>
    <cellStyle name="40% - Accent5 3 2 2 7" xfId="6029"/>
    <cellStyle name="40% - Accent5 3 2 2 8" xfId="6030"/>
    <cellStyle name="40% - Accent5 3 2 3" xfId="6031"/>
    <cellStyle name="40% - Accent5 3 2 3 2" xfId="6032"/>
    <cellStyle name="40% - Accent5 3 2 3 2 2" xfId="6033"/>
    <cellStyle name="40% - Accent5 3 2 3 2 2 2" xfId="6034"/>
    <cellStyle name="40% - Accent5 3 2 3 2 2 2 2" xfId="6035"/>
    <cellStyle name="40% - Accent5 3 2 3 2 2 3" xfId="6036"/>
    <cellStyle name="40% - Accent5 3 2 3 2 3" xfId="6037"/>
    <cellStyle name="40% - Accent5 3 2 3 2 3 2" xfId="6038"/>
    <cellStyle name="40% - Accent5 3 2 3 2 4" xfId="6039"/>
    <cellStyle name="40% - Accent5 3 2 3 2 4 2" xfId="6040"/>
    <cellStyle name="40% - Accent5 3 2 3 2 5" xfId="6041"/>
    <cellStyle name="40% - Accent5 3 2 3 2 5 2" xfId="6042"/>
    <cellStyle name="40% - Accent5 3 2 3 2 6" xfId="6043"/>
    <cellStyle name="40% - Accent5 3 2 3 3" xfId="6044"/>
    <cellStyle name="40% - Accent5 3 2 3 3 2" xfId="6045"/>
    <cellStyle name="40% - Accent5 3 2 3 3 2 2" xfId="6046"/>
    <cellStyle name="40% - Accent5 3 2 3 3 3" xfId="6047"/>
    <cellStyle name="40% - Accent5 3 2 3 4" xfId="6048"/>
    <cellStyle name="40% - Accent5 3 2 3 4 2" xfId="6049"/>
    <cellStyle name="40% - Accent5 3 2 3 5" xfId="6050"/>
    <cellStyle name="40% - Accent5 3 2 3 5 2" xfId="6051"/>
    <cellStyle name="40% - Accent5 3 2 3 6" xfId="6052"/>
    <cellStyle name="40% - Accent5 3 2 3 6 2" xfId="6053"/>
    <cellStyle name="40% - Accent5 3 2 3 7" xfId="6054"/>
    <cellStyle name="40% - Accent5 3 2 4" xfId="6055"/>
    <cellStyle name="40% - Accent5 3 2 4 2" xfId="6056"/>
    <cellStyle name="40% - Accent5 3 2 4 2 2" xfId="6057"/>
    <cellStyle name="40% - Accent5 3 2 4 2 2 2" xfId="6058"/>
    <cellStyle name="40% - Accent5 3 2 4 2 3" xfId="6059"/>
    <cellStyle name="40% - Accent5 3 2 4 3" xfId="6060"/>
    <cellStyle name="40% - Accent5 3 2 4 3 2" xfId="6061"/>
    <cellStyle name="40% - Accent5 3 2 4 4" xfId="6062"/>
    <cellStyle name="40% - Accent5 3 2 4 4 2" xfId="6063"/>
    <cellStyle name="40% - Accent5 3 2 4 5" xfId="6064"/>
    <cellStyle name="40% - Accent5 3 2 4 5 2" xfId="6065"/>
    <cellStyle name="40% - Accent5 3 2 4 6" xfId="6066"/>
    <cellStyle name="40% - Accent5 3 2 5" xfId="6067"/>
    <cellStyle name="40% - Accent5 3 2 5 2" xfId="6068"/>
    <cellStyle name="40% - Accent5 3 2 5 2 2" xfId="6069"/>
    <cellStyle name="40% - Accent5 3 2 5 3" xfId="6070"/>
    <cellStyle name="40% - Accent5 3 2 6" xfId="6071"/>
    <cellStyle name="40% - Accent5 3 2 6 2" xfId="6072"/>
    <cellStyle name="40% - Accent5 3 2 7" xfId="6073"/>
    <cellStyle name="40% - Accent5 3 2 7 2" xfId="6074"/>
    <cellStyle name="40% - Accent5 3 2 8" xfId="6075"/>
    <cellStyle name="40% - Accent5 3 2 8 2" xfId="6076"/>
    <cellStyle name="40% - Accent5 3 2 9" xfId="6077"/>
    <cellStyle name="40% - Accent5 3 3" xfId="6078"/>
    <cellStyle name="40% - Accent5 3 3 2" xfId="6079"/>
    <cellStyle name="40% - Accent5 3 3 2 2" xfId="6080"/>
    <cellStyle name="40% - Accent5 3 3 2 2 2" xfId="6081"/>
    <cellStyle name="40% - Accent5 3 3 2 2 2 2" xfId="6082"/>
    <cellStyle name="40% - Accent5 3 3 2 2 3" xfId="6083"/>
    <cellStyle name="40% - Accent5 3 3 2 2 4" xfId="6084"/>
    <cellStyle name="40% - Accent5 3 3 2 3" xfId="6085"/>
    <cellStyle name="40% - Accent5 3 3 2 3 2" xfId="6086"/>
    <cellStyle name="40% - Accent5 3 3 2 4" xfId="6087"/>
    <cellStyle name="40% - Accent5 3 3 2 4 2" xfId="6088"/>
    <cellStyle name="40% - Accent5 3 3 2 5" xfId="6089"/>
    <cellStyle name="40% - Accent5 3 3 2 5 2" xfId="6090"/>
    <cellStyle name="40% - Accent5 3 3 2 6" xfId="6091"/>
    <cellStyle name="40% - Accent5 3 3 3" xfId="6092"/>
    <cellStyle name="40% - Accent5 3 3 3 2" xfId="6093"/>
    <cellStyle name="40% - Accent5 3 3 3 2 2" xfId="6094"/>
    <cellStyle name="40% - Accent5 3 3 3 3" xfId="6095"/>
    <cellStyle name="40% - Accent5 3 3 4" xfId="6096"/>
    <cellStyle name="40% - Accent5 3 3 4 2" xfId="6097"/>
    <cellStyle name="40% - Accent5 3 3 5" xfId="6098"/>
    <cellStyle name="40% - Accent5 3 3 5 2" xfId="6099"/>
    <cellStyle name="40% - Accent5 3 3 6" xfId="6100"/>
    <cellStyle name="40% - Accent5 3 3 6 2" xfId="6101"/>
    <cellStyle name="40% - Accent5 3 3 7" xfId="6102"/>
    <cellStyle name="40% - Accent5 3 4" xfId="6103"/>
    <cellStyle name="40% - Accent5 3 4 2" xfId="6104"/>
    <cellStyle name="40% - Accent5 3 4 2 2" xfId="6105"/>
    <cellStyle name="40% - Accent5 3 4 2 2 2" xfId="6106"/>
    <cellStyle name="40% - Accent5 3 4 2 2 2 2" xfId="6107"/>
    <cellStyle name="40% - Accent5 3 4 2 2 3" xfId="6108"/>
    <cellStyle name="40% - Accent5 3 4 2 3" xfId="6109"/>
    <cellStyle name="40% - Accent5 3 4 2 3 2" xfId="6110"/>
    <cellStyle name="40% - Accent5 3 4 2 4" xfId="6111"/>
    <cellStyle name="40% - Accent5 3 4 2 4 2" xfId="6112"/>
    <cellStyle name="40% - Accent5 3 4 2 5" xfId="6113"/>
    <cellStyle name="40% - Accent5 3 4 2 5 2" xfId="6114"/>
    <cellStyle name="40% - Accent5 3 4 2 6" xfId="6115"/>
    <cellStyle name="40% - Accent5 3 4 3" xfId="6116"/>
    <cellStyle name="40% - Accent5 3 4 3 2" xfId="6117"/>
    <cellStyle name="40% - Accent5 3 4 3 2 2" xfId="6118"/>
    <cellStyle name="40% - Accent5 3 4 3 3" xfId="6119"/>
    <cellStyle name="40% - Accent5 3 4 4" xfId="6120"/>
    <cellStyle name="40% - Accent5 3 4 4 2" xfId="6121"/>
    <cellStyle name="40% - Accent5 3 4 5" xfId="6122"/>
    <cellStyle name="40% - Accent5 3 4 5 2" xfId="6123"/>
    <cellStyle name="40% - Accent5 3 4 6" xfId="6124"/>
    <cellStyle name="40% - Accent5 3 4 6 2" xfId="6125"/>
    <cellStyle name="40% - Accent5 3 4 7" xfId="6126"/>
    <cellStyle name="40% - Accent5 3 5" xfId="6127"/>
    <cellStyle name="40% - Accent5 3 5 2" xfId="6128"/>
    <cellStyle name="40% - Accent5 3 5 2 2" xfId="6129"/>
    <cellStyle name="40% - Accent5 3 5 2 2 2" xfId="6130"/>
    <cellStyle name="40% - Accent5 3 5 2 3" xfId="6131"/>
    <cellStyle name="40% - Accent5 3 5 3" xfId="6132"/>
    <cellStyle name="40% - Accent5 3 5 3 2" xfId="6133"/>
    <cellStyle name="40% - Accent5 3 5 4" xfId="6134"/>
    <cellStyle name="40% - Accent5 3 5 4 2" xfId="6135"/>
    <cellStyle name="40% - Accent5 3 5 5" xfId="6136"/>
    <cellStyle name="40% - Accent5 3 5 5 2" xfId="6137"/>
    <cellStyle name="40% - Accent5 3 5 6" xfId="6138"/>
    <cellStyle name="40% - Accent5 3 6" xfId="6139"/>
    <cellStyle name="40% - Accent5 3 6 2" xfId="6140"/>
    <cellStyle name="40% - Accent5 3 6 2 2" xfId="6141"/>
    <cellStyle name="40% - Accent5 3 6 3" xfId="6142"/>
    <cellStyle name="40% - Accent5 3 7" xfId="6143"/>
    <cellStyle name="40% - Accent5 3 7 2" xfId="6144"/>
    <cellStyle name="40% - Accent5 3 8" xfId="6145"/>
    <cellStyle name="40% - Accent5 3 8 2" xfId="6146"/>
    <cellStyle name="40% - Accent5 3 8 2 2" xfId="6147"/>
    <cellStyle name="40% - Accent5 3 8 3" xfId="6148"/>
    <cellStyle name="40% - Accent5 3 9" xfId="6149"/>
    <cellStyle name="40% - Accent5 3 9 2" xfId="6150"/>
    <cellStyle name="40% - Accent5 4" xfId="6151"/>
    <cellStyle name="40% - Accent5 4 2" xfId="6152"/>
    <cellStyle name="40% - Accent5 4 2 2" xfId="6153"/>
    <cellStyle name="40% - Accent5 4 2 2 2" xfId="6154"/>
    <cellStyle name="40% - Accent5 4 2 2 2 2" xfId="6155"/>
    <cellStyle name="40% - Accent5 4 2 2 2 2 2" xfId="6156"/>
    <cellStyle name="40% - Accent5 4 2 2 2 3" xfId="6157"/>
    <cellStyle name="40% - Accent5 4 2 2 3" xfId="6158"/>
    <cellStyle name="40% - Accent5 4 2 2 3 2" xfId="6159"/>
    <cellStyle name="40% - Accent5 4 2 2 4" xfId="6160"/>
    <cellStyle name="40% - Accent5 4 2 2 4 2" xfId="6161"/>
    <cellStyle name="40% - Accent5 4 2 2 5" xfId="6162"/>
    <cellStyle name="40% - Accent5 4 2 2 5 2" xfId="6163"/>
    <cellStyle name="40% - Accent5 4 2 2 6" xfId="6164"/>
    <cellStyle name="40% - Accent5 4 2 3" xfId="6165"/>
    <cellStyle name="40% - Accent5 4 2 3 2" xfId="6166"/>
    <cellStyle name="40% - Accent5 4 2 3 2 2" xfId="6167"/>
    <cellStyle name="40% - Accent5 4 2 3 3" xfId="6168"/>
    <cellStyle name="40% - Accent5 4 2 4" xfId="6169"/>
    <cellStyle name="40% - Accent5 4 2 4 2" xfId="6170"/>
    <cellStyle name="40% - Accent5 4 2 5" xfId="6171"/>
    <cellStyle name="40% - Accent5 4 2 5 2" xfId="6172"/>
    <cellStyle name="40% - Accent5 4 2 6" xfId="6173"/>
    <cellStyle name="40% - Accent5 4 2 6 2" xfId="6174"/>
    <cellStyle name="40% - Accent5 4 2 7" xfId="6175"/>
    <cellStyle name="40% - Accent5 4 3" xfId="6176"/>
    <cellStyle name="40% - Accent5 4 4" xfId="6177"/>
    <cellStyle name="40% - Accent5 4 4 2" xfId="6178"/>
    <cellStyle name="40% - Accent5 4 4 2 2" xfId="6179"/>
    <cellStyle name="40% - Accent5 4 4 2 2 2" xfId="6180"/>
    <cellStyle name="40% - Accent5 4 4 2 3" xfId="6181"/>
    <cellStyle name="40% - Accent5 4 4 3" xfId="6182"/>
    <cellStyle name="40% - Accent5 4 4 3 2" xfId="6183"/>
    <cellStyle name="40% - Accent5 4 4 4" xfId="6184"/>
    <cellStyle name="40% - Accent5 4 4 4 2" xfId="6185"/>
    <cellStyle name="40% - Accent5 4 4 5" xfId="6186"/>
    <cellStyle name="40% - Accent5 4 4 5 2" xfId="6187"/>
    <cellStyle name="40% - Accent5 4 4 6" xfId="6188"/>
    <cellStyle name="40% - Accent5 4 5" xfId="6189"/>
    <cellStyle name="40% - Accent5 4 5 2" xfId="6190"/>
    <cellStyle name="40% - Accent5 4 5 2 2" xfId="6191"/>
    <cellStyle name="40% - Accent5 4 5 3" xfId="6192"/>
    <cellStyle name="40% - Accent5 4 6" xfId="6193"/>
    <cellStyle name="40% - Accent5 4 6 2" xfId="6194"/>
    <cellStyle name="40% - Accent5 4 7" xfId="6195"/>
    <cellStyle name="40% - Accent5 4 7 2" xfId="6196"/>
    <cellStyle name="40% - Accent5 4 8" xfId="6197"/>
    <cellStyle name="40% - Accent5 4 8 2" xfId="6198"/>
    <cellStyle name="40% - Accent5 4 9" xfId="6199"/>
    <cellStyle name="40% - Accent5 5" xfId="6200"/>
    <cellStyle name="40% - Accent5 5 2" xfId="6201"/>
    <cellStyle name="40% - Accent5 5 2 2" xfId="6202"/>
    <cellStyle name="40% - Accent5 5 2 2 2" xfId="6203"/>
    <cellStyle name="40% - Accent5 5 2 2 2 2" xfId="6204"/>
    <cellStyle name="40% - Accent5 5 2 2 2 2 2" xfId="6205"/>
    <cellStyle name="40% - Accent5 5 2 2 2 3" xfId="6206"/>
    <cellStyle name="40% - Accent5 5 2 2 3" xfId="6207"/>
    <cellStyle name="40% - Accent5 5 2 2 3 2" xfId="6208"/>
    <cellStyle name="40% - Accent5 5 2 2 4" xfId="6209"/>
    <cellStyle name="40% - Accent5 5 2 2 4 2" xfId="6210"/>
    <cellStyle name="40% - Accent5 5 2 2 5" xfId="6211"/>
    <cellStyle name="40% - Accent5 5 2 2 5 2" xfId="6212"/>
    <cellStyle name="40% - Accent5 5 2 2 6" xfId="6213"/>
    <cellStyle name="40% - Accent5 5 2 3" xfId="6214"/>
    <cellStyle name="40% - Accent5 5 2 3 2" xfId="6215"/>
    <cellStyle name="40% - Accent5 5 2 3 2 2" xfId="6216"/>
    <cellStyle name="40% - Accent5 5 2 3 3" xfId="6217"/>
    <cellStyle name="40% - Accent5 5 2 4" xfId="6218"/>
    <cellStyle name="40% - Accent5 5 2 4 2" xfId="6219"/>
    <cellStyle name="40% - Accent5 5 2 5" xfId="6220"/>
    <cellStyle name="40% - Accent5 5 2 5 2" xfId="6221"/>
    <cellStyle name="40% - Accent5 5 2 6" xfId="6222"/>
    <cellStyle name="40% - Accent5 5 2 6 2" xfId="6223"/>
    <cellStyle name="40% - Accent5 5 2 7" xfId="6224"/>
    <cellStyle name="40% - Accent5 5 3" xfId="6225"/>
    <cellStyle name="40% - Accent5 5 3 2" xfId="6226"/>
    <cellStyle name="40% - Accent5 5 3 2 2" xfId="6227"/>
    <cellStyle name="40% - Accent5 5 3 2 2 2" xfId="6228"/>
    <cellStyle name="40% - Accent5 5 3 2 3" xfId="6229"/>
    <cellStyle name="40% - Accent5 5 3 3" xfId="6230"/>
    <cellStyle name="40% - Accent5 5 3 3 2" xfId="6231"/>
    <cellStyle name="40% - Accent5 5 3 4" xfId="6232"/>
    <cellStyle name="40% - Accent5 5 3 4 2" xfId="6233"/>
    <cellStyle name="40% - Accent5 5 3 5" xfId="6234"/>
    <cellStyle name="40% - Accent5 5 3 5 2" xfId="6235"/>
    <cellStyle name="40% - Accent5 5 3 6" xfId="6236"/>
    <cellStyle name="40% - Accent5 5 4" xfId="6237"/>
    <cellStyle name="40% - Accent5 5 4 2" xfId="6238"/>
    <cellStyle name="40% - Accent5 5 4 2 2" xfId="6239"/>
    <cellStyle name="40% - Accent5 5 4 3" xfId="6240"/>
    <cellStyle name="40% - Accent5 5 5" xfId="6241"/>
    <cellStyle name="40% - Accent5 5 5 2" xfId="6242"/>
    <cellStyle name="40% - Accent5 5 6" xfId="6243"/>
    <cellStyle name="40% - Accent5 5 6 2" xfId="6244"/>
    <cellStyle name="40% - Accent5 5 7" xfId="6245"/>
    <cellStyle name="40% - Accent5 5 7 2" xfId="6246"/>
    <cellStyle name="40% - Accent5 5 8" xfId="6247"/>
    <cellStyle name="40% - Accent5 5 8 2" xfId="6248"/>
    <cellStyle name="40% - Accent5 6" xfId="6249"/>
    <cellStyle name="40% - Accent5 6 2" xfId="6250"/>
    <cellStyle name="40% - Accent5 6 2 2" xfId="6251"/>
    <cellStyle name="40% - Accent5 6 2 2 2" xfId="6252"/>
    <cellStyle name="40% - Accent5 6 2 3" xfId="6253"/>
    <cellStyle name="40% - Accent5 6 3" xfId="6254"/>
    <cellStyle name="40% - Accent5 6 3 2" xfId="6255"/>
    <cellStyle name="40% - Accent5 6 4" xfId="6256"/>
    <cellStyle name="40% - Accent5 6 4 2" xfId="6257"/>
    <cellStyle name="40% - Accent5 6 5" xfId="6258"/>
    <cellStyle name="40% - Accent5 6 5 2" xfId="6259"/>
    <cellStyle name="40% - Accent5 6 6" xfId="6260"/>
    <cellStyle name="40% - Accent5 7" xfId="6261"/>
    <cellStyle name="40% - Accent5 7 2" xfId="6262"/>
    <cellStyle name="40% - Accent5 7 2 2" xfId="6263"/>
    <cellStyle name="40% - Accent5 7 3" xfId="6264"/>
    <cellStyle name="40% - Accent5 8" xfId="6265"/>
    <cellStyle name="40% - Accent5 8 2" xfId="6266"/>
    <cellStyle name="40% - Accent5 9" xfId="6267"/>
    <cellStyle name="40% - Accent5 9 2" xfId="6268"/>
    <cellStyle name="40% - Accent6 10" xfId="6269"/>
    <cellStyle name="40% - Accent6 11" xfId="6270"/>
    <cellStyle name="40% - Accent6 2" xfId="6271"/>
    <cellStyle name="40% - Accent6 2 10" xfId="6272"/>
    <cellStyle name="40% - Accent6 2 10 2" xfId="6273"/>
    <cellStyle name="40% - Accent6 2 11" xfId="6274"/>
    <cellStyle name="40% - Accent6 2 11 2" xfId="6275"/>
    <cellStyle name="40% - Accent6 2 12" xfId="6276"/>
    <cellStyle name="40% - Accent6 2 12 2" xfId="6277"/>
    <cellStyle name="40% - Accent6 2 13" xfId="6278"/>
    <cellStyle name="40% - Accent6 2 14" xfId="6279"/>
    <cellStyle name="40% - Accent6 2 15" xfId="6280"/>
    <cellStyle name="40% - Accent6 2 16" xfId="6281"/>
    <cellStyle name="40% - Accent6 2 2" xfId="6282"/>
    <cellStyle name="40% - Accent6 2 2 10" xfId="6283"/>
    <cellStyle name="40% - Accent6 2 2 11" xfId="6284"/>
    <cellStyle name="40% - Accent6 2 2 12" xfId="6285"/>
    <cellStyle name="40% - Accent6 2 2 2" xfId="6286"/>
    <cellStyle name="40% - Accent6 2 2 2 10" xfId="6287"/>
    <cellStyle name="40% - Accent6 2 2 2 2" xfId="6288"/>
    <cellStyle name="40% - Accent6 2 2 2 2 2" xfId="6289"/>
    <cellStyle name="40% - Accent6 2 2 2 2 2 2" xfId="6290"/>
    <cellStyle name="40% - Accent6 2 2 2 2 2 2 2" xfId="6291"/>
    <cellStyle name="40% - Accent6 2 2 2 2 2 3" xfId="6292"/>
    <cellStyle name="40% - Accent6 2 2 2 2 3" xfId="6293"/>
    <cellStyle name="40% - Accent6 2 2 2 2 3 2" xfId="6294"/>
    <cellStyle name="40% - Accent6 2 2 2 2 4" xfId="6295"/>
    <cellStyle name="40% - Accent6 2 2 2 2 4 2" xfId="6296"/>
    <cellStyle name="40% - Accent6 2 2 2 2 5" xfId="6297"/>
    <cellStyle name="40% - Accent6 2 2 2 2 5 2" xfId="6298"/>
    <cellStyle name="40% - Accent6 2 2 2 2 6" xfId="6299"/>
    <cellStyle name="40% - Accent6 2 2 2 3" xfId="6300"/>
    <cellStyle name="40% - Accent6 2 2 2 3 2" xfId="6301"/>
    <cellStyle name="40% - Accent6 2 2 2 3 2 2" xfId="6302"/>
    <cellStyle name="40% - Accent6 2 2 2 3 3" xfId="6303"/>
    <cellStyle name="40% - Accent6 2 2 2 4" xfId="6304"/>
    <cellStyle name="40% - Accent6 2 2 2 4 2" xfId="6305"/>
    <cellStyle name="40% - Accent6 2 2 2 5" xfId="6306"/>
    <cellStyle name="40% - Accent6 2 2 2 5 2" xfId="6307"/>
    <cellStyle name="40% - Accent6 2 2 2 6" xfId="6308"/>
    <cellStyle name="40% - Accent6 2 2 2 6 2" xfId="6309"/>
    <cellStyle name="40% - Accent6 2 2 2 7" xfId="6310"/>
    <cellStyle name="40% - Accent6 2 2 2 8" xfId="6311"/>
    <cellStyle name="40% - Accent6 2 2 2 9" xfId="6312"/>
    <cellStyle name="40% - Accent6 2 2 3" xfId="6313"/>
    <cellStyle name="40% - Accent6 2 2 3 2" xfId="6314"/>
    <cellStyle name="40% - Accent6 2 2 3 2 2" xfId="6315"/>
    <cellStyle name="40% - Accent6 2 2 3 2 2 2" xfId="6316"/>
    <cellStyle name="40% - Accent6 2 2 3 2 2 2 2" xfId="6317"/>
    <cellStyle name="40% - Accent6 2 2 3 2 2 3" xfId="6318"/>
    <cellStyle name="40% - Accent6 2 2 3 2 3" xfId="6319"/>
    <cellStyle name="40% - Accent6 2 2 3 2 3 2" xfId="6320"/>
    <cellStyle name="40% - Accent6 2 2 3 2 4" xfId="6321"/>
    <cellStyle name="40% - Accent6 2 2 3 2 4 2" xfId="6322"/>
    <cellStyle name="40% - Accent6 2 2 3 2 5" xfId="6323"/>
    <cellStyle name="40% - Accent6 2 2 3 2 5 2" xfId="6324"/>
    <cellStyle name="40% - Accent6 2 2 3 2 6" xfId="6325"/>
    <cellStyle name="40% - Accent6 2 2 3 3" xfId="6326"/>
    <cellStyle name="40% - Accent6 2 2 3 3 2" xfId="6327"/>
    <cellStyle name="40% - Accent6 2 2 3 3 2 2" xfId="6328"/>
    <cellStyle name="40% - Accent6 2 2 3 3 3" xfId="6329"/>
    <cellStyle name="40% - Accent6 2 2 3 4" xfId="6330"/>
    <cellStyle name="40% - Accent6 2 2 3 4 2" xfId="6331"/>
    <cellStyle name="40% - Accent6 2 2 3 5" xfId="6332"/>
    <cellStyle name="40% - Accent6 2 2 3 5 2" xfId="6333"/>
    <cellStyle name="40% - Accent6 2 2 3 6" xfId="6334"/>
    <cellStyle name="40% - Accent6 2 2 3 6 2" xfId="6335"/>
    <cellStyle name="40% - Accent6 2 2 3 7" xfId="6336"/>
    <cellStyle name="40% - Accent6 2 2 4" xfId="6337"/>
    <cellStyle name="40% - Accent6 2 2 4 2" xfId="6338"/>
    <cellStyle name="40% - Accent6 2 2 4 2 2" xfId="6339"/>
    <cellStyle name="40% - Accent6 2 2 4 2 2 2" xfId="6340"/>
    <cellStyle name="40% - Accent6 2 2 4 2 3" xfId="6341"/>
    <cellStyle name="40% - Accent6 2 2 4 3" xfId="6342"/>
    <cellStyle name="40% - Accent6 2 2 4 3 2" xfId="6343"/>
    <cellStyle name="40% - Accent6 2 2 4 4" xfId="6344"/>
    <cellStyle name="40% - Accent6 2 2 4 4 2" xfId="6345"/>
    <cellStyle name="40% - Accent6 2 2 4 5" xfId="6346"/>
    <cellStyle name="40% - Accent6 2 2 4 5 2" xfId="6347"/>
    <cellStyle name="40% - Accent6 2 2 4 6" xfId="6348"/>
    <cellStyle name="40% - Accent6 2 2 5" xfId="6349"/>
    <cellStyle name="40% - Accent6 2 2 5 2" xfId="6350"/>
    <cellStyle name="40% - Accent6 2 2 5 2 2" xfId="6351"/>
    <cellStyle name="40% - Accent6 2 2 5 3" xfId="6352"/>
    <cellStyle name="40% - Accent6 2 2 6" xfId="6353"/>
    <cellStyle name="40% - Accent6 2 2 6 2" xfId="6354"/>
    <cellStyle name="40% - Accent6 2 2 7" xfId="6355"/>
    <cellStyle name="40% - Accent6 2 2 7 2" xfId="6356"/>
    <cellStyle name="40% - Accent6 2 2 8" xfId="6357"/>
    <cellStyle name="40% - Accent6 2 2 8 2" xfId="6358"/>
    <cellStyle name="40% - Accent6 2 2 9" xfId="6359"/>
    <cellStyle name="40% - Accent6 2 3" xfId="6360"/>
    <cellStyle name="40% - Accent6 2 3 10" xfId="6361"/>
    <cellStyle name="40% - Accent6 2 3 11" xfId="6362"/>
    <cellStyle name="40% - Accent6 2 3 2" xfId="6363"/>
    <cellStyle name="40% - Accent6 2 3 2 2" xfId="6364"/>
    <cellStyle name="40% - Accent6 2 3 2 2 2" xfId="6365"/>
    <cellStyle name="40% - Accent6 2 3 2 2 2 2" xfId="6366"/>
    <cellStyle name="40% - Accent6 2 3 2 2 2 2 2" xfId="6367"/>
    <cellStyle name="40% - Accent6 2 3 2 2 2 3" xfId="6368"/>
    <cellStyle name="40% - Accent6 2 3 2 2 3" xfId="6369"/>
    <cellStyle name="40% - Accent6 2 3 2 2 3 2" xfId="6370"/>
    <cellStyle name="40% - Accent6 2 3 2 2 4" xfId="6371"/>
    <cellStyle name="40% - Accent6 2 3 2 2 4 2" xfId="6372"/>
    <cellStyle name="40% - Accent6 2 3 2 2 5" xfId="6373"/>
    <cellStyle name="40% - Accent6 2 3 2 2 5 2" xfId="6374"/>
    <cellStyle name="40% - Accent6 2 3 2 2 6" xfId="6375"/>
    <cellStyle name="40% - Accent6 2 3 2 3" xfId="6376"/>
    <cellStyle name="40% - Accent6 2 3 2 3 2" xfId="6377"/>
    <cellStyle name="40% - Accent6 2 3 2 3 2 2" xfId="6378"/>
    <cellStyle name="40% - Accent6 2 3 2 3 3" xfId="6379"/>
    <cellStyle name="40% - Accent6 2 3 2 4" xfId="6380"/>
    <cellStyle name="40% - Accent6 2 3 2 4 2" xfId="6381"/>
    <cellStyle name="40% - Accent6 2 3 2 5" xfId="6382"/>
    <cellStyle name="40% - Accent6 2 3 2 5 2" xfId="6383"/>
    <cellStyle name="40% - Accent6 2 3 2 6" xfId="6384"/>
    <cellStyle name="40% - Accent6 2 3 2 6 2" xfId="6385"/>
    <cellStyle name="40% - Accent6 2 3 2 7" xfId="6386"/>
    <cellStyle name="40% - Accent6 2 3 3" xfId="6387"/>
    <cellStyle name="40% - Accent6 2 3 3 2" xfId="6388"/>
    <cellStyle name="40% - Accent6 2 3 3 2 2" xfId="6389"/>
    <cellStyle name="40% - Accent6 2 3 3 2 2 2" xfId="6390"/>
    <cellStyle name="40% - Accent6 2 3 3 2 3" xfId="6391"/>
    <cellStyle name="40% - Accent6 2 3 3 3" xfId="6392"/>
    <cellStyle name="40% - Accent6 2 3 3 3 2" xfId="6393"/>
    <cellStyle name="40% - Accent6 2 3 3 4" xfId="6394"/>
    <cellStyle name="40% - Accent6 2 3 3 4 2" xfId="6395"/>
    <cellStyle name="40% - Accent6 2 3 3 5" xfId="6396"/>
    <cellStyle name="40% - Accent6 2 3 3 5 2" xfId="6397"/>
    <cellStyle name="40% - Accent6 2 3 3 6" xfId="6398"/>
    <cellStyle name="40% - Accent6 2 3 4" xfId="6399"/>
    <cellStyle name="40% - Accent6 2 3 4 2" xfId="6400"/>
    <cellStyle name="40% - Accent6 2 3 4 2 2" xfId="6401"/>
    <cellStyle name="40% - Accent6 2 3 4 3" xfId="6402"/>
    <cellStyle name="40% - Accent6 2 3 5" xfId="6403"/>
    <cellStyle name="40% - Accent6 2 3 5 2" xfId="6404"/>
    <cellStyle name="40% - Accent6 2 3 6" xfId="6405"/>
    <cellStyle name="40% - Accent6 2 3 6 2" xfId="6406"/>
    <cellStyle name="40% - Accent6 2 3 7" xfId="6407"/>
    <cellStyle name="40% - Accent6 2 3 7 2" xfId="6408"/>
    <cellStyle name="40% - Accent6 2 3 8" xfId="6409"/>
    <cellStyle name="40% - Accent6 2 3 9" xfId="6410"/>
    <cellStyle name="40% - Accent6 2 4" xfId="6411"/>
    <cellStyle name="40% - Accent6 2 4 2" xfId="6412"/>
    <cellStyle name="40% - Accent6 2 4 2 2" xfId="6413"/>
    <cellStyle name="40% - Accent6 2 4 2 2 2" xfId="6414"/>
    <cellStyle name="40% - Accent6 2 4 2 2 2 2" xfId="6415"/>
    <cellStyle name="40% - Accent6 2 4 2 2 3" xfId="6416"/>
    <cellStyle name="40% - Accent6 2 4 2 2 4" xfId="6417"/>
    <cellStyle name="40% - Accent6 2 4 2 3" xfId="6418"/>
    <cellStyle name="40% - Accent6 2 4 2 3 2" xfId="6419"/>
    <cellStyle name="40% - Accent6 2 4 2 4" xfId="6420"/>
    <cellStyle name="40% - Accent6 2 4 2 4 2" xfId="6421"/>
    <cellStyle name="40% - Accent6 2 4 2 5" xfId="6422"/>
    <cellStyle name="40% - Accent6 2 4 2 5 2" xfId="6423"/>
    <cellStyle name="40% - Accent6 2 4 2 6" xfId="6424"/>
    <cellStyle name="40% - Accent6 2 4 3" xfId="6425"/>
    <cellStyle name="40% - Accent6 2 4 3 2" xfId="6426"/>
    <cellStyle name="40% - Accent6 2 4 3 2 2" xfId="6427"/>
    <cellStyle name="40% - Accent6 2 4 3 3" xfId="6428"/>
    <cellStyle name="40% - Accent6 2 4 4" xfId="6429"/>
    <cellStyle name="40% - Accent6 2 4 4 2" xfId="6430"/>
    <cellStyle name="40% - Accent6 2 4 5" xfId="6431"/>
    <cellStyle name="40% - Accent6 2 4 5 2" xfId="6432"/>
    <cellStyle name="40% - Accent6 2 4 6" xfId="6433"/>
    <cellStyle name="40% - Accent6 2 4 6 2" xfId="6434"/>
    <cellStyle name="40% - Accent6 2 4 7" xfId="6435"/>
    <cellStyle name="40% - Accent6 2 4 7 2" xfId="6436"/>
    <cellStyle name="40% - Accent6 2 5" xfId="6437"/>
    <cellStyle name="40% - Accent6 2 5 2" xfId="6438"/>
    <cellStyle name="40% - Accent6 2 5 2 2" xfId="6439"/>
    <cellStyle name="40% - Accent6 2 5 2 2 2" xfId="6440"/>
    <cellStyle name="40% - Accent6 2 5 2 2 2 2" xfId="6441"/>
    <cellStyle name="40% - Accent6 2 5 2 2 3" xfId="6442"/>
    <cellStyle name="40% - Accent6 2 5 2 3" xfId="6443"/>
    <cellStyle name="40% - Accent6 2 5 2 3 2" xfId="6444"/>
    <cellStyle name="40% - Accent6 2 5 2 4" xfId="6445"/>
    <cellStyle name="40% - Accent6 2 5 2 4 2" xfId="6446"/>
    <cellStyle name="40% - Accent6 2 5 2 5" xfId="6447"/>
    <cellStyle name="40% - Accent6 2 5 2 5 2" xfId="6448"/>
    <cellStyle name="40% - Accent6 2 5 2 6" xfId="6449"/>
    <cellStyle name="40% - Accent6 2 5 3" xfId="6450"/>
    <cellStyle name="40% - Accent6 2 5 3 2" xfId="6451"/>
    <cellStyle name="40% - Accent6 2 5 3 2 2" xfId="6452"/>
    <cellStyle name="40% - Accent6 2 5 3 3" xfId="6453"/>
    <cellStyle name="40% - Accent6 2 5 4" xfId="6454"/>
    <cellStyle name="40% - Accent6 2 5 4 2" xfId="6455"/>
    <cellStyle name="40% - Accent6 2 5 5" xfId="6456"/>
    <cellStyle name="40% - Accent6 2 5 5 2" xfId="6457"/>
    <cellStyle name="40% - Accent6 2 5 6" xfId="6458"/>
    <cellStyle name="40% - Accent6 2 5 6 2" xfId="6459"/>
    <cellStyle name="40% - Accent6 2 5 7" xfId="6460"/>
    <cellStyle name="40% - Accent6 2 6" xfId="6461"/>
    <cellStyle name="40% - Accent6 2 6 2" xfId="6462"/>
    <cellStyle name="40% - Accent6 2 6 2 2" xfId="6463"/>
    <cellStyle name="40% - Accent6 2 6 2 2 2" xfId="6464"/>
    <cellStyle name="40% - Accent6 2 6 2 2 2 2" xfId="6465"/>
    <cellStyle name="40% - Accent6 2 6 2 2 3" xfId="6466"/>
    <cellStyle name="40% - Accent6 2 6 2 3" xfId="6467"/>
    <cellStyle name="40% - Accent6 2 6 2 3 2" xfId="6468"/>
    <cellStyle name="40% - Accent6 2 6 2 4" xfId="6469"/>
    <cellStyle name="40% - Accent6 2 6 2 4 2" xfId="6470"/>
    <cellStyle name="40% - Accent6 2 6 2 5" xfId="6471"/>
    <cellStyle name="40% - Accent6 2 6 2 5 2" xfId="6472"/>
    <cellStyle name="40% - Accent6 2 6 2 6" xfId="6473"/>
    <cellStyle name="40% - Accent6 2 6 3" xfId="6474"/>
    <cellStyle name="40% - Accent6 2 6 3 2" xfId="6475"/>
    <cellStyle name="40% - Accent6 2 6 3 2 2" xfId="6476"/>
    <cellStyle name="40% - Accent6 2 6 3 3" xfId="6477"/>
    <cellStyle name="40% - Accent6 2 6 4" xfId="6478"/>
    <cellStyle name="40% - Accent6 2 6 4 2" xfId="6479"/>
    <cellStyle name="40% - Accent6 2 6 5" xfId="6480"/>
    <cellStyle name="40% - Accent6 2 6 5 2" xfId="6481"/>
    <cellStyle name="40% - Accent6 2 6 6" xfId="6482"/>
    <cellStyle name="40% - Accent6 2 6 6 2" xfId="6483"/>
    <cellStyle name="40% - Accent6 2 6 7" xfId="6484"/>
    <cellStyle name="40% - Accent6 2 7" xfId="6485"/>
    <cellStyle name="40% - Accent6 2 7 2" xfId="6486"/>
    <cellStyle name="40% - Accent6 2 7 2 2" xfId="6487"/>
    <cellStyle name="40% - Accent6 2 7 2 2 2" xfId="6488"/>
    <cellStyle name="40% - Accent6 2 7 2 3" xfId="6489"/>
    <cellStyle name="40% - Accent6 2 7 3" xfId="6490"/>
    <cellStyle name="40% - Accent6 2 7 3 2" xfId="6491"/>
    <cellStyle name="40% - Accent6 2 7 4" xfId="6492"/>
    <cellStyle name="40% - Accent6 2 7 4 2" xfId="6493"/>
    <cellStyle name="40% - Accent6 2 7 5" xfId="6494"/>
    <cellStyle name="40% - Accent6 2 7 5 2" xfId="6495"/>
    <cellStyle name="40% - Accent6 2 7 6" xfId="6496"/>
    <cellStyle name="40% - Accent6 2 8" xfId="6497"/>
    <cellStyle name="40% - Accent6 2 8 2" xfId="6498"/>
    <cellStyle name="40% - Accent6 2 8 2 2" xfId="6499"/>
    <cellStyle name="40% - Accent6 2 8 3" xfId="6500"/>
    <cellStyle name="40% - Accent6 2 9" xfId="6501"/>
    <cellStyle name="40% - Accent6 2 9 2" xfId="6502"/>
    <cellStyle name="40% - Accent6 3" xfId="6503"/>
    <cellStyle name="40% - Accent6 3 10" xfId="6504"/>
    <cellStyle name="40% - Accent6 3 11" xfId="6505"/>
    <cellStyle name="40% - Accent6 3 2" xfId="6506"/>
    <cellStyle name="40% - Accent6 3 2 2" xfId="6507"/>
    <cellStyle name="40% - Accent6 3 2 2 2" xfId="6508"/>
    <cellStyle name="40% - Accent6 3 2 2 2 2" xfId="6509"/>
    <cellStyle name="40% - Accent6 3 2 2 2 2 2" xfId="6510"/>
    <cellStyle name="40% - Accent6 3 2 2 2 2 2 2" xfId="6511"/>
    <cellStyle name="40% - Accent6 3 2 2 2 2 3" xfId="6512"/>
    <cellStyle name="40% - Accent6 3 2 2 2 3" xfId="6513"/>
    <cellStyle name="40% - Accent6 3 2 2 2 3 2" xfId="6514"/>
    <cellStyle name="40% - Accent6 3 2 2 2 4" xfId="6515"/>
    <cellStyle name="40% - Accent6 3 2 2 2 4 2" xfId="6516"/>
    <cellStyle name="40% - Accent6 3 2 2 2 5" xfId="6517"/>
    <cellStyle name="40% - Accent6 3 2 2 2 5 2" xfId="6518"/>
    <cellStyle name="40% - Accent6 3 2 2 2 6" xfId="6519"/>
    <cellStyle name="40% - Accent6 3 2 2 3" xfId="6520"/>
    <cellStyle name="40% - Accent6 3 2 2 3 2" xfId="6521"/>
    <cellStyle name="40% - Accent6 3 2 2 3 2 2" xfId="6522"/>
    <cellStyle name="40% - Accent6 3 2 2 3 3" xfId="6523"/>
    <cellStyle name="40% - Accent6 3 2 2 4" xfId="6524"/>
    <cellStyle name="40% - Accent6 3 2 2 4 2" xfId="6525"/>
    <cellStyle name="40% - Accent6 3 2 2 5" xfId="6526"/>
    <cellStyle name="40% - Accent6 3 2 2 5 2" xfId="6527"/>
    <cellStyle name="40% - Accent6 3 2 2 6" xfId="6528"/>
    <cellStyle name="40% - Accent6 3 2 2 6 2" xfId="6529"/>
    <cellStyle name="40% - Accent6 3 2 2 7" xfId="6530"/>
    <cellStyle name="40% - Accent6 3 2 3" xfId="6531"/>
    <cellStyle name="40% - Accent6 3 2 3 2" xfId="6532"/>
    <cellStyle name="40% - Accent6 3 2 3 2 2" xfId="6533"/>
    <cellStyle name="40% - Accent6 3 2 3 2 2 2" xfId="6534"/>
    <cellStyle name="40% - Accent6 3 2 3 2 2 2 2" xfId="6535"/>
    <cellStyle name="40% - Accent6 3 2 3 2 2 3" xfId="6536"/>
    <cellStyle name="40% - Accent6 3 2 3 2 3" xfId="6537"/>
    <cellStyle name="40% - Accent6 3 2 3 2 3 2" xfId="6538"/>
    <cellStyle name="40% - Accent6 3 2 3 2 4" xfId="6539"/>
    <cellStyle name="40% - Accent6 3 2 3 2 4 2" xfId="6540"/>
    <cellStyle name="40% - Accent6 3 2 3 2 5" xfId="6541"/>
    <cellStyle name="40% - Accent6 3 2 3 2 5 2" xfId="6542"/>
    <cellStyle name="40% - Accent6 3 2 3 2 6" xfId="6543"/>
    <cellStyle name="40% - Accent6 3 2 3 3" xfId="6544"/>
    <cellStyle name="40% - Accent6 3 2 3 3 2" xfId="6545"/>
    <cellStyle name="40% - Accent6 3 2 3 3 2 2" xfId="6546"/>
    <cellStyle name="40% - Accent6 3 2 3 3 3" xfId="6547"/>
    <cellStyle name="40% - Accent6 3 2 3 4" xfId="6548"/>
    <cellStyle name="40% - Accent6 3 2 3 4 2" xfId="6549"/>
    <cellStyle name="40% - Accent6 3 2 3 5" xfId="6550"/>
    <cellStyle name="40% - Accent6 3 2 3 5 2" xfId="6551"/>
    <cellStyle name="40% - Accent6 3 2 3 6" xfId="6552"/>
    <cellStyle name="40% - Accent6 3 2 3 6 2" xfId="6553"/>
    <cellStyle name="40% - Accent6 3 2 3 7" xfId="6554"/>
    <cellStyle name="40% - Accent6 3 2 4" xfId="6555"/>
    <cellStyle name="40% - Accent6 3 2 4 2" xfId="6556"/>
    <cellStyle name="40% - Accent6 3 2 4 2 2" xfId="6557"/>
    <cellStyle name="40% - Accent6 3 2 4 2 2 2" xfId="6558"/>
    <cellStyle name="40% - Accent6 3 2 4 2 3" xfId="6559"/>
    <cellStyle name="40% - Accent6 3 2 4 3" xfId="6560"/>
    <cellStyle name="40% - Accent6 3 2 4 3 2" xfId="6561"/>
    <cellStyle name="40% - Accent6 3 2 4 4" xfId="6562"/>
    <cellStyle name="40% - Accent6 3 2 4 4 2" xfId="6563"/>
    <cellStyle name="40% - Accent6 3 2 4 5" xfId="6564"/>
    <cellStyle name="40% - Accent6 3 2 4 5 2" xfId="6565"/>
    <cellStyle name="40% - Accent6 3 2 4 6" xfId="6566"/>
    <cellStyle name="40% - Accent6 3 2 5" xfId="6567"/>
    <cellStyle name="40% - Accent6 3 2 5 2" xfId="6568"/>
    <cellStyle name="40% - Accent6 3 2 5 2 2" xfId="6569"/>
    <cellStyle name="40% - Accent6 3 2 5 3" xfId="6570"/>
    <cellStyle name="40% - Accent6 3 2 6" xfId="6571"/>
    <cellStyle name="40% - Accent6 3 2 6 2" xfId="6572"/>
    <cellStyle name="40% - Accent6 3 2 7" xfId="6573"/>
    <cellStyle name="40% - Accent6 3 2 7 2" xfId="6574"/>
    <cellStyle name="40% - Accent6 3 2 8" xfId="6575"/>
    <cellStyle name="40% - Accent6 3 2 8 2" xfId="6576"/>
    <cellStyle name="40% - Accent6 3 2 9" xfId="6577"/>
    <cellStyle name="40% - Accent6 3 3" xfId="6578"/>
    <cellStyle name="40% - Accent6 3 3 2" xfId="6579"/>
    <cellStyle name="40% - Accent6 3 3 2 2" xfId="6580"/>
    <cellStyle name="40% - Accent6 3 3 2 2 2" xfId="6581"/>
    <cellStyle name="40% - Accent6 3 3 2 2 2 2" xfId="6582"/>
    <cellStyle name="40% - Accent6 3 3 2 2 3" xfId="6583"/>
    <cellStyle name="40% - Accent6 3 3 2 3" xfId="6584"/>
    <cellStyle name="40% - Accent6 3 3 2 3 2" xfId="6585"/>
    <cellStyle name="40% - Accent6 3 3 2 4" xfId="6586"/>
    <cellStyle name="40% - Accent6 3 3 2 4 2" xfId="6587"/>
    <cellStyle name="40% - Accent6 3 3 2 5" xfId="6588"/>
    <cellStyle name="40% - Accent6 3 3 2 5 2" xfId="6589"/>
    <cellStyle name="40% - Accent6 3 3 2 6" xfId="6590"/>
    <cellStyle name="40% - Accent6 3 3 3" xfId="6591"/>
    <cellStyle name="40% - Accent6 3 3 3 2" xfId="6592"/>
    <cellStyle name="40% - Accent6 3 3 3 2 2" xfId="6593"/>
    <cellStyle name="40% - Accent6 3 3 3 3" xfId="6594"/>
    <cellStyle name="40% - Accent6 3 3 4" xfId="6595"/>
    <cellStyle name="40% - Accent6 3 3 4 2" xfId="6596"/>
    <cellStyle name="40% - Accent6 3 3 5" xfId="6597"/>
    <cellStyle name="40% - Accent6 3 3 5 2" xfId="6598"/>
    <cellStyle name="40% - Accent6 3 3 6" xfId="6599"/>
    <cellStyle name="40% - Accent6 3 3 6 2" xfId="6600"/>
    <cellStyle name="40% - Accent6 3 3 7" xfId="6601"/>
    <cellStyle name="40% - Accent6 3 4" xfId="6602"/>
    <cellStyle name="40% - Accent6 3 4 2" xfId="6603"/>
    <cellStyle name="40% - Accent6 3 4 2 2" xfId="6604"/>
    <cellStyle name="40% - Accent6 3 4 2 2 2" xfId="6605"/>
    <cellStyle name="40% - Accent6 3 4 2 2 2 2" xfId="6606"/>
    <cellStyle name="40% - Accent6 3 4 2 2 3" xfId="6607"/>
    <cellStyle name="40% - Accent6 3 4 2 3" xfId="6608"/>
    <cellStyle name="40% - Accent6 3 4 2 3 2" xfId="6609"/>
    <cellStyle name="40% - Accent6 3 4 2 4" xfId="6610"/>
    <cellStyle name="40% - Accent6 3 4 2 4 2" xfId="6611"/>
    <cellStyle name="40% - Accent6 3 4 2 5" xfId="6612"/>
    <cellStyle name="40% - Accent6 3 4 2 5 2" xfId="6613"/>
    <cellStyle name="40% - Accent6 3 4 2 6" xfId="6614"/>
    <cellStyle name="40% - Accent6 3 4 3" xfId="6615"/>
    <cellStyle name="40% - Accent6 3 4 3 2" xfId="6616"/>
    <cellStyle name="40% - Accent6 3 4 3 2 2" xfId="6617"/>
    <cellStyle name="40% - Accent6 3 4 3 3" xfId="6618"/>
    <cellStyle name="40% - Accent6 3 4 4" xfId="6619"/>
    <cellStyle name="40% - Accent6 3 4 4 2" xfId="6620"/>
    <cellStyle name="40% - Accent6 3 4 5" xfId="6621"/>
    <cellStyle name="40% - Accent6 3 4 5 2" xfId="6622"/>
    <cellStyle name="40% - Accent6 3 4 6" xfId="6623"/>
    <cellStyle name="40% - Accent6 3 4 6 2" xfId="6624"/>
    <cellStyle name="40% - Accent6 3 4 7" xfId="6625"/>
    <cellStyle name="40% - Accent6 3 5" xfId="6626"/>
    <cellStyle name="40% - Accent6 3 5 2" xfId="6627"/>
    <cellStyle name="40% - Accent6 3 5 2 2" xfId="6628"/>
    <cellStyle name="40% - Accent6 3 5 2 2 2" xfId="6629"/>
    <cellStyle name="40% - Accent6 3 5 2 3" xfId="6630"/>
    <cellStyle name="40% - Accent6 3 5 3" xfId="6631"/>
    <cellStyle name="40% - Accent6 3 5 3 2" xfId="6632"/>
    <cellStyle name="40% - Accent6 3 5 4" xfId="6633"/>
    <cellStyle name="40% - Accent6 3 5 4 2" xfId="6634"/>
    <cellStyle name="40% - Accent6 3 5 5" xfId="6635"/>
    <cellStyle name="40% - Accent6 3 5 5 2" xfId="6636"/>
    <cellStyle name="40% - Accent6 3 5 6" xfId="6637"/>
    <cellStyle name="40% - Accent6 3 6" xfId="6638"/>
    <cellStyle name="40% - Accent6 3 6 2" xfId="6639"/>
    <cellStyle name="40% - Accent6 3 6 2 2" xfId="6640"/>
    <cellStyle name="40% - Accent6 3 6 3" xfId="6641"/>
    <cellStyle name="40% - Accent6 3 7" xfId="6642"/>
    <cellStyle name="40% - Accent6 3 7 2" xfId="6643"/>
    <cellStyle name="40% - Accent6 3 8" xfId="6644"/>
    <cellStyle name="40% - Accent6 3 8 2" xfId="6645"/>
    <cellStyle name="40% - Accent6 3 9" xfId="6646"/>
    <cellStyle name="40% - Accent6 3 9 2" xfId="6647"/>
    <cellStyle name="40% - Accent6 4" xfId="6648"/>
    <cellStyle name="40% - Accent6 4 2" xfId="6649"/>
    <cellStyle name="40% - Accent6 4 2 2" xfId="6650"/>
    <cellStyle name="40% - Accent6 4 2 2 2" xfId="6651"/>
    <cellStyle name="40% - Accent6 4 2 2 2 2" xfId="6652"/>
    <cellStyle name="40% - Accent6 4 2 2 2 2 2" xfId="6653"/>
    <cellStyle name="40% - Accent6 4 2 2 2 3" xfId="6654"/>
    <cellStyle name="40% - Accent6 4 2 2 3" xfId="6655"/>
    <cellStyle name="40% - Accent6 4 2 2 3 2" xfId="6656"/>
    <cellStyle name="40% - Accent6 4 2 2 4" xfId="6657"/>
    <cellStyle name="40% - Accent6 4 2 2 4 2" xfId="6658"/>
    <cellStyle name="40% - Accent6 4 2 2 5" xfId="6659"/>
    <cellStyle name="40% - Accent6 4 2 2 5 2" xfId="6660"/>
    <cellStyle name="40% - Accent6 4 2 2 6" xfId="6661"/>
    <cellStyle name="40% - Accent6 4 2 3" xfId="6662"/>
    <cellStyle name="40% - Accent6 4 2 3 2" xfId="6663"/>
    <cellStyle name="40% - Accent6 4 2 3 2 2" xfId="6664"/>
    <cellStyle name="40% - Accent6 4 2 3 3" xfId="6665"/>
    <cellStyle name="40% - Accent6 4 2 4" xfId="6666"/>
    <cellStyle name="40% - Accent6 4 2 4 2" xfId="6667"/>
    <cellStyle name="40% - Accent6 4 2 5" xfId="6668"/>
    <cellStyle name="40% - Accent6 4 2 5 2" xfId="6669"/>
    <cellStyle name="40% - Accent6 4 2 6" xfId="6670"/>
    <cellStyle name="40% - Accent6 4 2 6 2" xfId="6671"/>
    <cellStyle name="40% - Accent6 4 2 7" xfId="6672"/>
    <cellStyle name="40% - Accent6 4 3" xfId="6673"/>
    <cellStyle name="40% - Accent6 4 4" xfId="6674"/>
    <cellStyle name="40% - Accent6 4 4 2" xfId="6675"/>
    <cellStyle name="40% - Accent6 4 4 2 2" xfId="6676"/>
    <cellStyle name="40% - Accent6 4 4 2 2 2" xfId="6677"/>
    <cellStyle name="40% - Accent6 4 4 2 3" xfId="6678"/>
    <cellStyle name="40% - Accent6 4 4 3" xfId="6679"/>
    <cellStyle name="40% - Accent6 4 4 3 2" xfId="6680"/>
    <cellStyle name="40% - Accent6 4 4 4" xfId="6681"/>
    <cellStyle name="40% - Accent6 4 4 4 2" xfId="6682"/>
    <cellStyle name="40% - Accent6 4 4 5" xfId="6683"/>
    <cellStyle name="40% - Accent6 4 4 5 2" xfId="6684"/>
    <cellStyle name="40% - Accent6 4 4 6" xfId="6685"/>
    <cellStyle name="40% - Accent6 4 5" xfId="6686"/>
    <cellStyle name="40% - Accent6 4 5 2" xfId="6687"/>
    <cellStyle name="40% - Accent6 4 5 2 2" xfId="6688"/>
    <cellStyle name="40% - Accent6 4 5 3" xfId="6689"/>
    <cellStyle name="40% - Accent6 4 6" xfId="6690"/>
    <cellStyle name="40% - Accent6 4 6 2" xfId="6691"/>
    <cellStyle name="40% - Accent6 4 7" xfId="6692"/>
    <cellStyle name="40% - Accent6 4 7 2" xfId="6693"/>
    <cellStyle name="40% - Accent6 4 8" xfId="6694"/>
    <cellStyle name="40% - Accent6 4 8 2" xfId="6695"/>
    <cellStyle name="40% - Accent6 4 9" xfId="6696"/>
    <cellStyle name="40% - Accent6 5" xfId="6697"/>
    <cellStyle name="40% - Accent6 5 2" xfId="6698"/>
    <cellStyle name="40% - Accent6 5 2 2" xfId="6699"/>
    <cellStyle name="40% - Accent6 5 2 2 2" xfId="6700"/>
    <cellStyle name="40% - Accent6 5 2 2 2 2" xfId="6701"/>
    <cellStyle name="40% - Accent6 5 2 2 2 2 2" xfId="6702"/>
    <cellStyle name="40% - Accent6 5 2 2 2 3" xfId="6703"/>
    <cellStyle name="40% - Accent6 5 2 2 3" xfId="6704"/>
    <cellStyle name="40% - Accent6 5 2 2 3 2" xfId="6705"/>
    <cellStyle name="40% - Accent6 5 2 2 4" xfId="6706"/>
    <cellStyle name="40% - Accent6 5 2 2 4 2" xfId="6707"/>
    <cellStyle name="40% - Accent6 5 2 2 5" xfId="6708"/>
    <cellStyle name="40% - Accent6 5 2 2 5 2" xfId="6709"/>
    <cellStyle name="40% - Accent6 5 2 2 6" xfId="6710"/>
    <cellStyle name="40% - Accent6 5 2 3" xfId="6711"/>
    <cellStyle name="40% - Accent6 5 2 3 2" xfId="6712"/>
    <cellStyle name="40% - Accent6 5 2 3 2 2" xfId="6713"/>
    <cellStyle name="40% - Accent6 5 2 3 3" xfId="6714"/>
    <cellStyle name="40% - Accent6 5 2 4" xfId="6715"/>
    <cellStyle name="40% - Accent6 5 2 4 2" xfId="6716"/>
    <cellStyle name="40% - Accent6 5 2 5" xfId="6717"/>
    <cellStyle name="40% - Accent6 5 2 5 2" xfId="6718"/>
    <cellStyle name="40% - Accent6 5 2 6" xfId="6719"/>
    <cellStyle name="40% - Accent6 5 2 6 2" xfId="6720"/>
    <cellStyle name="40% - Accent6 5 2 7" xfId="6721"/>
    <cellStyle name="40% - Accent6 5 3" xfId="6722"/>
    <cellStyle name="40% - Accent6 5 3 2" xfId="6723"/>
    <cellStyle name="40% - Accent6 5 3 2 2" xfId="6724"/>
    <cellStyle name="40% - Accent6 5 3 2 2 2" xfId="6725"/>
    <cellStyle name="40% - Accent6 5 3 2 3" xfId="6726"/>
    <cellStyle name="40% - Accent6 5 3 3" xfId="6727"/>
    <cellStyle name="40% - Accent6 5 3 3 2" xfId="6728"/>
    <cellStyle name="40% - Accent6 5 3 4" xfId="6729"/>
    <cellStyle name="40% - Accent6 5 3 4 2" xfId="6730"/>
    <cellStyle name="40% - Accent6 5 3 5" xfId="6731"/>
    <cellStyle name="40% - Accent6 5 3 5 2" xfId="6732"/>
    <cellStyle name="40% - Accent6 5 3 6" xfId="6733"/>
    <cellStyle name="40% - Accent6 5 4" xfId="6734"/>
    <cellStyle name="40% - Accent6 5 4 2" xfId="6735"/>
    <cellStyle name="40% - Accent6 5 4 2 2" xfId="6736"/>
    <cellStyle name="40% - Accent6 5 4 3" xfId="6737"/>
    <cellStyle name="40% - Accent6 5 5" xfId="6738"/>
    <cellStyle name="40% - Accent6 5 5 2" xfId="6739"/>
    <cellStyle name="40% - Accent6 5 6" xfId="6740"/>
    <cellStyle name="40% - Accent6 5 6 2" xfId="6741"/>
    <cellStyle name="40% - Accent6 5 7" xfId="6742"/>
    <cellStyle name="40% - Accent6 5 7 2" xfId="6743"/>
    <cellStyle name="40% - Accent6 5 8" xfId="6744"/>
    <cellStyle name="40% - Accent6 5 8 2" xfId="6745"/>
    <cellStyle name="40% - Accent6 6" xfId="6746"/>
    <cellStyle name="40% - Accent6 6 2" xfId="6747"/>
    <cellStyle name="40% - Accent6 6 2 2" xfId="6748"/>
    <cellStyle name="40% - Accent6 6 2 2 2" xfId="6749"/>
    <cellStyle name="40% - Accent6 6 2 3" xfId="6750"/>
    <cellStyle name="40% - Accent6 6 3" xfId="6751"/>
    <cellStyle name="40% - Accent6 6 3 2" xfId="6752"/>
    <cellStyle name="40% - Accent6 6 4" xfId="6753"/>
    <cellStyle name="40% - Accent6 6 4 2" xfId="6754"/>
    <cellStyle name="40% - Accent6 6 5" xfId="6755"/>
    <cellStyle name="40% - Accent6 6 5 2" xfId="6756"/>
    <cellStyle name="40% - Accent6 6 6" xfId="6757"/>
    <cellStyle name="40% - Accent6 7" xfId="6758"/>
    <cellStyle name="40% - Accent6 7 2" xfId="6759"/>
    <cellStyle name="40% - Accent6 7 2 2" xfId="6760"/>
    <cellStyle name="40% - Accent6 7 3" xfId="6761"/>
    <cellStyle name="40% - Accent6 8" xfId="6762"/>
    <cellStyle name="40% - Accent6 8 2" xfId="6763"/>
    <cellStyle name="40% - Accent6 9" xfId="6764"/>
    <cellStyle name="40% - Accent6 9 2" xfId="6765"/>
    <cellStyle name="40% - アクセント 1" xfId="6766"/>
    <cellStyle name="40% - アクセント 2" xfId="6767"/>
    <cellStyle name="40% - アクセント 3" xfId="6768"/>
    <cellStyle name="40% - アクセント 4" xfId="6769"/>
    <cellStyle name="40% - アクセント 5" xfId="6770"/>
    <cellStyle name="40% - アクセント 6" xfId="6771"/>
    <cellStyle name="6" xfId="6772"/>
    <cellStyle name="60% - Accent1 2" xfId="6773"/>
    <cellStyle name="60% - Accent1 2 2" xfId="6774"/>
    <cellStyle name="60% - Accent1 2 2 2" xfId="6775"/>
    <cellStyle name="60% - Accent1 2 3" xfId="6776"/>
    <cellStyle name="60% - Accent1 2 4" xfId="6777"/>
    <cellStyle name="60% - Accent1 2 5" xfId="6778"/>
    <cellStyle name="60% - Accent1 2 6" xfId="6779"/>
    <cellStyle name="60% - Accent1 2 7" xfId="6780"/>
    <cellStyle name="60% - Accent1 3" xfId="6781"/>
    <cellStyle name="60% - Accent1 3 2" xfId="6782"/>
    <cellStyle name="60% - Accent1 3 3" xfId="6783"/>
    <cellStyle name="60% - Accent1 4" xfId="6784"/>
    <cellStyle name="60% - Accent1 5" xfId="6785"/>
    <cellStyle name="60% - Accent1 6" xfId="6786"/>
    <cellStyle name="60% - Accent2 2" xfId="6787"/>
    <cellStyle name="60% - Accent2 2 2" xfId="6788"/>
    <cellStyle name="60% - Accent2 2 2 2" xfId="6789"/>
    <cellStyle name="60% - Accent2 2 3" xfId="6790"/>
    <cellStyle name="60% - Accent2 2 4" xfId="6791"/>
    <cellStyle name="60% - Accent2 2 5" xfId="6792"/>
    <cellStyle name="60% - Accent2 3" xfId="6793"/>
    <cellStyle name="60% - Accent2 3 2" xfId="6794"/>
    <cellStyle name="60% - Accent2 3 3" xfId="6795"/>
    <cellStyle name="60% - Accent2 4" xfId="6796"/>
    <cellStyle name="60% - Accent2 5" xfId="6797"/>
    <cellStyle name="60% - Accent2 6" xfId="6798"/>
    <cellStyle name="60% - Accent3 2" xfId="6799"/>
    <cellStyle name="60% - Accent3 2 2" xfId="6800"/>
    <cellStyle name="60% - Accent3 2 2 2" xfId="6801"/>
    <cellStyle name="60% - Accent3 2 3" xfId="6802"/>
    <cellStyle name="60% - Accent3 2 4" xfId="6803"/>
    <cellStyle name="60% - Accent3 2 5" xfId="6804"/>
    <cellStyle name="60% - Accent3 2 6" xfId="6805"/>
    <cellStyle name="60% - Accent3 2 7" xfId="6806"/>
    <cellStyle name="60% - Accent3 3" xfId="6807"/>
    <cellStyle name="60% - Accent3 3 2" xfId="6808"/>
    <cellStyle name="60% - Accent3 3 3" xfId="6809"/>
    <cellStyle name="60% - Accent3 4" xfId="6810"/>
    <cellStyle name="60% - Accent3 5" xfId="6811"/>
    <cellStyle name="60% - Accent3 6" xfId="6812"/>
    <cellStyle name="60% - Accent4 2" xfId="6813"/>
    <cellStyle name="60% - Accent4 2 2" xfId="6814"/>
    <cellStyle name="60% - Accent4 2 2 2" xfId="6815"/>
    <cellStyle name="60% - Accent4 2 3" xfId="6816"/>
    <cellStyle name="60% - Accent4 2 4" xfId="6817"/>
    <cellStyle name="60% - Accent4 2 5" xfId="6818"/>
    <cellStyle name="60% - Accent4 2 6" xfId="6819"/>
    <cellStyle name="60% - Accent4 2 7" xfId="6820"/>
    <cellStyle name="60% - Accent4 3" xfId="6821"/>
    <cellStyle name="60% - Accent4 3 2" xfId="6822"/>
    <cellStyle name="60% - Accent4 3 3" xfId="6823"/>
    <cellStyle name="60% - Accent4 4" xfId="6824"/>
    <cellStyle name="60% - Accent4 5" xfId="6825"/>
    <cellStyle name="60% - Accent4 6" xfId="6826"/>
    <cellStyle name="60% - Accent5 2" xfId="6827"/>
    <cellStyle name="60% - Accent5 2 2" xfId="6828"/>
    <cellStyle name="60% - Accent5 2 2 2" xfId="6829"/>
    <cellStyle name="60% - Accent5 2 3" xfId="6830"/>
    <cellStyle name="60% - Accent5 2 4" xfId="6831"/>
    <cellStyle name="60% - Accent5 2 5" xfId="6832"/>
    <cellStyle name="60% - Accent5 2 6" xfId="6833"/>
    <cellStyle name="60% - Accent5 2 7" xfId="6834"/>
    <cellStyle name="60% - Accent5 3" xfId="6835"/>
    <cellStyle name="60% - Accent5 3 2" xfId="6836"/>
    <cellStyle name="60% - Accent5 3 3" xfId="6837"/>
    <cellStyle name="60% - Accent5 4" xfId="6838"/>
    <cellStyle name="60% - Accent5 5" xfId="6839"/>
    <cellStyle name="60% - Accent5 6" xfId="6840"/>
    <cellStyle name="60% - Accent6 2" xfId="6841"/>
    <cellStyle name="60% - Accent6 2 2" xfId="6842"/>
    <cellStyle name="60% - Accent6 2 2 2" xfId="6843"/>
    <cellStyle name="60% - Accent6 2 3" xfId="6844"/>
    <cellStyle name="60% - Accent6 2 4" xfId="6845"/>
    <cellStyle name="60% - Accent6 2 5" xfId="6846"/>
    <cellStyle name="60% - Accent6 2 6" xfId="6847"/>
    <cellStyle name="60% - Accent6 2 7" xfId="6848"/>
    <cellStyle name="60% - Accent6 3" xfId="6849"/>
    <cellStyle name="60% - Accent6 3 2" xfId="6850"/>
    <cellStyle name="60% - Accent6 3 3" xfId="6851"/>
    <cellStyle name="60% - Accent6 4" xfId="6852"/>
    <cellStyle name="60% - Accent6 5" xfId="6853"/>
    <cellStyle name="60% - Accent6 6" xfId="6854"/>
    <cellStyle name="60% - アクセント 1" xfId="6855"/>
    <cellStyle name="60% - アクセント 2" xfId="6856"/>
    <cellStyle name="60% - アクセント 3" xfId="6857"/>
    <cellStyle name="60% - アクセント 4" xfId="6858"/>
    <cellStyle name="60% - アクセント 5" xfId="6859"/>
    <cellStyle name="60% - アクセント 6" xfId="6860"/>
    <cellStyle name="75" xfId="6861"/>
    <cellStyle name="A(0)" xfId="6862"/>
    <cellStyle name="A(R 0)" xfId="6863"/>
    <cellStyle name="Accent1 - 20%" xfId="6864"/>
    <cellStyle name="Accent1 - 40%" xfId="6865"/>
    <cellStyle name="Accent1 - 60%" xfId="6866"/>
    <cellStyle name="Accent1 2" xfId="6867"/>
    <cellStyle name="Accent1 2 2" xfId="6868"/>
    <cellStyle name="Accent1 2 2 2" xfId="6869"/>
    <cellStyle name="Accent1 2 3" xfId="6870"/>
    <cellStyle name="Accent1 2 3 2" xfId="6871"/>
    <cellStyle name="Accent1 2 3 2 2" xfId="6872"/>
    <cellStyle name="Accent1 2 3 3" xfId="6873"/>
    <cellStyle name="Accent1 2 4" xfId="6874"/>
    <cellStyle name="Accent1 2 5" xfId="6875"/>
    <cellStyle name="Accent1 2 6" xfId="6876"/>
    <cellStyle name="Accent1 2 7" xfId="6877"/>
    <cellStyle name="Accent1 3" xfId="6878"/>
    <cellStyle name="Accent1 3 2" xfId="6879"/>
    <cellStyle name="Accent1 3 3" xfId="6880"/>
    <cellStyle name="Accent1 3 4" xfId="6881"/>
    <cellStyle name="Accent1 3 5" xfId="6882"/>
    <cellStyle name="Accent1 3 6" xfId="6883"/>
    <cellStyle name="Accent1 4" xfId="6884"/>
    <cellStyle name="Accent1 4 2" xfId="6885"/>
    <cellStyle name="Accent1 4 3" xfId="6886"/>
    <cellStyle name="Accent1 5" xfId="6887"/>
    <cellStyle name="Accent1 6" xfId="6888"/>
    <cellStyle name="Accent1 7" xfId="6889"/>
    <cellStyle name="Accent2 - 20%" xfId="6890"/>
    <cellStyle name="Accent2 - 40%" xfId="6891"/>
    <cellStyle name="Accent2 - 60%" xfId="6892"/>
    <cellStyle name="Accent2 2" xfId="6893"/>
    <cellStyle name="Accent2 2 2" xfId="6894"/>
    <cellStyle name="Accent2 2 2 2" xfId="6895"/>
    <cellStyle name="Accent2 2 3" xfId="6896"/>
    <cellStyle name="Accent2 2 4" xfId="6897"/>
    <cellStyle name="Accent2 2 5" xfId="6898"/>
    <cellStyle name="Accent2 3" xfId="6899"/>
    <cellStyle name="Accent2 3 2" xfId="6900"/>
    <cellStyle name="Accent2 3 3" xfId="6901"/>
    <cellStyle name="Accent2 3 4" xfId="6902"/>
    <cellStyle name="Accent2 4" xfId="6903"/>
    <cellStyle name="Accent2 4 2" xfId="6904"/>
    <cellStyle name="Accent2 4 3" xfId="6905"/>
    <cellStyle name="Accent2 5" xfId="6906"/>
    <cellStyle name="Accent2 6" xfId="6907"/>
    <cellStyle name="Accent2 7" xfId="6908"/>
    <cellStyle name="Accent3 - 20%" xfId="6909"/>
    <cellStyle name="Accent3 - 40%" xfId="6910"/>
    <cellStyle name="Accent3 - 60%" xfId="6911"/>
    <cellStyle name="Accent3 2" xfId="6912"/>
    <cellStyle name="Accent3 2 2" xfId="6913"/>
    <cellStyle name="Accent3 2 2 2" xfId="6914"/>
    <cellStyle name="Accent3 2 3" xfId="6915"/>
    <cellStyle name="Accent3 2 4" xfId="6916"/>
    <cellStyle name="Accent3 2 5" xfId="6917"/>
    <cellStyle name="Accent3 2 6" xfId="6918"/>
    <cellStyle name="Accent3 2 7" xfId="6919"/>
    <cellStyle name="Accent3 3" xfId="6920"/>
    <cellStyle name="Accent3 3 2" xfId="6921"/>
    <cellStyle name="Accent3 3 3" xfId="6922"/>
    <cellStyle name="Accent3 3 4" xfId="6923"/>
    <cellStyle name="Accent3 3 5" xfId="6924"/>
    <cellStyle name="Accent3 3 6" xfId="6925"/>
    <cellStyle name="Accent3 4" xfId="6926"/>
    <cellStyle name="Accent3 4 2" xfId="6927"/>
    <cellStyle name="Accent3 4 3" xfId="6928"/>
    <cellStyle name="Accent3 5" xfId="6929"/>
    <cellStyle name="Accent3 6" xfId="6930"/>
    <cellStyle name="Accent3 7" xfId="6931"/>
    <cellStyle name="Accent4 - 20%" xfId="6932"/>
    <cellStyle name="Accent4 - 40%" xfId="6933"/>
    <cellStyle name="Accent4 - 60%" xfId="6934"/>
    <cellStyle name="Accent4 2" xfId="6935"/>
    <cellStyle name="Accent4 2 2" xfId="6936"/>
    <cellStyle name="Accent4 2 2 2" xfId="6937"/>
    <cellStyle name="Accent4 2 3" xfId="6938"/>
    <cellStyle name="Accent4 2 4" xfId="6939"/>
    <cellStyle name="Accent4 2 5" xfId="6940"/>
    <cellStyle name="Accent4 2 6" xfId="6941"/>
    <cellStyle name="Accent4 2 7" xfId="6942"/>
    <cellStyle name="Accent4 3" xfId="6943"/>
    <cellStyle name="Accent4 3 2" xfId="6944"/>
    <cellStyle name="Accent4 3 3" xfId="6945"/>
    <cellStyle name="Accent4 3 4" xfId="6946"/>
    <cellStyle name="Accent4 3 5" xfId="6947"/>
    <cellStyle name="Accent4 3 6" xfId="6948"/>
    <cellStyle name="Accent4 4" xfId="6949"/>
    <cellStyle name="Accent4 4 2" xfId="6950"/>
    <cellStyle name="Accent4 4 3" xfId="6951"/>
    <cellStyle name="Accent4 5" xfId="6952"/>
    <cellStyle name="Accent4 6" xfId="6953"/>
    <cellStyle name="Accent4 7" xfId="6954"/>
    <cellStyle name="Accent5 - 20%" xfId="6955"/>
    <cellStyle name="Accent5 - 40%" xfId="6956"/>
    <cellStyle name="Accent5 - 60%" xfId="6957"/>
    <cellStyle name="Accent5 2" xfId="6958"/>
    <cellStyle name="Accent5 2 2" xfId="6959"/>
    <cellStyle name="Accent5 2 2 2" xfId="6960"/>
    <cellStyle name="Accent5 2 3" xfId="6961"/>
    <cellStyle name="Accent5 2 4" xfId="6962"/>
    <cellStyle name="Accent5 2 5" xfId="6963"/>
    <cellStyle name="Accent5 2 6" xfId="6964"/>
    <cellStyle name="Accent5 2 7" xfId="6965"/>
    <cellStyle name="Accent5 3" xfId="6966"/>
    <cellStyle name="Accent5 3 2" xfId="6967"/>
    <cellStyle name="Accent5 3 3" xfId="6968"/>
    <cellStyle name="Accent5 3 4" xfId="6969"/>
    <cellStyle name="Accent5 3 5" xfId="6970"/>
    <cellStyle name="Accent5 3 6" xfId="6971"/>
    <cellStyle name="Accent5 4" xfId="6972"/>
    <cellStyle name="Accent5 4 2" xfId="6973"/>
    <cellStyle name="Accent5 4 3" xfId="6974"/>
    <cellStyle name="Accent5 5" xfId="6975"/>
    <cellStyle name="Accent5 6" xfId="6976"/>
    <cellStyle name="Accent5 7" xfId="6977"/>
    <cellStyle name="Accent6 - 20%" xfId="6978"/>
    <cellStyle name="Accent6 - 40%" xfId="6979"/>
    <cellStyle name="Accent6 - 60%" xfId="6980"/>
    <cellStyle name="Accent6 2" xfId="6981"/>
    <cellStyle name="Accent6 2 2" xfId="6982"/>
    <cellStyle name="Accent6 2 2 2" xfId="6983"/>
    <cellStyle name="Accent6 2 3" xfId="6984"/>
    <cellStyle name="Accent6 2 4" xfId="6985"/>
    <cellStyle name="Accent6 2 5" xfId="6986"/>
    <cellStyle name="Accent6 2 6" xfId="6987"/>
    <cellStyle name="Accent6 2 7" xfId="6988"/>
    <cellStyle name="Accent6 3" xfId="6989"/>
    <cellStyle name="Accent6 3 2" xfId="6990"/>
    <cellStyle name="Accent6 3 3" xfId="6991"/>
    <cellStyle name="Accent6 3 4" xfId="6992"/>
    <cellStyle name="Accent6 3 5" xfId="6993"/>
    <cellStyle name="Accent6 3 6" xfId="6994"/>
    <cellStyle name="Accent6 4" xfId="6995"/>
    <cellStyle name="Accent6 4 2" xfId="6996"/>
    <cellStyle name="Accent6 4 3" xfId="6997"/>
    <cellStyle name="Accent6 5" xfId="6998"/>
    <cellStyle name="Accent6 6" xfId="6999"/>
    <cellStyle name="Accent6 7" xfId="7000"/>
    <cellStyle name="Accounting" xfId="7001"/>
    <cellStyle name="Accounting 2" xfId="7002"/>
    <cellStyle name="AcNote" xfId="7003"/>
    <cellStyle name="active" xfId="7004"/>
    <cellStyle name="Actual Date" xfId="7005"/>
    <cellStyle name="ÅëÈ­ [0]_¿ì¹°Åë" xfId="7006"/>
    <cellStyle name="AeE­ [0]_INQUIRY ¿µ¾÷AßAø " xfId="7007"/>
    <cellStyle name="ÅëÈ­ [0]_S" xfId="7008"/>
    <cellStyle name="ÅëÈ­_¿µ¹®Á¶Á÷µµ" xfId="7009"/>
    <cellStyle name="AeE­_INQUIRY ¿µ¾÷AßAø " xfId="7010"/>
    <cellStyle name="ÅëÈ­_S" xfId="7011"/>
    <cellStyle name="amount" xfId="7012"/>
    <cellStyle name="amount 2" xfId="7013"/>
    <cellStyle name="amount 3" xfId="7014"/>
    <cellStyle name="amount 4" xfId="7015"/>
    <cellStyle name="amount 5" xfId="7016"/>
    <cellStyle name="APPEAR" xfId="7017"/>
    <cellStyle name="ARaging" xfId="7018"/>
    <cellStyle name="args.style" xfId="7019"/>
    <cellStyle name="ÄÞ¸¶ [0]_¿ì¹°Åë" xfId="7020"/>
    <cellStyle name="AÞ¸¶ [0]_INQUIRY ¿?¾÷AßAø " xfId="7021"/>
    <cellStyle name="ÄÞ¸¶ [0]_S" xfId="7022"/>
    <cellStyle name="ÄÞ¸¶_¿ì¹°Åë" xfId="7023"/>
    <cellStyle name="AÞ¸¶_INQUIRY ¿?¾÷AßAø " xfId="7024"/>
    <cellStyle name="ÄÞ¸¶_S" xfId="7025"/>
    <cellStyle name="꬈b_xffff__xffff_" xfId="7026"/>
    <cellStyle name="Bad 2" xfId="7027"/>
    <cellStyle name="Bad 2 2" xfId="7028"/>
    <cellStyle name="Bad 2 2 2" xfId="7029"/>
    <cellStyle name="Bad 2 3" xfId="7030"/>
    <cellStyle name="Bad 2 4" xfId="7031"/>
    <cellStyle name="Bad 2 5" xfId="7032"/>
    <cellStyle name="Bad 3" xfId="7033"/>
    <cellStyle name="Bad 3 2" xfId="7034"/>
    <cellStyle name="Bad 3 3" xfId="7035"/>
    <cellStyle name="Bad 4" xfId="7036"/>
    <cellStyle name="Bad 5" xfId="7037"/>
    <cellStyle name="Bad 6" xfId="7038"/>
    <cellStyle name="BKWmas" xfId="7039"/>
    <cellStyle name="BKWmas 2" xfId="7040"/>
    <cellStyle name="Body" xfId="7041"/>
    <cellStyle name="Body text" xfId="7042"/>
    <cellStyle name="BoldRed" xfId="7043"/>
    <cellStyle name="Border" xfId="7044"/>
    <cellStyle name="Border 2" xfId="7045"/>
    <cellStyle name="Border 2 2" xfId="7046"/>
    <cellStyle name="Border 2 2 2" xfId="7047"/>
    <cellStyle name="Border 2 3" xfId="7048"/>
    <cellStyle name="Border 3" xfId="7049"/>
    <cellStyle name="Border 3 2" xfId="7050"/>
    <cellStyle name="Border 4" xfId="7051"/>
    <cellStyle name="Border 4 2" xfId="7052"/>
    <cellStyle name="Border 5" xfId="7053"/>
    <cellStyle name="꬜bѬÍ֠ÍѬÍդÍ֤Í" xfId="7054"/>
    <cellStyle name="C?AØ_¿?¾÷CoE² " xfId="7055"/>
    <cellStyle name="Ç¥ÁØ_´çÃÊ±¸ÀÔ»ý»ê" xfId="7056"/>
    <cellStyle name="C￥AØ_¿μ¾÷CoE² " xfId="7057"/>
    <cellStyle name="Cabecera 1" xfId="7058"/>
    <cellStyle name="Cabecera 2" xfId="7059"/>
    <cellStyle name="Calc Currency (0)" xfId="7060"/>
    <cellStyle name="Calc Currency (0) 2" xfId="7061"/>
    <cellStyle name="Calc Currency (0) 3" xfId="7062"/>
    <cellStyle name="Calc Currency (0) 4" xfId="7063"/>
    <cellStyle name="Calc Currency (0) 5" xfId="7064"/>
    <cellStyle name="Calc Currency (0) 6" xfId="7065"/>
    <cellStyle name="Calc Currency (2)" xfId="7066"/>
    <cellStyle name="Calc Percent (0)" xfId="7067"/>
    <cellStyle name="Calc Percent (1)" xfId="7068"/>
    <cellStyle name="Calc Percent (1) 2" xfId="7069"/>
    <cellStyle name="Calc Percent (1) 3" xfId="7070"/>
    <cellStyle name="Calc Percent (1) 4" xfId="7071"/>
    <cellStyle name="Calc Percent (1) 5" xfId="7072"/>
    <cellStyle name="Calc Percent (1) 6" xfId="7073"/>
    <cellStyle name="Calc Percent (2)" xfId="7074"/>
    <cellStyle name="Calc Percent (2) 2" xfId="7075"/>
    <cellStyle name="Calc Percent (2) 3" xfId="7076"/>
    <cellStyle name="Calc Percent (2) 4" xfId="7077"/>
    <cellStyle name="Calc Percent (2) 5" xfId="7078"/>
    <cellStyle name="Calc Percent (2) 6" xfId="7079"/>
    <cellStyle name="Calc Units (0)" xfId="7080"/>
    <cellStyle name="Calc Units (0) 2" xfId="7081"/>
    <cellStyle name="Calc Units (0) 3" xfId="7082"/>
    <cellStyle name="Calc Units (0) 4" xfId="7083"/>
    <cellStyle name="Calc Units (0) 5" xfId="7084"/>
    <cellStyle name="Calc Units (0) 6" xfId="7085"/>
    <cellStyle name="Calc Units (1)" xfId="7086"/>
    <cellStyle name="Calc Units (1) 2" xfId="7087"/>
    <cellStyle name="Calc Units (1) 3" xfId="7088"/>
    <cellStyle name="Calc Units (1) 4" xfId="7089"/>
    <cellStyle name="Calc Units (1) 5" xfId="7090"/>
    <cellStyle name="Calc Units (1) 6" xfId="7091"/>
    <cellStyle name="Calc Units (2)" xfId="7092"/>
    <cellStyle name="Calculation 2" xfId="7093"/>
    <cellStyle name="Calculation 2 2" xfId="7094"/>
    <cellStyle name="Calculation 2 2 2" xfId="7095"/>
    <cellStyle name="Calculation 2 2 2 2" xfId="7096"/>
    <cellStyle name="Calculation 2 2 3" xfId="7097"/>
    <cellStyle name="Calculation 2 3" xfId="7098"/>
    <cellStyle name="Calculation 2 3 2" xfId="7099"/>
    <cellStyle name="Calculation 2 4" xfId="7100"/>
    <cellStyle name="Calculation 2 4 2" xfId="7101"/>
    <cellStyle name="Calculation 2 5" xfId="7102"/>
    <cellStyle name="Calculation 2 6" xfId="7103"/>
    <cellStyle name="Calculation 2 7" xfId="7104"/>
    <cellStyle name="Calculation 3" xfId="7105"/>
    <cellStyle name="Calculation 3 2" xfId="7106"/>
    <cellStyle name="Calculation 3 2 2" xfId="7107"/>
    <cellStyle name="Calculation 3 3" xfId="7108"/>
    <cellStyle name="Calculation 4" xfId="7109"/>
    <cellStyle name="Calculation 4 2" xfId="7110"/>
    <cellStyle name="Calculation 4 2 2" xfId="7111"/>
    <cellStyle name="Calculation 4 3" xfId="7112"/>
    <cellStyle name="Calculation 4 4" xfId="7113"/>
    <cellStyle name="Calculation 4 5" xfId="7114"/>
    <cellStyle name="Calculation 5" xfId="7115"/>
    <cellStyle name="Calculation 5 2" xfId="7116"/>
    <cellStyle name="Calculation 5 3" xfId="7117"/>
    <cellStyle name="Calculation 5 4" xfId="7118"/>
    <cellStyle name="Calculation 5 5" xfId="7119"/>
    <cellStyle name="Calculation 6" xfId="7120"/>
    <cellStyle name="Cat Total" xfId="7121"/>
    <cellStyle name="Cat Total 2" xfId="7122"/>
    <cellStyle name="Cat Total 3" xfId="7123"/>
    <cellStyle name="Cat Total 4" xfId="7124"/>
    <cellStyle name="Cat Total 5" xfId="7125"/>
    <cellStyle name="category" xfId="7126"/>
    <cellStyle name="CCP worksheet" xfId="7127"/>
    <cellStyle name="CellStyle" xfId="7128"/>
    <cellStyle name="CellWithBorderStyle" xfId="7129"/>
    <cellStyle name="Check Cell 2" xfId="7130"/>
    <cellStyle name="Check Cell 2 2" xfId="7131"/>
    <cellStyle name="Check Cell 2 2 2" xfId="7132"/>
    <cellStyle name="Check Cell 2 3" xfId="7133"/>
    <cellStyle name="Check Cell 2 4" xfId="7134"/>
    <cellStyle name="Check Cell 2 5" xfId="7135"/>
    <cellStyle name="Check Cell 2 6" xfId="7136"/>
    <cellStyle name="Check Cell 2 7" xfId="7137"/>
    <cellStyle name="Check Cell 3" xfId="7138"/>
    <cellStyle name="Check Cell 3 2" xfId="7139"/>
    <cellStyle name="Check Cell 3 3" xfId="7140"/>
    <cellStyle name="Check Cell 4" xfId="7141"/>
    <cellStyle name="Check Cell 4 2" xfId="7142"/>
    <cellStyle name="Check Cell 4 2 2" xfId="7143"/>
    <cellStyle name="Check Cell 4 3" xfId="7144"/>
    <cellStyle name="Check Cell 5" xfId="7145"/>
    <cellStyle name="Check Cell 6" xfId="7146"/>
    <cellStyle name="col" xfId="7147"/>
    <cellStyle name="Collegamento ipertestuale" xfId="7148"/>
    <cellStyle name="Collegamento ipertestuale visitato" xfId="7149"/>
    <cellStyle name="Collegamento ipertestuale_07ARP_treasury_template" xfId="7150"/>
    <cellStyle name="Column Header" xfId="7151"/>
    <cellStyle name="Column Heading" xfId="7152"/>
    <cellStyle name="ColumnHeaderBoldFillStyle" xfId="7153"/>
    <cellStyle name="ColumnHeaderBoldFillStyleSmall" xfId="7154"/>
    <cellStyle name="ColumnHeaderFillStyle" xfId="7155"/>
    <cellStyle name="ColumnHeading" xfId="7156"/>
    <cellStyle name="Com" xfId="7157"/>
    <cellStyle name="Comma" xfId="1" builtinId="3"/>
    <cellStyle name="Comma  - Style1" xfId="7158"/>
    <cellStyle name="Comma  - Style1 2" xfId="7159"/>
    <cellStyle name="Comma  - Style2" xfId="7160"/>
    <cellStyle name="Comma  - Style2 2" xfId="7161"/>
    <cellStyle name="Comma  - Style3" xfId="7162"/>
    <cellStyle name="Comma  - Style3 2" xfId="7163"/>
    <cellStyle name="Comma  - Style4" xfId="7164"/>
    <cellStyle name="Comma  - Style4 2" xfId="7165"/>
    <cellStyle name="Comma  - Style5" xfId="7166"/>
    <cellStyle name="Comma  - Style5 2" xfId="7167"/>
    <cellStyle name="Comma  - Style6" xfId="7168"/>
    <cellStyle name="Comma  - Style6 2" xfId="7169"/>
    <cellStyle name="Comma  - Style7" xfId="7170"/>
    <cellStyle name="Comma  - Style7 2" xfId="7171"/>
    <cellStyle name="Comma  - Style8" xfId="7172"/>
    <cellStyle name="Comma  - Style8 2" xfId="7173"/>
    <cellStyle name="Comma [0] 2" xfId="7174"/>
    <cellStyle name="Comma [0] 2 2" xfId="7175"/>
    <cellStyle name="Comma [0] 2 2 2" xfId="7176"/>
    <cellStyle name="Comma [0] 2 3" xfId="7177"/>
    <cellStyle name="Comma [0] 3" xfId="7178"/>
    <cellStyle name="Comma [0] 3 2" xfId="7179"/>
    <cellStyle name="Comma [0] 4" xfId="7180"/>
    <cellStyle name="Comma [0] 5" xfId="7181"/>
    <cellStyle name="Comma [0] 5 2" xfId="7182"/>
    <cellStyle name="Comma [0] 6" xfId="7183"/>
    <cellStyle name="Comma [0] 7" xfId="7184"/>
    <cellStyle name="Comma [00]" xfId="7185"/>
    <cellStyle name="Comma [00] 2" xfId="7186"/>
    <cellStyle name="Comma [00] 3" xfId="7187"/>
    <cellStyle name="Comma [00] 4" xfId="7188"/>
    <cellStyle name="Comma [00] 5" xfId="7189"/>
    <cellStyle name="Comma [00] 6" xfId="7190"/>
    <cellStyle name="Comma 0" xfId="7191"/>
    <cellStyle name="Comma 10" xfId="7192"/>
    <cellStyle name="Comma 10 10" xfId="7193"/>
    <cellStyle name="Comma 10 10 2" xfId="7194"/>
    <cellStyle name="Comma 10 11" xfId="7195"/>
    <cellStyle name="Comma 10 11 2" xfId="7196"/>
    <cellStyle name="Comma 10 12" xfId="7197"/>
    <cellStyle name="Comma 10 13" xfId="7198"/>
    <cellStyle name="Comma 10 14" xfId="7199"/>
    <cellStyle name="Comma 10 2" xfId="7200"/>
    <cellStyle name="Comma 10 2 2" xfId="7201"/>
    <cellStyle name="Comma 10 2 2 2" xfId="7202"/>
    <cellStyle name="Comma 10 2 2 3" xfId="7203"/>
    <cellStyle name="Comma 10 2 2 4" xfId="7204"/>
    <cellStyle name="Comma 10 2 3" xfId="7205"/>
    <cellStyle name="Comma 10 2 4" xfId="7206"/>
    <cellStyle name="Comma 10 2 5" xfId="7207"/>
    <cellStyle name="Comma 10 3" xfId="7208"/>
    <cellStyle name="Comma 10 3 2" xfId="7209"/>
    <cellStyle name="Comma 10 3 2 2" xfId="7210"/>
    <cellStyle name="Comma 10 3 2 3" xfId="7211"/>
    <cellStyle name="Comma 10 3 2 4" xfId="7212"/>
    <cellStyle name="Comma 10 3 3" xfId="7213"/>
    <cellStyle name="Comma 10 3 4" xfId="7214"/>
    <cellStyle name="Comma 10 3 5" xfId="7215"/>
    <cellStyle name="Comma 10 4" xfId="7216"/>
    <cellStyle name="Comma 10 4 2" xfId="7217"/>
    <cellStyle name="Comma 10 4 2 2" xfId="7218"/>
    <cellStyle name="Comma 10 4 2 3" xfId="7219"/>
    <cellStyle name="Comma 10 4 2 4" xfId="7220"/>
    <cellStyle name="Comma 10 4 3" xfId="7221"/>
    <cellStyle name="Comma 10 4 4" xfId="7222"/>
    <cellStyle name="Comma 10 4 5" xfId="7223"/>
    <cellStyle name="Comma 10 5" xfId="7224"/>
    <cellStyle name="Comma 10 5 2" xfId="7225"/>
    <cellStyle name="Comma 10 5 2 2" xfId="7226"/>
    <cellStyle name="Comma 10 5 2 3" xfId="7227"/>
    <cellStyle name="Comma 10 5 2 4" xfId="7228"/>
    <cellStyle name="Comma 10 5 3" xfId="7229"/>
    <cellStyle name="Comma 10 5 4" xfId="7230"/>
    <cellStyle name="Comma 10 5 5" xfId="7231"/>
    <cellStyle name="Comma 10 6" xfId="7232"/>
    <cellStyle name="Comma 10 6 2" xfId="7233"/>
    <cellStyle name="Comma 10 6 2 2" xfId="7234"/>
    <cellStyle name="Comma 10 6 2 3" xfId="7235"/>
    <cellStyle name="Comma 10 6 2 4" xfId="7236"/>
    <cellStyle name="Comma 10 6 3" xfId="7237"/>
    <cellStyle name="Comma 10 6 4" xfId="7238"/>
    <cellStyle name="Comma 10 6 5" xfId="7239"/>
    <cellStyle name="Comma 10 7" xfId="7240"/>
    <cellStyle name="Comma 10 7 2" xfId="7241"/>
    <cellStyle name="Comma 10 7 2 2" xfId="7242"/>
    <cellStyle name="Comma 10 7 2 3" xfId="7243"/>
    <cellStyle name="Comma 10 7 2 4" xfId="7244"/>
    <cellStyle name="Comma 10 7 3" xfId="7245"/>
    <cellStyle name="Comma 10 7 4" xfId="7246"/>
    <cellStyle name="Comma 10 7 5" xfId="7247"/>
    <cellStyle name="Comma 10 8" xfId="7248"/>
    <cellStyle name="Comma 10 8 2" xfId="7249"/>
    <cellStyle name="Comma 10 8 2 2" xfId="7250"/>
    <cellStyle name="Comma 10 8 2 3" xfId="7251"/>
    <cellStyle name="Comma 10 8 2 4" xfId="7252"/>
    <cellStyle name="Comma 10 8 3" xfId="7253"/>
    <cellStyle name="Comma 10 8 4" xfId="7254"/>
    <cellStyle name="Comma 10 8 5" xfId="7255"/>
    <cellStyle name="Comma 10 9" xfId="7256"/>
    <cellStyle name="Comma 10 9 2" xfId="7257"/>
    <cellStyle name="Comma 10 9 2 2" xfId="7258"/>
    <cellStyle name="Comma 10 9 2 3" xfId="7259"/>
    <cellStyle name="Comma 10 9 2 4" xfId="7260"/>
    <cellStyle name="Comma 10 9 3" xfId="7261"/>
    <cellStyle name="Comma 10 9 4" xfId="7262"/>
    <cellStyle name="Comma 10 9 5" xfId="7263"/>
    <cellStyle name="Comma 100" xfId="7264"/>
    <cellStyle name="Comma 100 2" xfId="7265"/>
    <cellStyle name="Comma 100 2 2" xfId="7266"/>
    <cellStyle name="Comma 101" xfId="7267"/>
    <cellStyle name="Comma 102" xfId="7268"/>
    <cellStyle name="Comma 103" xfId="7269"/>
    <cellStyle name="Comma 104" xfId="7270"/>
    <cellStyle name="Comma 105" xfId="7271"/>
    <cellStyle name="Comma 106" xfId="7272"/>
    <cellStyle name="Comma 107" xfId="7273"/>
    <cellStyle name="Comma 108" xfId="7274"/>
    <cellStyle name="Comma 109" xfId="7275"/>
    <cellStyle name="Comma 11" xfId="7276"/>
    <cellStyle name="Comma 11 10" xfId="7277"/>
    <cellStyle name="Comma 11 10 2" xfId="7278"/>
    <cellStyle name="Comma 11 10 3" xfId="7279"/>
    <cellStyle name="Comma 11 11" xfId="7280"/>
    <cellStyle name="Comma 11 11 2" xfId="7281"/>
    <cellStyle name="Comma 11 12" xfId="7282"/>
    <cellStyle name="Comma 11 2" xfId="7283"/>
    <cellStyle name="Comma 11 2 2" xfId="7284"/>
    <cellStyle name="Comma 11 2 2 2" xfId="7285"/>
    <cellStyle name="Comma 11 2 2 3" xfId="7286"/>
    <cellStyle name="Comma 11 2 2 4" xfId="7287"/>
    <cellStyle name="Comma 11 2 3" xfId="7288"/>
    <cellStyle name="Comma 11 2 4" xfId="7289"/>
    <cellStyle name="Comma 11 2 5" xfId="7290"/>
    <cellStyle name="Comma 11 3" xfId="7291"/>
    <cellStyle name="Comma 11 3 2" xfId="7292"/>
    <cellStyle name="Comma 11 3 2 2" xfId="7293"/>
    <cellStyle name="Comma 11 3 2 3" xfId="7294"/>
    <cellStyle name="Comma 11 3 2 4" xfId="7295"/>
    <cellStyle name="Comma 11 3 3" xfId="7296"/>
    <cellStyle name="Comma 11 3 4" xfId="7297"/>
    <cellStyle name="Comma 11 3 5" xfId="7298"/>
    <cellStyle name="Comma 11 4" xfId="7299"/>
    <cellStyle name="Comma 11 4 2" xfId="7300"/>
    <cellStyle name="Comma 11 4 2 2" xfId="7301"/>
    <cellStyle name="Comma 11 4 2 3" xfId="7302"/>
    <cellStyle name="Comma 11 4 2 4" xfId="7303"/>
    <cellStyle name="Comma 11 4 3" xfId="7304"/>
    <cellStyle name="Comma 11 4 4" xfId="7305"/>
    <cellStyle name="Comma 11 4 5" xfId="7306"/>
    <cellStyle name="Comma 11 5" xfId="7307"/>
    <cellStyle name="Comma 11 5 2" xfId="7308"/>
    <cellStyle name="Comma 11 5 2 2" xfId="7309"/>
    <cellStyle name="Comma 11 5 2 3" xfId="7310"/>
    <cellStyle name="Comma 11 5 2 4" xfId="7311"/>
    <cellStyle name="Comma 11 5 3" xfId="7312"/>
    <cellStyle name="Comma 11 5 4" xfId="7313"/>
    <cellStyle name="Comma 11 5 5" xfId="7314"/>
    <cellStyle name="Comma 11 6" xfId="7315"/>
    <cellStyle name="Comma 11 6 2" xfId="7316"/>
    <cellStyle name="Comma 11 6 2 2" xfId="7317"/>
    <cellStyle name="Comma 11 6 2 3" xfId="7318"/>
    <cellStyle name="Comma 11 6 2 4" xfId="7319"/>
    <cellStyle name="Comma 11 6 3" xfId="7320"/>
    <cellStyle name="Comma 11 6 4" xfId="7321"/>
    <cellStyle name="Comma 11 6 5" xfId="7322"/>
    <cellStyle name="Comma 11 7" xfId="7323"/>
    <cellStyle name="Comma 11 7 2" xfId="7324"/>
    <cellStyle name="Comma 11 7 2 2" xfId="7325"/>
    <cellStyle name="Comma 11 7 2 3" xfId="7326"/>
    <cellStyle name="Comma 11 7 2 4" xfId="7327"/>
    <cellStyle name="Comma 11 7 3" xfId="7328"/>
    <cellStyle name="Comma 11 7 4" xfId="7329"/>
    <cellStyle name="Comma 11 7 5" xfId="7330"/>
    <cellStyle name="Comma 11 8" xfId="7331"/>
    <cellStyle name="Comma 11 8 2" xfId="7332"/>
    <cellStyle name="Comma 11 8 2 2" xfId="7333"/>
    <cellStyle name="Comma 11 8 2 3" xfId="7334"/>
    <cellStyle name="Comma 11 8 2 4" xfId="7335"/>
    <cellStyle name="Comma 11 8 3" xfId="7336"/>
    <cellStyle name="Comma 11 8 4" xfId="7337"/>
    <cellStyle name="Comma 11 8 5" xfId="7338"/>
    <cellStyle name="Comma 11 9" xfId="7339"/>
    <cellStyle name="Comma 11 9 2" xfId="7340"/>
    <cellStyle name="Comma 11 9 2 2" xfId="7341"/>
    <cellStyle name="Comma 11 9 2 3" xfId="7342"/>
    <cellStyle name="Comma 11 9 2 4" xfId="7343"/>
    <cellStyle name="Comma 11 9 3" xfId="7344"/>
    <cellStyle name="Comma 11 9 4" xfId="7345"/>
    <cellStyle name="Comma 11 9 5" xfId="7346"/>
    <cellStyle name="Comma 110" xfId="7347"/>
    <cellStyle name="Comma 111" xfId="7348"/>
    <cellStyle name="Comma 112" xfId="7349"/>
    <cellStyle name="Comma 113" xfId="7350"/>
    <cellStyle name="Comma 114" xfId="7351"/>
    <cellStyle name="Comma 115" xfId="7352"/>
    <cellStyle name="Comma 116" xfId="7353"/>
    <cellStyle name="Comma 117" xfId="7354"/>
    <cellStyle name="Comma 118" xfId="7355"/>
    <cellStyle name="Comma 119" xfId="7356"/>
    <cellStyle name="Comma 12" xfId="7357"/>
    <cellStyle name="Comma 12 10" xfId="7358"/>
    <cellStyle name="Comma 12 10 2" xfId="7359"/>
    <cellStyle name="Comma 12 11" xfId="7360"/>
    <cellStyle name="Comma 12 11 2" xfId="7361"/>
    <cellStyle name="Comma 12 12" xfId="7362"/>
    <cellStyle name="Comma 12 2" xfId="7363"/>
    <cellStyle name="Comma 12 2 2" xfId="2"/>
    <cellStyle name="Comma 12 2 2 2" xfId="7364"/>
    <cellStyle name="Comma 12 2 2 3" xfId="7365"/>
    <cellStyle name="Comma 12 2 2 4" xfId="7366"/>
    <cellStyle name="Comma 12 2 3" xfId="7367"/>
    <cellStyle name="Comma 12 2 4" xfId="7368"/>
    <cellStyle name="Comma 12 2 5" xfId="7369"/>
    <cellStyle name="Comma 12 3" xfId="7370"/>
    <cellStyle name="Comma 12 3 2" xfId="7371"/>
    <cellStyle name="Comma 12 3 2 2" xfId="7372"/>
    <cellStyle name="Comma 12 3 2 3" xfId="7373"/>
    <cellStyle name="Comma 12 3 2 4" xfId="7374"/>
    <cellStyle name="Comma 12 3 3" xfId="7375"/>
    <cellStyle name="Comma 12 3 4" xfId="7376"/>
    <cellStyle name="Comma 12 3 5" xfId="7377"/>
    <cellStyle name="Comma 12 4" xfId="7378"/>
    <cellStyle name="Comma 12 4 2" xfId="7379"/>
    <cellStyle name="Comma 12 4 2 2" xfId="7380"/>
    <cellStyle name="Comma 12 4 2 3" xfId="7381"/>
    <cellStyle name="Comma 12 4 2 4" xfId="7382"/>
    <cellStyle name="Comma 12 4 3" xfId="7383"/>
    <cellStyle name="Comma 12 4 4" xfId="7384"/>
    <cellStyle name="Comma 12 4 5" xfId="7385"/>
    <cellStyle name="Comma 12 5" xfId="7386"/>
    <cellStyle name="Comma 12 5 2" xfId="7387"/>
    <cellStyle name="Comma 12 5 2 2" xfId="7388"/>
    <cellStyle name="Comma 12 5 2 3" xfId="7389"/>
    <cellStyle name="Comma 12 5 2 4" xfId="7390"/>
    <cellStyle name="Comma 12 5 3" xfId="7391"/>
    <cellStyle name="Comma 12 5 4" xfId="7392"/>
    <cellStyle name="Comma 12 5 5" xfId="7393"/>
    <cellStyle name="Comma 12 6" xfId="7394"/>
    <cellStyle name="Comma 12 6 2" xfId="7395"/>
    <cellStyle name="Comma 12 6 2 2" xfId="7396"/>
    <cellStyle name="Comma 12 6 2 3" xfId="7397"/>
    <cellStyle name="Comma 12 6 2 4" xfId="7398"/>
    <cellStyle name="Comma 12 6 3" xfId="7399"/>
    <cellStyle name="Comma 12 6 4" xfId="7400"/>
    <cellStyle name="Comma 12 6 5" xfId="7401"/>
    <cellStyle name="Comma 12 7" xfId="7402"/>
    <cellStyle name="Comma 12 7 2" xfId="7403"/>
    <cellStyle name="Comma 12 7 2 2" xfId="7404"/>
    <cellStyle name="Comma 12 7 2 3" xfId="7405"/>
    <cellStyle name="Comma 12 7 2 4" xfId="7406"/>
    <cellStyle name="Comma 12 7 3" xfId="7407"/>
    <cellStyle name="Comma 12 7 4" xfId="7408"/>
    <cellStyle name="Comma 12 7 5" xfId="7409"/>
    <cellStyle name="Comma 12 8" xfId="7410"/>
    <cellStyle name="Comma 12 8 2" xfId="7411"/>
    <cellStyle name="Comma 12 8 2 2" xfId="7412"/>
    <cellStyle name="Comma 12 8 2 3" xfId="7413"/>
    <cellStyle name="Comma 12 8 2 4" xfId="7414"/>
    <cellStyle name="Comma 12 8 3" xfId="7415"/>
    <cellStyle name="Comma 12 8 4" xfId="7416"/>
    <cellStyle name="Comma 12 8 5" xfId="7417"/>
    <cellStyle name="Comma 12 9" xfId="7418"/>
    <cellStyle name="Comma 12 9 2" xfId="7419"/>
    <cellStyle name="Comma 12 9 2 2" xfId="7420"/>
    <cellStyle name="Comma 12 9 2 3" xfId="7421"/>
    <cellStyle name="Comma 12 9 2 4" xfId="7422"/>
    <cellStyle name="Comma 12 9 3" xfId="7423"/>
    <cellStyle name="Comma 12 9 4" xfId="7424"/>
    <cellStyle name="Comma 12 9 5" xfId="7425"/>
    <cellStyle name="Comma 120" xfId="7426"/>
    <cellStyle name="Comma 121" xfId="7427"/>
    <cellStyle name="Comma 122" xfId="7428"/>
    <cellStyle name="Comma 123" xfId="7429"/>
    <cellStyle name="Comma 124" xfId="7430"/>
    <cellStyle name="Comma 125" xfId="7431"/>
    <cellStyle name="Comma 126" xfId="7432"/>
    <cellStyle name="Comma 127" xfId="7433"/>
    <cellStyle name="Comma 128" xfId="7434"/>
    <cellStyle name="Comma 129" xfId="7435"/>
    <cellStyle name="Comma 13" xfId="7436"/>
    <cellStyle name="Comma 13 10" xfId="7437"/>
    <cellStyle name="Comma 13 11" xfId="7438"/>
    <cellStyle name="Comma 13 12" xfId="7439"/>
    <cellStyle name="Comma 13 2" xfId="7440"/>
    <cellStyle name="Comma 13 2 2" xfId="7441"/>
    <cellStyle name="Comma 13 2 2 2" xfId="7442"/>
    <cellStyle name="Comma 13 2 2 3" xfId="7443"/>
    <cellStyle name="Comma 13 2 2 4" xfId="7444"/>
    <cellStyle name="Comma 13 2 3" xfId="7445"/>
    <cellStyle name="Comma 13 2 4" xfId="7446"/>
    <cellStyle name="Comma 13 2 5" xfId="7447"/>
    <cellStyle name="Comma 13 3" xfId="7448"/>
    <cellStyle name="Comma 13 3 2" xfId="7449"/>
    <cellStyle name="Comma 13 3 2 2" xfId="7450"/>
    <cellStyle name="Comma 13 3 2 3" xfId="7451"/>
    <cellStyle name="Comma 13 3 2 4" xfId="7452"/>
    <cellStyle name="Comma 13 3 3" xfId="7453"/>
    <cellStyle name="Comma 13 3 4" xfId="7454"/>
    <cellStyle name="Comma 13 3 5" xfId="7455"/>
    <cellStyle name="Comma 13 4" xfId="7456"/>
    <cellStyle name="Comma 13 4 2" xfId="7457"/>
    <cellStyle name="Comma 13 4 2 2" xfId="7458"/>
    <cellStyle name="Comma 13 4 2 3" xfId="7459"/>
    <cellStyle name="Comma 13 4 2 4" xfId="7460"/>
    <cellStyle name="Comma 13 4 3" xfId="7461"/>
    <cellStyle name="Comma 13 4 4" xfId="7462"/>
    <cellStyle name="Comma 13 4 5" xfId="7463"/>
    <cellStyle name="Comma 13 5" xfId="7464"/>
    <cellStyle name="Comma 13 5 2" xfId="7465"/>
    <cellStyle name="Comma 13 5 2 2" xfId="7466"/>
    <cellStyle name="Comma 13 5 2 3" xfId="7467"/>
    <cellStyle name="Comma 13 5 2 4" xfId="7468"/>
    <cellStyle name="Comma 13 5 3" xfId="7469"/>
    <cellStyle name="Comma 13 5 4" xfId="7470"/>
    <cellStyle name="Comma 13 5 5" xfId="7471"/>
    <cellStyle name="Comma 13 6" xfId="7472"/>
    <cellStyle name="Comma 13 6 2" xfId="7473"/>
    <cellStyle name="Comma 13 6 2 2" xfId="7474"/>
    <cellStyle name="Comma 13 6 2 3" xfId="7475"/>
    <cellStyle name="Comma 13 6 2 4" xfId="7476"/>
    <cellStyle name="Comma 13 6 3" xfId="7477"/>
    <cellStyle name="Comma 13 6 4" xfId="7478"/>
    <cellStyle name="Comma 13 6 5" xfId="7479"/>
    <cellStyle name="Comma 13 7" xfId="7480"/>
    <cellStyle name="Comma 13 7 2" xfId="7481"/>
    <cellStyle name="Comma 13 7 2 2" xfId="7482"/>
    <cellStyle name="Comma 13 7 2 3" xfId="7483"/>
    <cellStyle name="Comma 13 7 2 4" xfId="7484"/>
    <cellStyle name="Comma 13 7 3" xfId="7485"/>
    <cellStyle name="Comma 13 7 4" xfId="7486"/>
    <cellStyle name="Comma 13 7 5" xfId="7487"/>
    <cellStyle name="Comma 13 8" xfId="7488"/>
    <cellStyle name="Comma 13 8 2" xfId="7489"/>
    <cellStyle name="Comma 13 8 2 2" xfId="7490"/>
    <cellStyle name="Comma 13 8 2 3" xfId="7491"/>
    <cellStyle name="Comma 13 8 2 4" xfId="7492"/>
    <cellStyle name="Comma 13 8 3" xfId="7493"/>
    <cellStyle name="Comma 13 8 4" xfId="7494"/>
    <cellStyle name="Comma 13 8 5" xfId="7495"/>
    <cellStyle name="Comma 13 9" xfId="7496"/>
    <cellStyle name="Comma 13 9 2" xfId="7497"/>
    <cellStyle name="Comma 13 9 2 2" xfId="7498"/>
    <cellStyle name="Comma 13 9 2 3" xfId="7499"/>
    <cellStyle name="Comma 13 9 2 3 2" xfId="7500"/>
    <cellStyle name="Comma 13 9 2 3 2 2" xfId="7501"/>
    <cellStyle name="Comma 13 9 2 3 3" xfId="7502"/>
    <cellStyle name="Comma 13 9 2 4" xfId="7503"/>
    <cellStyle name="Comma 13 9 3" xfId="7504"/>
    <cellStyle name="Comma 13 9 4" xfId="7505"/>
    <cellStyle name="Comma 13 9 5" xfId="7506"/>
    <cellStyle name="Comma 130" xfId="7507"/>
    <cellStyle name="Comma 131" xfId="7508"/>
    <cellStyle name="Comma 132" xfId="7509"/>
    <cellStyle name="Comma 133" xfId="7510"/>
    <cellStyle name="Comma 134" xfId="7511"/>
    <cellStyle name="Comma 135" xfId="7512"/>
    <cellStyle name="Comma 136" xfId="7513"/>
    <cellStyle name="Comma 137" xfId="7514"/>
    <cellStyle name="Comma 138" xfId="7515"/>
    <cellStyle name="Comma 139" xfId="7516"/>
    <cellStyle name="Comma 14" xfId="7517"/>
    <cellStyle name="Comma 14 10" xfId="7518"/>
    <cellStyle name="Comma 14 11" xfId="7519"/>
    <cellStyle name="Comma 14 12" xfId="7520"/>
    <cellStyle name="Comma 14 2" xfId="7521"/>
    <cellStyle name="Comma 14 2 2" xfId="7522"/>
    <cellStyle name="Comma 14 2 2 2" xfId="7523"/>
    <cellStyle name="Comma 14 2 2 3" xfId="7524"/>
    <cellStyle name="Comma 14 2 2 4" xfId="7525"/>
    <cellStyle name="Comma 14 2 3" xfId="7526"/>
    <cellStyle name="Comma 14 2 4" xfId="7527"/>
    <cellStyle name="Comma 14 2 5" xfId="7528"/>
    <cellStyle name="Comma 14 3" xfId="7529"/>
    <cellStyle name="Comma 14 3 2" xfId="7530"/>
    <cellStyle name="Comma 14 3 2 2" xfId="7531"/>
    <cellStyle name="Comma 14 3 2 3" xfId="7532"/>
    <cellStyle name="Comma 14 3 2 4" xfId="7533"/>
    <cellStyle name="Comma 14 3 3" xfId="7534"/>
    <cellStyle name="Comma 14 3 4" xfId="7535"/>
    <cellStyle name="Comma 14 3 5" xfId="7536"/>
    <cellStyle name="Comma 14 4" xfId="7537"/>
    <cellStyle name="Comma 14 4 2" xfId="7538"/>
    <cellStyle name="Comma 14 4 2 2" xfId="7539"/>
    <cellStyle name="Comma 14 4 2 3" xfId="7540"/>
    <cellStyle name="Comma 14 4 2 4" xfId="7541"/>
    <cellStyle name="Comma 14 4 3" xfId="7542"/>
    <cellStyle name="Comma 14 4 4" xfId="7543"/>
    <cellStyle name="Comma 14 4 5" xfId="7544"/>
    <cellStyle name="Comma 14 5" xfId="7545"/>
    <cellStyle name="Comma 14 5 2" xfId="7546"/>
    <cellStyle name="Comma 14 5 2 2" xfId="7547"/>
    <cellStyle name="Comma 14 5 2 3" xfId="7548"/>
    <cellStyle name="Comma 14 5 2 4" xfId="7549"/>
    <cellStyle name="Comma 14 5 3" xfId="7550"/>
    <cellStyle name="Comma 14 5 4" xfId="7551"/>
    <cellStyle name="Comma 14 5 5" xfId="7552"/>
    <cellStyle name="Comma 14 6" xfId="7553"/>
    <cellStyle name="Comma 14 6 2" xfId="7554"/>
    <cellStyle name="Comma 14 6 2 2" xfId="7555"/>
    <cellStyle name="Comma 14 6 2 3" xfId="7556"/>
    <cellStyle name="Comma 14 6 2 4" xfId="7557"/>
    <cellStyle name="Comma 14 6 3" xfId="7558"/>
    <cellStyle name="Comma 14 6 4" xfId="7559"/>
    <cellStyle name="Comma 14 6 5" xfId="7560"/>
    <cellStyle name="Comma 14 7" xfId="7561"/>
    <cellStyle name="Comma 14 7 2" xfId="7562"/>
    <cellStyle name="Comma 14 7 2 2" xfId="7563"/>
    <cellStyle name="Comma 14 7 2 3" xfId="7564"/>
    <cellStyle name="Comma 14 7 2 3 2" xfId="7565"/>
    <cellStyle name="Comma 14 7 2 3 2 2" xfId="7566"/>
    <cellStyle name="Comma 14 7 2 3 3" xfId="7567"/>
    <cellStyle name="Comma 14 7 2 4" xfId="7568"/>
    <cellStyle name="Comma 14 7 3" xfId="7569"/>
    <cellStyle name="Comma 14 7 4" xfId="7570"/>
    <cellStyle name="Comma 14 7 5" xfId="7571"/>
    <cellStyle name="Comma 14 8" xfId="7572"/>
    <cellStyle name="Comma 14 8 2" xfId="7573"/>
    <cellStyle name="Comma 14 8 2 2" xfId="7574"/>
    <cellStyle name="Comma 14 8 2 3" xfId="7575"/>
    <cellStyle name="Comma 14 8 2 4" xfId="7576"/>
    <cellStyle name="Comma 14 8 3" xfId="7577"/>
    <cellStyle name="Comma 14 8 4" xfId="7578"/>
    <cellStyle name="Comma 14 8 5" xfId="7579"/>
    <cellStyle name="Comma 14 9" xfId="7580"/>
    <cellStyle name="Comma 14 9 2" xfId="7581"/>
    <cellStyle name="Comma 14 9 2 2" xfId="7582"/>
    <cellStyle name="Comma 14 9 2 3" xfId="7583"/>
    <cellStyle name="Comma 14 9 2 3 2" xfId="7584"/>
    <cellStyle name="Comma 14 9 2 3 2 2" xfId="7585"/>
    <cellStyle name="Comma 14 9 2 3 3" xfId="7586"/>
    <cellStyle name="Comma 14 9 2 4" xfId="7587"/>
    <cellStyle name="Comma 14 9 3" xfId="7588"/>
    <cellStyle name="Comma 14 9 4" xfId="7589"/>
    <cellStyle name="Comma 14 9 5" xfId="7590"/>
    <cellStyle name="Comma 140" xfId="7591"/>
    <cellStyle name="Comma 141" xfId="7592"/>
    <cellStyle name="Comma 142" xfId="7593"/>
    <cellStyle name="Comma 143" xfId="7594"/>
    <cellStyle name="Comma 144" xfId="7595"/>
    <cellStyle name="Comma 145" xfId="7596"/>
    <cellStyle name="Comma 146" xfId="7597"/>
    <cellStyle name="Comma 147" xfId="7598"/>
    <cellStyle name="Comma 148" xfId="7599"/>
    <cellStyle name="Comma 149" xfId="7600"/>
    <cellStyle name="Comma 15" xfId="7601"/>
    <cellStyle name="Comma 15 10" xfId="7602"/>
    <cellStyle name="Comma 15 11" xfId="7603"/>
    <cellStyle name="Comma 15 12" xfId="7604"/>
    <cellStyle name="Comma 15 2" xfId="7605"/>
    <cellStyle name="Comma 15 2 2" xfId="7606"/>
    <cellStyle name="Comma 15 2 2 2" xfId="7607"/>
    <cellStyle name="Comma 15 2 2 3" xfId="7608"/>
    <cellStyle name="Comma 15 2 2 4" xfId="7609"/>
    <cellStyle name="Comma 15 2 3" xfId="7610"/>
    <cellStyle name="Comma 15 2 4" xfId="7611"/>
    <cellStyle name="Comma 15 2 5" xfId="7612"/>
    <cellStyle name="Comma 15 3" xfId="7613"/>
    <cellStyle name="Comma 15 3 2" xfId="7614"/>
    <cellStyle name="Comma 15 3 2 2" xfId="7615"/>
    <cellStyle name="Comma 15 3 2 3" xfId="7616"/>
    <cellStyle name="Comma 15 3 2 4" xfId="7617"/>
    <cellStyle name="Comma 15 3 3" xfId="7618"/>
    <cellStyle name="Comma 15 3 4" xfId="7619"/>
    <cellStyle name="Comma 15 3 5" xfId="7620"/>
    <cellStyle name="Comma 15 4" xfId="7621"/>
    <cellStyle name="Comma 15 4 2" xfId="7622"/>
    <cellStyle name="Comma 15 4 2 2" xfId="7623"/>
    <cellStyle name="Comma 15 4 2 3" xfId="7624"/>
    <cellStyle name="Comma 15 4 2 4" xfId="7625"/>
    <cellStyle name="Comma 15 4 3" xfId="7626"/>
    <cellStyle name="Comma 15 4 4" xfId="7627"/>
    <cellStyle name="Comma 15 4 5" xfId="7628"/>
    <cellStyle name="Comma 15 5" xfId="7629"/>
    <cellStyle name="Comma 15 5 2" xfId="7630"/>
    <cellStyle name="Comma 15 5 2 2" xfId="7631"/>
    <cellStyle name="Comma 15 5 2 3" xfId="7632"/>
    <cellStyle name="Comma 15 5 2 4" xfId="7633"/>
    <cellStyle name="Comma 15 5 3" xfId="7634"/>
    <cellStyle name="Comma 15 5 4" xfId="7635"/>
    <cellStyle name="Comma 15 5 5" xfId="7636"/>
    <cellStyle name="Comma 15 6" xfId="7637"/>
    <cellStyle name="Comma 15 6 2" xfId="7638"/>
    <cellStyle name="Comma 15 6 2 2" xfId="7639"/>
    <cellStyle name="Comma 15 6 2 3" xfId="7640"/>
    <cellStyle name="Comma 15 6 2 4" xfId="7641"/>
    <cellStyle name="Comma 15 6 3" xfId="7642"/>
    <cellStyle name="Comma 15 6 4" xfId="7643"/>
    <cellStyle name="Comma 15 6 5" xfId="7644"/>
    <cellStyle name="Comma 15 7" xfId="7645"/>
    <cellStyle name="Comma 15 7 2" xfId="7646"/>
    <cellStyle name="Comma 15 7 2 2" xfId="7647"/>
    <cellStyle name="Comma 15 7 2 3" xfId="7648"/>
    <cellStyle name="Comma 15 7 2 4" xfId="7649"/>
    <cellStyle name="Comma 15 7 3" xfId="7650"/>
    <cellStyle name="Comma 15 7 4" xfId="7651"/>
    <cellStyle name="Comma 15 7 5" xfId="7652"/>
    <cellStyle name="Comma 15 8" xfId="7653"/>
    <cellStyle name="Comma 15 8 2" xfId="7654"/>
    <cellStyle name="Comma 15 8 2 2" xfId="7655"/>
    <cellStyle name="Comma 15 8 2 3" xfId="7656"/>
    <cellStyle name="Comma 15 8 2 4" xfId="7657"/>
    <cellStyle name="Comma 15 8 3" xfId="7658"/>
    <cellStyle name="Comma 15 8 4" xfId="7659"/>
    <cellStyle name="Comma 15 8 5" xfId="7660"/>
    <cellStyle name="Comma 15 9" xfId="7661"/>
    <cellStyle name="Comma 15 9 2" xfId="7662"/>
    <cellStyle name="Comma 15 9 2 2" xfId="7663"/>
    <cellStyle name="Comma 15 9 2 3" xfId="7664"/>
    <cellStyle name="Comma 15 9 2 4" xfId="7665"/>
    <cellStyle name="Comma 15 9 3" xfId="7666"/>
    <cellStyle name="Comma 15 9 4" xfId="7667"/>
    <cellStyle name="Comma 15 9 5" xfId="7668"/>
    <cellStyle name="Comma 150" xfId="7669"/>
    <cellStyle name="Comma 151" xfId="7670"/>
    <cellStyle name="Comma 152" xfId="7671"/>
    <cellStyle name="Comma 153" xfId="7672"/>
    <cellStyle name="Comma 154" xfId="7673"/>
    <cellStyle name="Comma 155" xfId="7674"/>
    <cellStyle name="Comma 156" xfId="7675"/>
    <cellStyle name="Comma 157" xfId="7676"/>
    <cellStyle name="Comma 158" xfId="7677"/>
    <cellStyle name="Comma 159" xfId="7678"/>
    <cellStyle name="Comma 16" xfId="7679"/>
    <cellStyle name="Comma 16 10" xfId="7680"/>
    <cellStyle name="Comma 16 10 2" xfId="7681"/>
    <cellStyle name="Comma 16 10 2 2" xfId="7682"/>
    <cellStyle name="Comma 16 10 3" xfId="7683"/>
    <cellStyle name="Comma 16 10 4" xfId="7684"/>
    <cellStyle name="Comma 16 10 5" xfId="7685"/>
    <cellStyle name="Comma 16 10 6" xfId="7686"/>
    <cellStyle name="Comma 16 11" xfId="7687"/>
    <cellStyle name="Comma 16 12" xfId="7688"/>
    <cellStyle name="Comma 16 13" xfId="7689"/>
    <cellStyle name="Comma 16 14" xfId="7690"/>
    <cellStyle name="Comma 16 2" xfId="7691"/>
    <cellStyle name="Comma 16 2 2" xfId="7692"/>
    <cellStyle name="Comma 16 2 2 2" xfId="7693"/>
    <cellStyle name="Comma 16 2 2 3" xfId="7694"/>
    <cellStyle name="Comma 16 2 2 4" xfId="7695"/>
    <cellStyle name="Comma 16 2 3" xfId="7696"/>
    <cellStyle name="Comma 16 2 4" xfId="7697"/>
    <cellStyle name="Comma 16 2 5" xfId="7698"/>
    <cellStyle name="Comma 16 3" xfId="7699"/>
    <cellStyle name="Comma 16 3 2" xfId="7700"/>
    <cellStyle name="Comma 16 3 2 2" xfId="7701"/>
    <cellStyle name="Comma 16 3 2 3" xfId="7702"/>
    <cellStyle name="Comma 16 3 2 4" xfId="7703"/>
    <cellStyle name="Comma 16 3 3" xfId="7704"/>
    <cellStyle name="Comma 16 3 4" xfId="7705"/>
    <cellStyle name="Comma 16 3 5" xfId="7706"/>
    <cellStyle name="Comma 16 4" xfId="7707"/>
    <cellStyle name="Comma 16 4 2" xfId="7708"/>
    <cellStyle name="Comma 16 4 2 2" xfId="7709"/>
    <cellStyle name="Comma 16 4 2 3" xfId="7710"/>
    <cellStyle name="Comma 16 4 2 4" xfId="7711"/>
    <cellStyle name="Comma 16 4 3" xfId="7712"/>
    <cellStyle name="Comma 16 4 4" xfId="7713"/>
    <cellStyle name="Comma 16 4 5" xfId="7714"/>
    <cellStyle name="Comma 16 5" xfId="7715"/>
    <cellStyle name="Comma 16 5 2" xfId="7716"/>
    <cellStyle name="Comma 16 5 2 2" xfId="7717"/>
    <cellStyle name="Comma 16 5 2 3" xfId="7718"/>
    <cellStyle name="Comma 16 5 2 4" xfId="7719"/>
    <cellStyle name="Comma 16 5 3" xfId="7720"/>
    <cellStyle name="Comma 16 5 4" xfId="7721"/>
    <cellStyle name="Comma 16 5 5" xfId="7722"/>
    <cellStyle name="Comma 16 6" xfId="7723"/>
    <cellStyle name="Comma 16 6 2" xfId="7724"/>
    <cellStyle name="Comma 16 6 2 2" xfId="7725"/>
    <cellStyle name="Comma 16 6 2 3" xfId="7726"/>
    <cellStyle name="Comma 16 6 2 4" xfId="7727"/>
    <cellStyle name="Comma 16 6 3" xfId="7728"/>
    <cellStyle name="Comma 16 6 4" xfId="7729"/>
    <cellStyle name="Comma 16 6 5" xfId="7730"/>
    <cellStyle name="Comma 16 7" xfId="7731"/>
    <cellStyle name="Comma 16 7 2" xfId="7732"/>
    <cellStyle name="Comma 16 7 2 2" xfId="7733"/>
    <cellStyle name="Comma 16 7 2 3" xfId="7734"/>
    <cellStyle name="Comma 16 7 2 4" xfId="7735"/>
    <cellStyle name="Comma 16 7 3" xfId="7736"/>
    <cellStyle name="Comma 16 7 4" xfId="7737"/>
    <cellStyle name="Comma 16 7 5" xfId="7738"/>
    <cellStyle name="Comma 16 8" xfId="7739"/>
    <cellStyle name="Comma 16 8 2" xfId="7740"/>
    <cellStyle name="Comma 16 8 2 2" xfId="7741"/>
    <cellStyle name="Comma 16 8 2 3" xfId="7742"/>
    <cellStyle name="Comma 16 8 2 4" xfId="7743"/>
    <cellStyle name="Comma 16 8 3" xfId="7744"/>
    <cellStyle name="Comma 16 8 4" xfId="7745"/>
    <cellStyle name="Comma 16 8 5" xfId="7746"/>
    <cellStyle name="Comma 16 9" xfId="7747"/>
    <cellStyle name="Comma 16 9 2" xfId="7748"/>
    <cellStyle name="Comma 16 9 2 2" xfId="7749"/>
    <cellStyle name="Comma 16 9 2 3" xfId="7750"/>
    <cellStyle name="Comma 16 9 2 4" xfId="7751"/>
    <cellStyle name="Comma 16 9 3" xfId="7752"/>
    <cellStyle name="Comma 16 9 4" xfId="7753"/>
    <cellStyle name="Comma 16 9 5" xfId="7754"/>
    <cellStyle name="Comma 160" xfId="7755"/>
    <cellStyle name="Comma 161" xfId="7756"/>
    <cellStyle name="Comma 162" xfId="7757"/>
    <cellStyle name="Comma 163" xfId="7758"/>
    <cellStyle name="Comma 164" xfId="7759"/>
    <cellStyle name="Comma 165" xfId="7760"/>
    <cellStyle name="Comma 166" xfId="7761"/>
    <cellStyle name="Comma 167" xfId="7762"/>
    <cellStyle name="Comma 168" xfId="7763"/>
    <cellStyle name="Comma 169" xfId="7764"/>
    <cellStyle name="Comma 17" xfId="7765"/>
    <cellStyle name="Comma 17 10" xfId="7766"/>
    <cellStyle name="Comma 17 10 2" xfId="7767"/>
    <cellStyle name="Comma 17 11" xfId="7768"/>
    <cellStyle name="Comma 17 11 2" xfId="7769"/>
    <cellStyle name="Comma 17 11 3" xfId="7770"/>
    <cellStyle name="Comma 17 12" xfId="7771"/>
    <cellStyle name="Comma 17 13" xfId="7772"/>
    <cellStyle name="Comma 17 2" xfId="7773"/>
    <cellStyle name="Comma 17 2 2" xfId="7774"/>
    <cellStyle name="Comma 17 2 2 2" xfId="7775"/>
    <cellStyle name="Comma 17 2 2 3" xfId="7776"/>
    <cellStyle name="Comma 17 2 2 4" xfId="7777"/>
    <cellStyle name="Comma 17 2 3" xfId="7778"/>
    <cellStyle name="Comma 17 2 4" xfId="7779"/>
    <cellStyle name="Comma 17 2 5" xfId="7780"/>
    <cellStyle name="Comma 17 3" xfId="7781"/>
    <cellStyle name="Comma 17 3 2" xfId="7782"/>
    <cellStyle name="Comma 17 3 2 2" xfId="7783"/>
    <cellStyle name="Comma 17 3 2 3" xfId="7784"/>
    <cellStyle name="Comma 17 3 2 4" xfId="7785"/>
    <cellStyle name="Comma 17 3 3" xfId="7786"/>
    <cellStyle name="Comma 17 3 4" xfId="7787"/>
    <cellStyle name="Comma 17 3 5" xfId="7788"/>
    <cellStyle name="Comma 17 4" xfId="7789"/>
    <cellStyle name="Comma 17 4 2" xfId="7790"/>
    <cellStyle name="Comma 17 4 2 2" xfId="7791"/>
    <cellStyle name="Comma 17 4 2 3" xfId="7792"/>
    <cellStyle name="Comma 17 4 2 4" xfId="7793"/>
    <cellStyle name="Comma 17 4 3" xfId="7794"/>
    <cellStyle name="Comma 17 4 4" xfId="7795"/>
    <cellStyle name="Comma 17 4 5" xfId="7796"/>
    <cellStyle name="Comma 17 5" xfId="7797"/>
    <cellStyle name="Comma 17 5 2" xfId="7798"/>
    <cellStyle name="Comma 17 5 2 2" xfId="7799"/>
    <cellStyle name="Comma 17 5 2 3" xfId="7800"/>
    <cellStyle name="Comma 17 5 2 4" xfId="7801"/>
    <cellStyle name="Comma 17 5 3" xfId="7802"/>
    <cellStyle name="Comma 17 5 4" xfId="7803"/>
    <cellStyle name="Comma 17 5 5" xfId="7804"/>
    <cellStyle name="Comma 17 6" xfId="7805"/>
    <cellStyle name="Comma 17 6 2" xfId="7806"/>
    <cellStyle name="Comma 17 6 2 2" xfId="7807"/>
    <cellStyle name="Comma 17 6 2 3" xfId="7808"/>
    <cellStyle name="Comma 17 6 2 4" xfId="7809"/>
    <cellStyle name="Comma 17 6 3" xfId="7810"/>
    <cellStyle name="Comma 17 6 4" xfId="7811"/>
    <cellStyle name="Comma 17 6 5" xfId="7812"/>
    <cellStyle name="Comma 17 7" xfId="7813"/>
    <cellStyle name="Comma 17 7 2" xfId="7814"/>
    <cellStyle name="Comma 17 7 2 2" xfId="7815"/>
    <cellStyle name="Comma 17 7 2 3" xfId="7816"/>
    <cellStyle name="Comma 17 7 2 4" xfId="7817"/>
    <cellStyle name="Comma 17 7 3" xfId="7818"/>
    <cellStyle name="Comma 17 7 4" xfId="7819"/>
    <cellStyle name="Comma 17 7 5" xfId="7820"/>
    <cellStyle name="Comma 17 8" xfId="7821"/>
    <cellStyle name="Comma 17 8 2" xfId="7822"/>
    <cellStyle name="Comma 17 8 2 2" xfId="7823"/>
    <cellStyle name="Comma 17 8 2 3" xfId="7824"/>
    <cellStyle name="Comma 17 8 2 4" xfId="7825"/>
    <cellStyle name="Comma 17 8 3" xfId="7826"/>
    <cellStyle name="Comma 17 8 4" xfId="7827"/>
    <cellStyle name="Comma 17 8 5" xfId="7828"/>
    <cellStyle name="Comma 17 9" xfId="7829"/>
    <cellStyle name="Comma 17 9 2" xfId="7830"/>
    <cellStyle name="Comma 17 9 2 2" xfId="7831"/>
    <cellStyle name="Comma 17 9 2 3" xfId="7832"/>
    <cellStyle name="Comma 17 9 2 4" xfId="7833"/>
    <cellStyle name="Comma 17 9 3" xfId="7834"/>
    <cellStyle name="Comma 17 9 4" xfId="7835"/>
    <cellStyle name="Comma 17 9 5" xfId="7836"/>
    <cellStyle name="Comma 170" xfId="7837"/>
    <cellStyle name="Comma 171" xfId="7838"/>
    <cellStyle name="Comma 172" xfId="7839"/>
    <cellStyle name="Comma 173" xfId="7840"/>
    <cellStyle name="Comma 174" xfId="7841"/>
    <cellStyle name="Comma 175" xfId="7842"/>
    <cellStyle name="Comma 176" xfId="7843"/>
    <cellStyle name="Comma 177" xfId="7844"/>
    <cellStyle name="Comma 177 2" xfId="7845"/>
    <cellStyle name="Comma 178" xfId="7846"/>
    <cellStyle name="Comma 179" xfId="7847"/>
    <cellStyle name="Comma 18" xfId="7848"/>
    <cellStyle name="Comma 18 10" xfId="7849"/>
    <cellStyle name="Comma 18 11" xfId="7850"/>
    <cellStyle name="Comma 18 12" xfId="7851"/>
    <cellStyle name="Comma 18 13" xfId="7852"/>
    <cellStyle name="Comma 18 2" xfId="7853"/>
    <cellStyle name="Comma 18 2 2" xfId="7854"/>
    <cellStyle name="Comma 18 2 2 2" xfId="7855"/>
    <cellStyle name="Comma 18 2 2 3" xfId="7856"/>
    <cellStyle name="Comma 18 2 2 4" xfId="7857"/>
    <cellStyle name="Comma 18 2 3" xfId="7858"/>
    <cellStyle name="Comma 18 2 4" xfId="7859"/>
    <cellStyle name="Comma 18 2 5" xfId="7860"/>
    <cellStyle name="Comma 18 3" xfId="7861"/>
    <cellStyle name="Comma 18 3 2" xfId="7862"/>
    <cellStyle name="Comma 18 3 2 2" xfId="7863"/>
    <cellStyle name="Comma 18 3 2 3" xfId="7864"/>
    <cellStyle name="Comma 18 3 2 4" xfId="7865"/>
    <cellStyle name="Comma 18 3 3" xfId="7866"/>
    <cellStyle name="Comma 18 3 4" xfId="7867"/>
    <cellStyle name="Comma 18 3 5" xfId="7868"/>
    <cellStyle name="Comma 18 4" xfId="7869"/>
    <cellStyle name="Comma 18 4 2" xfId="7870"/>
    <cellStyle name="Comma 18 4 2 2" xfId="7871"/>
    <cellStyle name="Comma 18 4 2 3" xfId="7872"/>
    <cellStyle name="Comma 18 4 2 4" xfId="7873"/>
    <cellStyle name="Comma 18 4 3" xfId="7874"/>
    <cellStyle name="Comma 18 4 4" xfId="7875"/>
    <cellStyle name="Comma 18 4 5" xfId="7876"/>
    <cellStyle name="Comma 18 5" xfId="7877"/>
    <cellStyle name="Comma 18 5 2" xfId="7878"/>
    <cellStyle name="Comma 18 5 2 2" xfId="7879"/>
    <cellStyle name="Comma 18 5 2 3" xfId="7880"/>
    <cellStyle name="Comma 18 5 2 4" xfId="7881"/>
    <cellStyle name="Comma 18 5 3" xfId="7882"/>
    <cellStyle name="Comma 18 5 4" xfId="7883"/>
    <cellStyle name="Comma 18 5 5" xfId="7884"/>
    <cellStyle name="Comma 18 6" xfId="7885"/>
    <cellStyle name="Comma 18 6 2" xfId="7886"/>
    <cellStyle name="Comma 18 6 2 2" xfId="7887"/>
    <cellStyle name="Comma 18 6 2 3" xfId="7888"/>
    <cellStyle name="Comma 18 6 2 4" xfId="7889"/>
    <cellStyle name="Comma 18 6 3" xfId="7890"/>
    <cellStyle name="Comma 18 6 4" xfId="7891"/>
    <cellStyle name="Comma 18 6 5" xfId="7892"/>
    <cellStyle name="Comma 18 7" xfId="7893"/>
    <cellStyle name="Comma 18 7 2" xfId="7894"/>
    <cellStyle name="Comma 18 7 2 2" xfId="7895"/>
    <cellStyle name="Comma 18 7 2 3" xfId="7896"/>
    <cellStyle name="Comma 18 7 2 4" xfId="7897"/>
    <cellStyle name="Comma 18 7 3" xfId="7898"/>
    <cellStyle name="Comma 18 7 4" xfId="7899"/>
    <cellStyle name="Comma 18 7 5" xfId="7900"/>
    <cellStyle name="Comma 18 8" xfId="7901"/>
    <cellStyle name="Comma 18 8 2" xfId="7902"/>
    <cellStyle name="Comma 18 8 2 2" xfId="7903"/>
    <cellStyle name="Comma 18 8 2 3" xfId="7904"/>
    <cellStyle name="Comma 18 8 2 4" xfId="7905"/>
    <cellStyle name="Comma 18 8 3" xfId="7906"/>
    <cellStyle name="Comma 18 8 4" xfId="7907"/>
    <cellStyle name="Comma 18 8 5" xfId="7908"/>
    <cellStyle name="Comma 18 9" xfId="7909"/>
    <cellStyle name="Comma 18 9 2" xfId="7910"/>
    <cellStyle name="Comma 18 9 2 2" xfId="7911"/>
    <cellStyle name="Comma 18 9 2 3" xfId="7912"/>
    <cellStyle name="Comma 18 9 2 4" xfId="7913"/>
    <cellStyle name="Comma 18 9 3" xfId="7914"/>
    <cellStyle name="Comma 18 9 4" xfId="7915"/>
    <cellStyle name="Comma 18 9 5" xfId="7916"/>
    <cellStyle name="Comma 180" xfId="7917"/>
    <cellStyle name="Comma 181" xfId="7918"/>
    <cellStyle name="Comma 182" xfId="7919"/>
    <cellStyle name="Comma 183" xfId="7920"/>
    <cellStyle name="Comma 184" xfId="7921"/>
    <cellStyle name="Comma 185" xfId="7922"/>
    <cellStyle name="Comma 186" xfId="7923"/>
    <cellStyle name="Comma 187" xfId="7924"/>
    <cellStyle name="Comma 188" xfId="7925"/>
    <cellStyle name="Comma 189" xfId="7926"/>
    <cellStyle name="Comma 19" xfId="7927"/>
    <cellStyle name="Comma 19 10" xfId="7928"/>
    <cellStyle name="Comma 19 11" xfId="7929"/>
    <cellStyle name="Comma 19 12" xfId="7930"/>
    <cellStyle name="Comma 19 13" xfId="7931"/>
    <cellStyle name="Comma 19 2" xfId="7932"/>
    <cellStyle name="Comma 19 2 2" xfId="7933"/>
    <cellStyle name="Comma 19 2 2 2" xfId="7934"/>
    <cellStyle name="Comma 19 2 2 3" xfId="7935"/>
    <cellStyle name="Comma 19 2 2 4" xfId="7936"/>
    <cellStyle name="Comma 19 2 3" xfId="7937"/>
    <cellStyle name="Comma 19 2 4" xfId="7938"/>
    <cellStyle name="Comma 19 2 5" xfId="7939"/>
    <cellStyle name="Comma 19 3" xfId="7940"/>
    <cellStyle name="Comma 19 3 2" xfId="7941"/>
    <cellStyle name="Comma 19 3 2 2" xfId="7942"/>
    <cellStyle name="Comma 19 3 2 3" xfId="7943"/>
    <cellStyle name="Comma 19 3 2 4" xfId="7944"/>
    <cellStyle name="Comma 19 3 3" xfId="7945"/>
    <cellStyle name="Comma 19 3 4" xfId="7946"/>
    <cellStyle name="Comma 19 3 5" xfId="7947"/>
    <cellStyle name="Comma 19 4" xfId="7948"/>
    <cellStyle name="Comma 19 4 2" xfId="7949"/>
    <cellStyle name="Comma 19 4 2 2" xfId="7950"/>
    <cellStyle name="Comma 19 4 2 3" xfId="7951"/>
    <cellStyle name="Comma 19 4 2 4" xfId="7952"/>
    <cellStyle name="Comma 19 4 3" xfId="7953"/>
    <cellStyle name="Comma 19 4 4" xfId="7954"/>
    <cellStyle name="Comma 19 4 5" xfId="7955"/>
    <cellStyle name="Comma 19 5" xfId="7956"/>
    <cellStyle name="Comma 19 5 2" xfId="7957"/>
    <cellStyle name="Comma 19 5 2 2" xfId="7958"/>
    <cellStyle name="Comma 19 5 2 3" xfId="7959"/>
    <cellStyle name="Comma 19 5 2 4" xfId="7960"/>
    <cellStyle name="Comma 19 5 3" xfId="7961"/>
    <cellStyle name="Comma 19 5 4" xfId="7962"/>
    <cellStyle name="Comma 19 5 5" xfId="7963"/>
    <cellStyle name="Comma 19 6" xfId="7964"/>
    <cellStyle name="Comma 19 6 2" xfId="7965"/>
    <cellStyle name="Comma 19 6 2 2" xfId="7966"/>
    <cellStyle name="Comma 19 6 2 3" xfId="7967"/>
    <cellStyle name="Comma 19 6 2 4" xfId="7968"/>
    <cellStyle name="Comma 19 6 3" xfId="7969"/>
    <cellStyle name="Comma 19 6 4" xfId="7970"/>
    <cellStyle name="Comma 19 6 5" xfId="7971"/>
    <cellStyle name="Comma 19 7" xfId="7972"/>
    <cellStyle name="Comma 19 7 2" xfId="7973"/>
    <cellStyle name="Comma 19 7 2 2" xfId="7974"/>
    <cellStyle name="Comma 19 7 2 3" xfId="7975"/>
    <cellStyle name="Comma 19 7 2 4" xfId="7976"/>
    <cellStyle name="Comma 19 7 3" xfId="7977"/>
    <cellStyle name="Comma 19 7 4" xfId="7978"/>
    <cellStyle name="Comma 19 7 5" xfId="7979"/>
    <cellStyle name="Comma 19 8" xfId="7980"/>
    <cellStyle name="Comma 19 8 2" xfId="7981"/>
    <cellStyle name="Comma 19 8 2 2" xfId="7982"/>
    <cellStyle name="Comma 19 8 2 3" xfId="7983"/>
    <cellStyle name="Comma 19 8 2 4" xfId="7984"/>
    <cellStyle name="Comma 19 8 3" xfId="7985"/>
    <cellStyle name="Comma 19 8 4" xfId="7986"/>
    <cellStyle name="Comma 19 8 5" xfId="7987"/>
    <cellStyle name="Comma 19 9" xfId="7988"/>
    <cellStyle name="Comma 19 9 2" xfId="7989"/>
    <cellStyle name="Comma 19 9 2 2" xfId="7990"/>
    <cellStyle name="Comma 19 9 2 3" xfId="7991"/>
    <cellStyle name="Comma 19 9 2 4" xfId="7992"/>
    <cellStyle name="Comma 19 9 3" xfId="7993"/>
    <cellStyle name="Comma 19 9 4" xfId="7994"/>
    <cellStyle name="Comma 19 9 5" xfId="7995"/>
    <cellStyle name="Comma 190" xfId="7996"/>
    <cellStyle name="Comma 191" xfId="7997"/>
    <cellStyle name="Comma 192" xfId="7998"/>
    <cellStyle name="Comma 193" xfId="7999"/>
    <cellStyle name="Comma 194" xfId="8000"/>
    <cellStyle name="Comma 195" xfId="8001"/>
    <cellStyle name="Comma 196" xfId="8002"/>
    <cellStyle name="Comma 197" xfId="8003"/>
    <cellStyle name="Comma 198" xfId="8004"/>
    <cellStyle name="Comma 199" xfId="8005"/>
    <cellStyle name="Comma 2" xfId="3"/>
    <cellStyle name="Comma 2 10" xfId="8006"/>
    <cellStyle name="Comma 2 10 10" xfId="8007"/>
    <cellStyle name="Comma 2 10 10 2" xfId="8008"/>
    <cellStyle name="Comma 2 10 10 2 2" xfId="8009"/>
    <cellStyle name="Comma 2 10 10 2 3" xfId="8010"/>
    <cellStyle name="Comma 2 10 10 2 4" xfId="8011"/>
    <cellStyle name="Comma 2 10 10 3" xfId="8012"/>
    <cellStyle name="Comma 2 10 10 4" xfId="8013"/>
    <cellStyle name="Comma 2 10 10 5" xfId="8014"/>
    <cellStyle name="Comma 2 10 11" xfId="8015"/>
    <cellStyle name="Comma 2 10 11 2" xfId="8016"/>
    <cellStyle name="Comma 2 10 11 2 2" xfId="8017"/>
    <cellStyle name="Comma 2 10 11 2 3" xfId="8018"/>
    <cellStyle name="Comma 2 10 11 2 4" xfId="8019"/>
    <cellStyle name="Comma 2 10 11 3" xfId="8020"/>
    <cellStyle name="Comma 2 10 11 4" xfId="8021"/>
    <cellStyle name="Comma 2 10 11 5" xfId="8022"/>
    <cellStyle name="Comma 2 10 12" xfId="8023"/>
    <cellStyle name="Comma 2 10 12 2" xfId="8024"/>
    <cellStyle name="Comma 2 10 12 2 2" xfId="8025"/>
    <cellStyle name="Comma 2 10 12 2 3" xfId="8026"/>
    <cellStyle name="Comma 2 10 12 2 4" xfId="8027"/>
    <cellStyle name="Comma 2 10 12 3" xfId="8028"/>
    <cellStyle name="Comma 2 10 12 4" xfId="8029"/>
    <cellStyle name="Comma 2 10 12 5" xfId="8030"/>
    <cellStyle name="Comma 2 10 13" xfId="8031"/>
    <cellStyle name="Comma 2 10 13 2" xfId="8032"/>
    <cellStyle name="Comma 2 10 13 2 2" xfId="8033"/>
    <cellStyle name="Comma 2 10 13 2 3" xfId="8034"/>
    <cellStyle name="Comma 2 10 13 2 4" xfId="8035"/>
    <cellStyle name="Comma 2 10 13 3" xfId="8036"/>
    <cellStyle name="Comma 2 10 13 4" xfId="8037"/>
    <cellStyle name="Comma 2 10 13 5" xfId="8038"/>
    <cellStyle name="Comma 2 10 14" xfId="8039"/>
    <cellStyle name="Comma 2 10 14 2" xfId="8040"/>
    <cellStyle name="Comma 2 10 14 2 2" xfId="8041"/>
    <cellStyle name="Comma 2 10 14 2 3" xfId="8042"/>
    <cellStyle name="Comma 2 10 14 2 4" xfId="8043"/>
    <cellStyle name="Comma 2 10 14 3" xfId="8044"/>
    <cellStyle name="Comma 2 10 14 4" xfId="8045"/>
    <cellStyle name="Comma 2 10 14 5" xfId="8046"/>
    <cellStyle name="Comma 2 10 15" xfId="8047"/>
    <cellStyle name="Comma 2 10 15 2" xfId="8048"/>
    <cellStyle name="Comma 2 10 15 2 2" xfId="8049"/>
    <cellStyle name="Comma 2 10 15 2 3" xfId="8050"/>
    <cellStyle name="Comma 2 10 15 2 4" xfId="8051"/>
    <cellStyle name="Comma 2 10 15 3" xfId="8052"/>
    <cellStyle name="Comma 2 10 15 4" xfId="8053"/>
    <cellStyle name="Comma 2 10 15 5" xfId="8054"/>
    <cellStyle name="Comma 2 10 16" xfId="8055"/>
    <cellStyle name="Comma 2 10 16 10" xfId="8056"/>
    <cellStyle name="Comma 2 10 16 11" xfId="8057"/>
    <cellStyle name="Comma 2 10 16 12" xfId="8058"/>
    <cellStyle name="Comma 2 10 16 13" xfId="8059"/>
    <cellStyle name="Comma 2 10 16 14" xfId="8060"/>
    <cellStyle name="Comma 2 10 16 15" xfId="8061"/>
    <cellStyle name="Comma 2 10 16 16" xfId="8062"/>
    <cellStyle name="Comma 2 10 16 17" xfId="8063"/>
    <cellStyle name="Comma 2 10 16 18" xfId="8064"/>
    <cellStyle name="Comma 2 10 16 19" xfId="8065"/>
    <cellStyle name="Comma 2 10 16 2" xfId="8066"/>
    <cellStyle name="Comma 2 10 16 2 10" xfId="8067"/>
    <cellStyle name="Comma 2 10 16 2 11" xfId="8068"/>
    <cellStyle name="Comma 2 10 16 2 12" xfId="8069"/>
    <cellStyle name="Comma 2 10 16 2 13" xfId="8070"/>
    <cellStyle name="Comma 2 10 16 2 14" xfId="8071"/>
    <cellStyle name="Comma 2 10 16 2 15" xfId="8072"/>
    <cellStyle name="Comma 2 10 16 2 16" xfId="8073"/>
    <cellStyle name="Comma 2 10 16 2 17" xfId="8074"/>
    <cellStyle name="Comma 2 10 16 2 18" xfId="8075"/>
    <cellStyle name="Comma 2 10 16 2 19" xfId="8076"/>
    <cellStyle name="Comma 2 10 16 2 2" xfId="8077"/>
    <cellStyle name="Comma 2 10 16 2 20" xfId="8078"/>
    <cellStyle name="Comma 2 10 16 2 21" xfId="8079"/>
    <cellStyle name="Comma 2 10 16 2 22" xfId="8080"/>
    <cellStyle name="Comma 2 10 16 2 23" xfId="8081"/>
    <cellStyle name="Comma 2 10 16 2 24" xfId="8082"/>
    <cellStyle name="Comma 2 10 16 2 25" xfId="8083"/>
    <cellStyle name="Comma 2 10 16 2 26" xfId="8084"/>
    <cellStyle name="Comma 2 10 16 2 27" xfId="8085"/>
    <cellStyle name="Comma 2 10 16 2 3" xfId="8086"/>
    <cellStyle name="Comma 2 10 16 2 4" xfId="8087"/>
    <cellStyle name="Comma 2 10 16 2 5" xfId="8088"/>
    <cellStyle name="Comma 2 10 16 2 6" xfId="8089"/>
    <cellStyle name="Comma 2 10 16 2 7" xfId="8090"/>
    <cellStyle name="Comma 2 10 16 2 8" xfId="8091"/>
    <cellStyle name="Comma 2 10 16 2 9" xfId="8092"/>
    <cellStyle name="Comma 2 10 16 20" xfId="8093"/>
    <cellStyle name="Comma 2 10 16 21" xfId="8094"/>
    <cellStyle name="Comma 2 10 16 22" xfId="8095"/>
    <cellStyle name="Comma 2 10 16 23" xfId="8096"/>
    <cellStyle name="Comma 2 10 16 24" xfId="8097"/>
    <cellStyle name="Comma 2 10 16 25" xfId="8098"/>
    <cellStyle name="Comma 2 10 16 26" xfId="8099"/>
    <cellStyle name="Comma 2 10 16 27" xfId="8100"/>
    <cellStyle name="Comma 2 10 16 3" xfId="8101"/>
    <cellStyle name="Comma 2 10 16 4" xfId="8102"/>
    <cellStyle name="Comma 2 10 16 5" xfId="8103"/>
    <cellStyle name="Comma 2 10 16 6" xfId="8104"/>
    <cellStyle name="Comma 2 10 16 7" xfId="8105"/>
    <cellStyle name="Comma 2 10 16 8" xfId="8106"/>
    <cellStyle name="Comma 2 10 16 9" xfId="8107"/>
    <cellStyle name="Comma 2 10 17" xfId="8108"/>
    <cellStyle name="Comma 2 10 17 2" xfId="8109"/>
    <cellStyle name="Comma 2 10 17 2 2" xfId="8110"/>
    <cellStyle name="Comma 2 10 17 2 3" xfId="8111"/>
    <cellStyle name="Comma 2 10 17 2 4" xfId="8112"/>
    <cellStyle name="Comma 2 10 17 3" xfId="8113"/>
    <cellStyle name="Comma 2 10 17 4" xfId="8114"/>
    <cellStyle name="Comma 2 10 17 5" xfId="8115"/>
    <cellStyle name="Comma 2 10 18" xfId="8116"/>
    <cellStyle name="Comma 2 10 18 2" xfId="8117"/>
    <cellStyle name="Comma 2 10 18 2 2" xfId="8118"/>
    <cellStyle name="Comma 2 10 18 2 3" xfId="8119"/>
    <cellStyle name="Comma 2 10 18 2 4" xfId="8120"/>
    <cellStyle name="Comma 2 10 18 3" xfId="8121"/>
    <cellStyle name="Comma 2 10 18 4" xfId="8122"/>
    <cellStyle name="Comma 2 10 18 5" xfId="8123"/>
    <cellStyle name="Comma 2 10 19" xfId="8124"/>
    <cellStyle name="Comma 2 10 19 2" xfId="8125"/>
    <cellStyle name="Comma 2 10 19 2 2" xfId="8126"/>
    <cellStyle name="Comma 2 10 19 2 3" xfId="8127"/>
    <cellStyle name="Comma 2 10 19 2 4" xfId="8128"/>
    <cellStyle name="Comma 2 10 19 3" xfId="8129"/>
    <cellStyle name="Comma 2 10 19 4" xfId="8130"/>
    <cellStyle name="Comma 2 10 19 5" xfId="8131"/>
    <cellStyle name="Comma 2 10 2" xfId="8132"/>
    <cellStyle name="Comma 2 10 2 10" xfId="8133"/>
    <cellStyle name="Comma 2 10 2 11" xfId="8134"/>
    <cellStyle name="Comma 2 10 2 12" xfId="8135"/>
    <cellStyle name="Comma 2 10 2 13" xfId="8136"/>
    <cellStyle name="Comma 2 10 2 14" xfId="8137"/>
    <cellStyle name="Comma 2 10 2 15" xfId="8138"/>
    <cellStyle name="Comma 2 10 2 16" xfId="8139"/>
    <cellStyle name="Comma 2 10 2 16 10" xfId="8140"/>
    <cellStyle name="Comma 2 10 2 16 11" xfId="8141"/>
    <cellStyle name="Comma 2 10 2 16 12" xfId="8142"/>
    <cellStyle name="Comma 2 10 2 16 13" xfId="8143"/>
    <cellStyle name="Comma 2 10 2 16 14" xfId="8144"/>
    <cellStyle name="Comma 2 10 2 16 15" xfId="8145"/>
    <cellStyle name="Comma 2 10 2 16 16" xfId="8146"/>
    <cellStyle name="Comma 2 10 2 16 17" xfId="8147"/>
    <cellStyle name="Comma 2 10 2 16 18" xfId="8148"/>
    <cellStyle name="Comma 2 10 2 16 19" xfId="8149"/>
    <cellStyle name="Comma 2 10 2 16 2" xfId="8150"/>
    <cellStyle name="Comma 2 10 2 16 2 10" xfId="8151"/>
    <cellStyle name="Comma 2 10 2 16 2 11" xfId="8152"/>
    <cellStyle name="Comma 2 10 2 16 2 12" xfId="8153"/>
    <cellStyle name="Comma 2 10 2 16 2 13" xfId="8154"/>
    <cellStyle name="Comma 2 10 2 16 2 14" xfId="8155"/>
    <cellStyle name="Comma 2 10 2 16 2 15" xfId="8156"/>
    <cellStyle name="Comma 2 10 2 16 2 16" xfId="8157"/>
    <cellStyle name="Comma 2 10 2 16 2 17" xfId="8158"/>
    <cellStyle name="Comma 2 10 2 16 2 18" xfId="8159"/>
    <cellStyle name="Comma 2 10 2 16 2 19" xfId="8160"/>
    <cellStyle name="Comma 2 10 2 16 2 2" xfId="8161"/>
    <cellStyle name="Comma 2 10 2 16 2 20" xfId="8162"/>
    <cellStyle name="Comma 2 10 2 16 2 21" xfId="8163"/>
    <cellStyle name="Comma 2 10 2 16 2 22" xfId="8164"/>
    <cellStyle name="Comma 2 10 2 16 2 23" xfId="8165"/>
    <cellStyle name="Comma 2 10 2 16 2 24" xfId="8166"/>
    <cellStyle name="Comma 2 10 2 16 2 25" xfId="8167"/>
    <cellStyle name="Comma 2 10 2 16 2 26" xfId="8168"/>
    <cellStyle name="Comma 2 10 2 16 2 27" xfId="8169"/>
    <cellStyle name="Comma 2 10 2 16 2 3" xfId="8170"/>
    <cellStyle name="Comma 2 10 2 16 2 4" xfId="8171"/>
    <cellStyle name="Comma 2 10 2 16 2 5" xfId="8172"/>
    <cellStyle name="Comma 2 10 2 16 2 6" xfId="8173"/>
    <cellStyle name="Comma 2 10 2 16 2 7" xfId="8174"/>
    <cellStyle name="Comma 2 10 2 16 2 8" xfId="8175"/>
    <cellStyle name="Comma 2 10 2 16 2 9" xfId="8176"/>
    <cellStyle name="Comma 2 10 2 16 20" xfId="8177"/>
    <cellStyle name="Comma 2 10 2 16 21" xfId="8178"/>
    <cellStyle name="Comma 2 10 2 16 22" xfId="8179"/>
    <cellStyle name="Comma 2 10 2 16 23" xfId="8180"/>
    <cellStyle name="Comma 2 10 2 16 24" xfId="8181"/>
    <cellStyle name="Comma 2 10 2 16 25" xfId="8182"/>
    <cellStyle name="Comma 2 10 2 16 26" xfId="8183"/>
    <cellStyle name="Comma 2 10 2 16 27" xfId="8184"/>
    <cellStyle name="Comma 2 10 2 16 3" xfId="8185"/>
    <cellStyle name="Comma 2 10 2 16 4" xfId="8186"/>
    <cellStyle name="Comma 2 10 2 16 5" xfId="8187"/>
    <cellStyle name="Comma 2 10 2 16 6" xfId="8188"/>
    <cellStyle name="Comma 2 10 2 16 7" xfId="8189"/>
    <cellStyle name="Comma 2 10 2 16 8" xfId="8190"/>
    <cellStyle name="Comma 2 10 2 16 9" xfId="8191"/>
    <cellStyle name="Comma 2 10 2 17" xfId="8192"/>
    <cellStyle name="Comma 2 10 2 18" xfId="8193"/>
    <cellStyle name="Comma 2 10 2 19" xfId="8194"/>
    <cellStyle name="Comma 2 10 2 2" xfId="8195"/>
    <cellStyle name="Comma 2 10 2 2 10" xfId="8196"/>
    <cellStyle name="Comma 2 10 2 2 11" xfId="8197"/>
    <cellStyle name="Comma 2 10 2 2 12" xfId="8198"/>
    <cellStyle name="Comma 2 10 2 2 13" xfId="8199"/>
    <cellStyle name="Comma 2 10 2 2 14" xfId="8200"/>
    <cellStyle name="Comma 2 10 2 2 15" xfId="8201"/>
    <cellStyle name="Comma 2 10 2 2 15 10" xfId="8202"/>
    <cellStyle name="Comma 2 10 2 2 15 11" xfId="8203"/>
    <cellStyle name="Comma 2 10 2 2 15 12" xfId="8204"/>
    <cellStyle name="Comma 2 10 2 2 15 13" xfId="8205"/>
    <cellStyle name="Comma 2 10 2 2 15 14" xfId="8206"/>
    <cellStyle name="Comma 2 10 2 2 15 15" xfId="8207"/>
    <cellStyle name="Comma 2 10 2 2 15 16" xfId="8208"/>
    <cellStyle name="Comma 2 10 2 2 15 17" xfId="8209"/>
    <cellStyle name="Comma 2 10 2 2 15 18" xfId="8210"/>
    <cellStyle name="Comma 2 10 2 2 15 19" xfId="8211"/>
    <cellStyle name="Comma 2 10 2 2 15 2" xfId="8212"/>
    <cellStyle name="Comma 2 10 2 2 15 2 10" xfId="8213"/>
    <cellStyle name="Comma 2 10 2 2 15 2 11" xfId="8214"/>
    <cellStyle name="Comma 2 10 2 2 15 2 12" xfId="8215"/>
    <cellStyle name="Comma 2 10 2 2 15 2 13" xfId="8216"/>
    <cellStyle name="Comma 2 10 2 2 15 2 14" xfId="8217"/>
    <cellStyle name="Comma 2 10 2 2 15 2 15" xfId="8218"/>
    <cellStyle name="Comma 2 10 2 2 15 2 16" xfId="8219"/>
    <cellStyle name="Comma 2 10 2 2 15 2 17" xfId="8220"/>
    <cellStyle name="Comma 2 10 2 2 15 2 18" xfId="8221"/>
    <cellStyle name="Comma 2 10 2 2 15 2 19" xfId="8222"/>
    <cellStyle name="Comma 2 10 2 2 15 2 2" xfId="8223"/>
    <cellStyle name="Comma 2 10 2 2 15 2 20" xfId="8224"/>
    <cellStyle name="Comma 2 10 2 2 15 2 21" xfId="8225"/>
    <cellStyle name="Comma 2 10 2 2 15 2 22" xfId="8226"/>
    <cellStyle name="Comma 2 10 2 2 15 2 23" xfId="8227"/>
    <cellStyle name="Comma 2 10 2 2 15 2 24" xfId="8228"/>
    <cellStyle name="Comma 2 10 2 2 15 2 25" xfId="8229"/>
    <cellStyle name="Comma 2 10 2 2 15 2 26" xfId="8230"/>
    <cellStyle name="Comma 2 10 2 2 15 2 27" xfId="8231"/>
    <cellStyle name="Comma 2 10 2 2 15 2 3" xfId="8232"/>
    <cellStyle name="Comma 2 10 2 2 15 2 4" xfId="8233"/>
    <cellStyle name="Comma 2 10 2 2 15 2 5" xfId="8234"/>
    <cellStyle name="Comma 2 10 2 2 15 2 6" xfId="8235"/>
    <cellStyle name="Comma 2 10 2 2 15 2 7" xfId="8236"/>
    <cellStyle name="Comma 2 10 2 2 15 2 8" xfId="8237"/>
    <cellStyle name="Comma 2 10 2 2 15 2 9" xfId="8238"/>
    <cellStyle name="Comma 2 10 2 2 15 20" xfId="8239"/>
    <cellStyle name="Comma 2 10 2 2 15 21" xfId="8240"/>
    <cellStyle name="Comma 2 10 2 2 15 22" xfId="8241"/>
    <cellStyle name="Comma 2 10 2 2 15 23" xfId="8242"/>
    <cellStyle name="Comma 2 10 2 2 15 24" xfId="8243"/>
    <cellStyle name="Comma 2 10 2 2 15 25" xfId="8244"/>
    <cellStyle name="Comma 2 10 2 2 15 26" xfId="8245"/>
    <cellStyle name="Comma 2 10 2 2 15 27" xfId="8246"/>
    <cellStyle name="Comma 2 10 2 2 15 3" xfId="8247"/>
    <cellStyle name="Comma 2 10 2 2 15 4" xfId="8248"/>
    <cellStyle name="Comma 2 10 2 2 15 5" xfId="8249"/>
    <cellStyle name="Comma 2 10 2 2 15 6" xfId="8250"/>
    <cellStyle name="Comma 2 10 2 2 15 7" xfId="8251"/>
    <cellStyle name="Comma 2 10 2 2 15 8" xfId="8252"/>
    <cellStyle name="Comma 2 10 2 2 15 9" xfId="8253"/>
    <cellStyle name="Comma 2 10 2 2 16" xfId="8254"/>
    <cellStyle name="Comma 2 10 2 2 17" xfId="8255"/>
    <cellStyle name="Comma 2 10 2 2 18" xfId="8256"/>
    <cellStyle name="Comma 2 10 2 2 19" xfId="8257"/>
    <cellStyle name="Comma 2 10 2 2 2" xfId="8258"/>
    <cellStyle name="Comma 2 10 2 2 2 10" xfId="8259"/>
    <cellStyle name="Comma 2 10 2 2 2 11" xfId="8260"/>
    <cellStyle name="Comma 2 10 2 2 2 12" xfId="8261"/>
    <cellStyle name="Comma 2 10 2 2 2 13" xfId="8262"/>
    <cellStyle name="Comma 2 10 2 2 2 14" xfId="8263"/>
    <cellStyle name="Comma 2 10 2 2 2 14 10" xfId="8264"/>
    <cellStyle name="Comma 2 10 2 2 2 14 11" xfId="8265"/>
    <cellStyle name="Comma 2 10 2 2 2 14 12" xfId="8266"/>
    <cellStyle name="Comma 2 10 2 2 2 14 13" xfId="8267"/>
    <cellStyle name="Comma 2 10 2 2 2 14 14" xfId="8268"/>
    <cellStyle name="Comma 2 10 2 2 2 14 15" xfId="8269"/>
    <cellStyle name="Comma 2 10 2 2 2 14 16" xfId="8270"/>
    <cellStyle name="Comma 2 10 2 2 2 14 17" xfId="8271"/>
    <cellStyle name="Comma 2 10 2 2 2 14 18" xfId="8272"/>
    <cellStyle name="Comma 2 10 2 2 2 14 19" xfId="8273"/>
    <cellStyle name="Comma 2 10 2 2 2 14 2" xfId="8274"/>
    <cellStyle name="Comma 2 10 2 2 2 14 2 10" xfId="8275"/>
    <cellStyle name="Comma 2 10 2 2 2 14 2 11" xfId="8276"/>
    <cellStyle name="Comma 2 10 2 2 2 14 2 12" xfId="8277"/>
    <cellStyle name="Comma 2 10 2 2 2 14 2 13" xfId="8278"/>
    <cellStyle name="Comma 2 10 2 2 2 14 2 14" xfId="8279"/>
    <cellStyle name="Comma 2 10 2 2 2 14 2 15" xfId="8280"/>
    <cellStyle name="Comma 2 10 2 2 2 14 2 16" xfId="8281"/>
    <cellStyle name="Comma 2 10 2 2 2 14 2 17" xfId="8282"/>
    <cellStyle name="Comma 2 10 2 2 2 14 2 18" xfId="8283"/>
    <cellStyle name="Comma 2 10 2 2 2 14 2 19" xfId="8284"/>
    <cellStyle name="Comma 2 10 2 2 2 14 2 2" xfId="8285"/>
    <cellStyle name="Comma 2 10 2 2 2 14 2 20" xfId="8286"/>
    <cellStyle name="Comma 2 10 2 2 2 14 2 21" xfId="8287"/>
    <cellStyle name="Comma 2 10 2 2 2 14 2 22" xfId="8288"/>
    <cellStyle name="Comma 2 10 2 2 2 14 2 23" xfId="8289"/>
    <cellStyle name="Comma 2 10 2 2 2 14 2 24" xfId="8290"/>
    <cellStyle name="Comma 2 10 2 2 2 14 2 25" xfId="8291"/>
    <cellStyle name="Comma 2 10 2 2 2 14 2 26" xfId="8292"/>
    <cellStyle name="Comma 2 10 2 2 2 14 2 27" xfId="8293"/>
    <cellStyle name="Comma 2 10 2 2 2 14 2 3" xfId="8294"/>
    <cellStyle name="Comma 2 10 2 2 2 14 2 4" xfId="8295"/>
    <cellStyle name="Comma 2 10 2 2 2 14 2 5" xfId="8296"/>
    <cellStyle name="Comma 2 10 2 2 2 14 2 6" xfId="8297"/>
    <cellStyle name="Comma 2 10 2 2 2 14 2 7" xfId="8298"/>
    <cellStyle name="Comma 2 10 2 2 2 14 2 8" xfId="8299"/>
    <cellStyle name="Comma 2 10 2 2 2 14 2 9" xfId="8300"/>
    <cellStyle name="Comma 2 10 2 2 2 14 20" xfId="8301"/>
    <cellStyle name="Comma 2 10 2 2 2 14 21" xfId="8302"/>
    <cellStyle name="Comma 2 10 2 2 2 14 22" xfId="8303"/>
    <cellStyle name="Comma 2 10 2 2 2 14 23" xfId="8304"/>
    <cellStyle name="Comma 2 10 2 2 2 14 24" xfId="8305"/>
    <cellStyle name="Comma 2 10 2 2 2 14 25" xfId="8306"/>
    <cellStyle name="Comma 2 10 2 2 2 14 26" xfId="8307"/>
    <cellStyle name="Comma 2 10 2 2 2 14 27" xfId="8308"/>
    <cellStyle name="Comma 2 10 2 2 2 14 3" xfId="8309"/>
    <cellStyle name="Comma 2 10 2 2 2 14 4" xfId="8310"/>
    <cellStyle name="Comma 2 10 2 2 2 14 5" xfId="8311"/>
    <cellStyle name="Comma 2 10 2 2 2 14 6" xfId="8312"/>
    <cellStyle name="Comma 2 10 2 2 2 14 7" xfId="8313"/>
    <cellStyle name="Comma 2 10 2 2 2 14 8" xfId="8314"/>
    <cellStyle name="Comma 2 10 2 2 2 14 9" xfId="8315"/>
    <cellStyle name="Comma 2 10 2 2 2 15" xfId="8316"/>
    <cellStyle name="Comma 2 10 2 2 2 16" xfId="8317"/>
    <cellStyle name="Comma 2 10 2 2 2 17" xfId="8318"/>
    <cellStyle name="Comma 2 10 2 2 2 18" xfId="8319"/>
    <cellStyle name="Comma 2 10 2 2 2 19" xfId="8320"/>
    <cellStyle name="Comma 2 10 2 2 2 2" xfId="8321"/>
    <cellStyle name="Comma 2 10 2 2 2 20" xfId="8322"/>
    <cellStyle name="Comma 2 10 2 2 2 21" xfId="8323"/>
    <cellStyle name="Comma 2 10 2 2 2 22" xfId="8324"/>
    <cellStyle name="Comma 2 10 2 2 2 23" xfId="8325"/>
    <cellStyle name="Comma 2 10 2 2 2 24" xfId="8326"/>
    <cellStyle name="Comma 2 10 2 2 2 25" xfId="8327"/>
    <cellStyle name="Comma 2 10 2 2 2 26" xfId="8328"/>
    <cellStyle name="Comma 2 10 2 2 2 27" xfId="8329"/>
    <cellStyle name="Comma 2 10 2 2 2 28" xfId="8330"/>
    <cellStyle name="Comma 2 10 2 2 2 29" xfId="8331"/>
    <cellStyle name="Comma 2 10 2 2 2 3" xfId="8332"/>
    <cellStyle name="Comma 2 10 2 2 2 3 10" xfId="8333"/>
    <cellStyle name="Comma 2 10 2 2 2 3 11" xfId="8334"/>
    <cellStyle name="Comma 2 10 2 2 2 3 12" xfId="8335"/>
    <cellStyle name="Comma 2 10 2 2 2 3 13" xfId="8336"/>
    <cellStyle name="Comma 2 10 2 2 2 3 14" xfId="8337"/>
    <cellStyle name="Comma 2 10 2 2 2 3 15" xfId="8338"/>
    <cellStyle name="Comma 2 10 2 2 2 3 16" xfId="8339"/>
    <cellStyle name="Comma 2 10 2 2 2 3 17" xfId="8340"/>
    <cellStyle name="Comma 2 10 2 2 2 3 18" xfId="8341"/>
    <cellStyle name="Comma 2 10 2 2 2 3 19" xfId="8342"/>
    <cellStyle name="Comma 2 10 2 2 2 3 2" xfId="8343"/>
    <cellStyle name="Comma 2 10 2 2 2 3 2 10" xfId="8344"/>
    <cellStyle name="Comma 2 10 2 2 2 3 2 11" xfId="8345"/>
    <cellStyle name="Comma 2 10 2 2 2 3 2 12" xfId="8346"/>
    <cellStyle name="Comma 2 10 2 2 2 3 2 13" xfId="8347"/>
    <cellStyle name="Comma 2 10 2 2 2 3 2 14" xfId="8348"/>
    <cellStyle name="Comma 2 10 2 2 2 3 2 15" xfId="8349"/>
    <cellStyle name="Comma 2 10 2 2 2 3 2 16" xfId="8350"/>
    <cellStyle name="Comma 2 10 2 2 2 3 2 17" xfId="8351"/>
    <cellStyle name="Comma 2 10 2 2 2 3 2 18" xfId="8352"/>
    <cellStyle name="Comma 2 10 2 2 2 3 2 19" xfId="8353"/>
    <cellStyle name="Comma 2 10 2 2 2 3 2 2" xfId="8354"/>
    <cellStyle name="Comma 2 10 2 2 2 3 2 2 10" xfId="8355"/>
    <cellStyle name="Comma 2 10 2 2 2 3 2 2 11" xfId="8356"/>
    <cellStyle name="Comma 2 10 2 2 2 3 2 2 12" xfId="8357"/>
    <cellStyle name="Comma 2 10 2 2 2 3 2 2 13" xfId="8358"/>
    <cellStyle name="Comma 2 10 2 2 2 3 2 2 14" xfId="8359"/>
    <cellStyle name="Comma 2 10 2 2 2 3 2 2 15" xfId="8360"/>
    <cellStyle name="Comma 2 10 2 2 2 3 2 2 16" xfId="8361"/>
    <cellStyle name="Comma 2 10 2 2 2 3 2 2 17" xfId="8362"/>
    <cellStyle name="Comma 2 10 2 2 2 3 2 2 18" xfId="8363"/>
    <cellStyle name="Comma 2 10 2 2 2 3 2 2 19" xfId="8364"/>
    <cellStyle name="Comma 2 10 2 2 2 3 2 2 2" xfId="8365"/>
    <cellStyle name="Comma 2 10 2 2 2 3 2 2 20" xfId="8366"/>
    <cellStyle name="Comma 2 10 2 2 2 3 2 2 21" xfId="8367"/>
    <cellStyle name="Comma 2 10 2 2 2 3 2 2 22" xfId="8368"/>
    <cellStyle name="Comma 2 10 2 2 2 3 2 2 23" xfId="8369"/>
    <cellStyle name="Comma 2 10 2 2 2 3 2 2 24" xfId="8370"/>
    <cellStyle name="Comma 2 10 2 2 2 3 2 2 25" xfId="8371"/>
    <cellStyle name="Comma 2 10 2 2 2 3 2 2 26" xfId="8372"/>
    <cellStyle name="Comma 2 10 2 2 2 3 2 2 27" xfId="8373"/>
    <cellStyle name="Comma 2 10 2 2 2 3 2 2 3" xfId="8374"/>
    <cellStyle name="Comma 2 10 2 2 2 3 2 2 4" xfId="8375"/>
    <cellStyle name="Comma 2 10 2 2 2 3 2 2 5" xfId="8376"/>
    <cellStyle name="Comma 2 10 2 2 2 3 2 2 6" xfId="8377"/>
    <cellStyle name="Comma 2 10 2 2 2 3 2 2 7" xfId="8378"/>
    <cellStyle name="Comma 2 10 2 2 2 3 2 2 8" xfId="8379"/>
    <cellStyle name="Comma 2 10 2 2 2 3 2 2 9" xfId="8380"/>
    <cellStyle name="Comma 2 10 2 2 2 3 2 20" xfId="8381"/>
    <cellStyle name="Comma 2 10 2 2 2 3 2 21" xfId="8382"/>
    <cellStyle name="Comma 2 10 2 2 2 3 2 22" xfId="8383"/>
    <cellStyle name="Comma 2 10 2 2 2 3 2 23" xfId="8384"/>
    <cellStyle name="Comma 2 10 2 2 2 3 2 24" xfId="8385"/>
    <cellStyle name="Comma 2 10 2 2 2 3 2 25" xfId="8386"/>
    <cellStyle name="Comma 2 10 2 2 2 3 2 26" xfId="8387"/>
    <cellStyle name="Comma 2 10 2 2 2 3 2 27" xfId="8388"/>
    <cellStyle name="Comma 2 10 2 2 2 3 2 3" xfId="8389"/>
    <cellStyle name="Comma 2 10 2 2 2 3 2 4" xfId="8390"/>
    <cellStyle name="Comma 2 10 2 2 2 3 2 5" xfId="8391"/>
    <cellStyle name="Comma 2 10 2 2 2 3 2 6" xfId="8392"/>
    <cellStyle name="Comma 2 10 2 2 2 3 2 7" xfId="8393"/>
    <cellStyle name="Comma 2 10 2 2 2 3 2 8" xfId="8394"/>
    <cellStyle name="Comma 2 10 2 2 2 3 2 9" xfId="8395"/>
    <cellStyle name="Comma 2 10 2 2 2 3 20" xfId="8396"/>
    <cellStyle name="Comma 2 10 2 2 2 3 21" xfId="8397"/>
    <cellStyle name="Comma 2 10 2 2 2 3 22" xfId="8398"/>
    <cellStyle name="Comma 2 10 2 2 2 3 23" xfId="8399"/>
    <cellStyle name="Comma 2 10 2 2 2 3 24" xfId="8400"/>
    <cellStyle name="Comma 2 10 2 2 2 3 25" xfId="8401"/>
    <cellStyle name="Comma 2 10 2 2 2 3 26" xfId="8402"/>
    <cellStyle name="Comma 2 10 2 2 2 3 27" xfId="8403"/>
    <cellStyle name="Comma 2 10 2 2 2 3 28" xfId="8404"/>
    <cellStyle name="Comma 2 10 2 2 2 3 29" xfId="8405"/>
    <cellStyle name="Comma 2 10 2 2 2 3 3" xfId="8406"/>
    <cellStyle name="Comma 2 10 2 2 2 3 30" xfId="8407"/>
    <cellStyle name="Comma 2 10 2 2 2 3 31" xfId="8408"/>
    <cellStyle name="Comma 2 10 2 2 2 3 32" xfId="8409"/>
    <cellStyle name="Comma 2 10 2 2 2 3 33" xfId="8410"/>
    <cellStyle name="Comma 2 10 2 2 2 3 34" xfId="8411"/>
    <cellStyle name="Comma 2 10 2 2 2 3 35" xfId="8412"/>
    <cellStyle name="Comma 2 10 2 2 2 3 36" xfId="8413"/>
    <cellStyle name="Comma 2 10 2 2 2 3 37" xfId="8414"/>
    <cellStyle name="Comma 2 10 2 2 2 3 38" xfId="8415"/>
    <cellStyle name="Comma 2 10 2 2 2 3 39" xfId="8416"/>
    <cellStyle name="Comma 2 10 2 2 2 3 4" xfId="8417"/>
    <cellStyle name="Comma 2 10 2 2 2 3 5" xfId="8418"/>
    <cellStyle name="Comma 2 10 2 2 2 3 6" xfId="8419"/>
    <cellStyle name="Comma 2 10 2 2 2 3 7" xfId="8420"/>
    <cellStyle name="Comma 2 10 2 2 2 3 8" xfId="8421"/>
    <cellStyle name="Comma 2 10 2 2 2 3 9" xfId="8422"/>
    <cellStyle name="Comma 2 10 2 2 2 30" xfId="8423"/>
    <cellStyle name="Comma 2 10 2 2 2 31" xfId="8424"/>
    <cellStyle name="Comma 2 10 2 2 2 32" xfId="8425"/>
    <cellStyle name="Comma 2 10 2 2 2 33" xfId="8426"/>
    <cellStyle name="Comma 2 10 2 2 2 34" xfId="8427"/>
    <cellStyle name="Comma 2 10 2 2 2 35" xfId="8428"/>
    <cellStyle name="Comma 2 10 2 2 2 36" xfId="8429"/>
    <cellStyle name="Comma 2 10 2 2 2 37" xfId="8430"/>
    <cellStyle name="Comma 2 10 2 2 2 38" xfId="8431"/>
    <cellStyle name="Comma 2 10 2 2 2 39" xfId="8432"/>
    <cellStyle name="Comma 2 10 2 2 2 4" xfId="8433"/>
    <cellStyle name="Comma 2 10 2 2 2 40" xfId="8434"/>
    <cellStyle name="Comma 2 10 2 2 2 41" xfId="8435"/>
    <cellStyle name="Comma 2 10 2 2 2 42" xfId="8436"/>
    <cellStyle name="Comma 2 10 2 2 2 43" xfId="8437"/>
    <cellStyle name="Comma 2 10 2 2 2 44" xfId="8438"/>
    <cellStyle name="Comma 2 10 2 2 2 45" xfId="8439"/>
    <cellStyle name="Comma 2 10 2 2 2 46" xfId="8440"/>
    <cellStyle name="Comma 2 10 2 2 2 47" xfId="8441"/>
    <cellStyle name="Comma 2 10 2 2 2 48" xfId="8442"/>
    <cellStyle name="Comma 2 10 2 2 2 49" xfId="8443"/>
    <cellStyle name="Comma 2 10 2 2 2 5" xfId="8444"/>
    <cellStyle name="Comma 2 10 2 2 2 50" xfId="8445"/>
    <cellStyle name="Comma 2 10 2 2 2 6" xfId="8446"/>
    <cellStyle name="Comma 2 10 2 2 2 7" xfId="8447"/>
    <cellStyle name="Comma 2 10 2 2 2 8" xfId="8448"/>
    <cellStyle name="Comma 2 10 2 2 2 9" xfId="8449"/>
    <cellStyle name="Comma 2 10 2 2 20" xfId="8450"/>
    <cellStyle name="Comma 2 10 2 2 21" xfId="8451"/>
    <cellStyle name="Comma 2 10 2 2 22" xfId="8452"/>
    <cellStyle name="Comma 2 10 2 2 23" xfId="8453"/>
    <cellStyle name="Comma 2 10 2 2 24" xfId="8454"/>
    <cellStyle name="Comma 2 10 2 2 25" xfId="8455"/>
    <cellStyle name="Comma 2 10 2 2 26" xfId="8456"/>
    <cellStyle name="Comma 2 10 2 2 27" xfId="8457"/>
    <cellStyle name="Comma 2 10 2 2 28" xfId="8458"/>
    <cellStyle name="Comma 2 10 2 2 29" xfId="8459"/>
    <cellStyle name="Comma 2 10 2 2 3" xfId="8460"/>
    <cellStyle name="Comma 2 10 2 2 30" xfId="8461"/>
    <cellStyle name="Comma 2 10 2 2 31" xfId="8462"/>
    <cellStyle name="Comma 2 10 2 2 32" xfId="8463"/>
    <cellStyle name="Comma 2 10 2 2 33" xfId="8464"/>
    <cellStyle name="Comma 2 10 2 2 34" xfId="8465"/>
    <cellStyle name="Comma 2 10 2 2 35" xfId="8466"/>
    <cellStyle name="Comma 2 10 2 2 36" xfId="8467"/>
    <cellStyle name="Comma 2 10 2 2 37" xfId="8468"/>
    <cellStyle name="Comma 2 10 2 2 38" xfId="8469"/>
    <cellStyle name="Comma 2 10 2 2 39" xfId="8470"/>
    <cellStyle name="Comma 2 10 2 2 4" xfId="8471"/>
    <cellStyle name="Comma 2 10 2 2 4 10" xfId="8472"/>
    <cellStyle name="Comma 2 10 2 2 4 11" xfId="8473"/>
    <cellStyle name="Comma 2 10 2 2 4 12" xfId="8474"/>
    <cellStyle name="Comma 2 10 2 2 4 13" xfId="8475"/>
    <cellStyle name="Comma 2 10 2 2 4 14" xfId="8476"/>
    <cellStyle name="Comma 2 10 2 2 4 15" xfId="8477"/>
    <cellStyle name="Comma 2 10 2 2 4 16" xfId="8478"/>
    <cellStyle name="Comma 2 10 2 2 4 17" xfId="8479"/>
    <cellStyle name="Comma 2 10 2 2 4 18" xfId="8480"/>
    <cellStyle name="Comma 2 10 2 2 4 19" xfId="8481"/>
    <cellStyle name="Comma 2 10 2 2 4 2" xfId="8482"/>
    <cellStyle name="Comma 2 10 2 2 4 2 10" xfId="8483"/>
    <cellStyle name="Comma 2 10 2 2 4 2 11" xfId="8484"/>
    <cellStyle name="Comma 2 10 2 2 4 2 12" xfId="8485"/>
    <cellStyle name="Comma 2 10 2 2 4 2 13" xfId="8486"/>
    <cellStyle name="Comma 2 10 2 2 4 2 14" xfId="8487"/>
    <cellStyle name="Comma 2 10 2 2 4 2 15" xfId="8488"/>
    <cellStyle name="Comma 2 10 2 2 4 2 16" xfId="8489"/>
    <cellStyle name="Comma 2 10 2 2 4 2 17" xfId="8490"/>
    <cellStyle name="Comma 2 10 2 2 4 2 18" xfId="8491"/>
    <cellStyle name="Comma 2 10 2 2 4 2 19" xfId="8492"/>
    <cellStyle name="Comma 2 10 2 2 4 2 2" xfId="8493"/>
    <cellStyle name="Comma 2 10 2 2 4 2 2 10" xfId="8494"/>
    <cellStyle name="Comma 2 10 2 2 4 2 2 11" xfId="8495"/>
    <cellStyle name="Comma 2 10 2 2 4 2 2 12" xfId="8496"/>
    <cellStyle name="Comma 2 10 2 2 4 2 2 13" xfId="8497"/>
    <cellStyle name="Comma 2 10 2 2 4 2 2 14" xfId="8498"/>
    <cellStyle name="Comma 2 10 2 2 4 2 2 15" xfId="8499"/>
    <cellStyle name="Comma 2 10 2 2 4 2 2 16" xfId="8500"/>
    <cellStyle name="Comma 2 10 2 2 4 2 2 17" xfId="8501"/>
    <cellStyle name="Comma 2 10 2 2 4 2 2 18" xfId="8502"/>
    <cellStyle name="Comma 2 10 2 2 4 2 2 19" xfId="8503"/>
    <cellStyle name="Comma 2 10 2 2 4 2 2 2" xfId="8504"/>
    <cellStyle name="Comma 2 10 2 2 4 2 2 20" xfId="8505"/>
    <cellStyle name="Comma 2 10 2 2 4 2 2 21" xfId="8506"/>
    <cellStyle name="Comma 2 10 2 2 4 2 2 22" xfId="8507"/>
    <cellStyle name="Comma 2 10 2 2 4 2 2 23" xfId="8508"/>
    <cellStyle name="Comma 2 10 2 2 4 2 2 24" xfId="8509"/>
    <cellStyle name="Comma 2 10 2 2 4 2 2 25" xfId="8510"/>
    <cellStyle name="Comma 2 10 2 2 4 2 2 26" xfId="8511"/>
    <cellStyle name="Comma 2 10 2 2 4 2 2 27" xfId="8512"/>
    <cellStyle name="Comma 2 10 2 2 4 2 2 3" xfId="8513"/>
    <cellStyle name="Comma 2 10 2 2 4 2 2 4" xfId="8514"/>
    <cellStyle name="Comma 2 10 2 2 4 2 2 5" xfId="8515"/>
    <cellStyle name="Comma 2 10 2 2 4 2 2 6" xfId="8516"/>
    <cellStyle name="Comma 2 10 2 2 4 2 2 7" xfId="8517"/>
    <cellStyle name="Comma 2 10 2 2 4 2 2 8" xfId="8518"/>
    <cellStyle name="Comma 2 10 2 2 4 2 2 9" xfId="8519"/>
    <cellStyle name="Comma 2 10 2 2 4 2 20" xfId="8520"/>
    <cellStyle name="Comma 2 10 2 2 4 2 21" xfId="8521"/>
    <cellStyle name="Comma 2 10 2 2 4 2 22" xfId="8522"/>
    <cellStyle name="Comma 2 10 2 2 4 2 23" xfId="8523"/>
    <cellStyle name="Comma 2 10 2 2 4 2 24" xfId="8524"/>
    <cellStyle name="Comma 2 10 2 2 4 2 25" xfId="8525"/>
    <cellStyle name="Comma 2 10 2 2 4 2 26" xfId="8526"/>
    <cellStyle name="Comma 2 10 2 2 4 2 27" xfId="8527"/>
    <cellStyle name="Comma 2 10 2 2 4 2 3" xfId="8528"/>
    <cellStyle name="Comma 2 10 2 2 4 2 4" xfId="8529"/>
    <cellStyle name="Comma 2 10 2 2 4 2 5" xfId="8530"/>
    <cellStyle name="Comma 2 10 2 2 4 2 6" xfId="8531"/>
    <cellStyle name="Comma 2 10 2 2 4 2 7" xfId="8532"/>
    <cellStyle name="Comma 2 10 2 2 4 2 8" xfId="8533"/>
    <cellStyle name="Comma 2 10 2 2 4 2 9" xfId="8534"/>
    <cellStyle name="Comma 2 10 2 2 4 20" xfId="8535"/>
    <cellStyle name="Comma 2 10 2 2 4 21" xfId="8536"/>
    <cellStyle name="Comma 2 10 2 2 4 22" xfId="8537"/>
    <cellStyle name="Comma 2 10 2 2 4 23" xfId="8538"/>
    <cellStyle name="Comma 2 10 2 2 4 24" xfId="8539"/>
    <cellStyle name="Comma 2 10 2 2 4 25" xfId="8540"/>
    <cellStyle name="Comma 2 10 2 2 4 26" xfId="8541"/>
    <cellStyle name="Comma 2 10 2 2 4 27" xfId="8542"/>
    <cellStyle name="Comma 2 10 2 2 4 28" xfId="8543"/>
    <cellStyle name="Comma 2 10 2 2 4 29" xfId="8544"/>
    <cellStyle name="Comma 2 10 2 2 4 3" xfId="8545"/>
    <cellStyle name="Comma 2 10 2 2 4 30" xfId="8546"/>
    <cellStyle name="Comma 2 10 2 2 4 31" xfId="8547"/>
    <cellStyle name="Comma 2 10 2 2 4 32" xfId="8548"/>
    <cellStyle name="Comma 2 10 2 2 4 33" xfId="8549"/>
    <cellStyle name="Comma 2 10 2 2 4 34" xfId="8550"/>
    <cellStyle name="Comma 2 10 2 2 4 35" xfId="8551"/>
    <cellStyle name="Comma 2 10 2 2 4 36" xfId="8552"/>
    <cellStyle name="Comma 2 10 2 2 4 37" xfId="8553"/>
    <cellStyle name="Comma 2 10 2 2 4 38" xfId="8554"/>
    <cellStyle name="Comma 2 10 2 2 4 39" xfId="8555"/>
    <cellStyle name="Comma 2 10 2 2 4 4" xfId="8556"/>
    <cellStyle name="Comma 2 10 2 2 4 5" xfId="8557"/>
    <cellStyle name="Comma 2 10 2 2 4 6" xfId="8558"/>
    <cellStyle name="Comma 2 10 2 2 4 7" xfId="8559"/>
    <cellStyle name="Comma 2 10 2 2 4 8" xfId="8560"/>
    <cellStyle name="Comma 2 10 2 2 4 9" xfId="8561"/>
    <cellStyle name="Comma 2 10 2 2 40" xfId="8562"/>
    <cellStyle name="Comma 2 10 2 2 41" xfId="8563"/>
    <cellStyle name="Comma 2 10 2 2 42" xfId="8564"/>
    <cellStyle name="Comma 2 10 2 2 43" xfId="8565"/>
    <cellStyle name="Comma 2 10 2 2 44" xfId="8566"/>
    <cellStyle name="Comma 2 10 2 2 45" xfId="8567"/>
    <cellStyle name="Comma 2 10 2 2 46" xfId="8568"/>
    <cellStyle name="Comma 2 10 2 2 47" xfId="8569"/>
    <cellStyle name="Comma 2 10 2 2 48" xfId="8570"/>
    <cellStyle name="Comma 2 10 2 2 49" xfId="8571"/>
    <cellStyle name="Comma 2 10 2 2 5" xfId="8572"/>
    <cellStyle name="Comma 2 10 2 2 50" xfId="8573"/>
    <cellStyle name="Comma 2 10 2 2 51" xfId="8574"/>
    <cellStyle name="Comma 2 10 2 2 6" xfId="8575"/>
    <cellStyle name="Comma 2 10 2 2 7" xfId="8576"/>
    <cellStyle name="Comma 2 10 2 2 8" xfId="8577"/>
    <cellStyle name="Comma 2 10 2 2 9" xfId="8578"/>
    <cellStyle name="Comma 2 10 2 20" xfId="8579"/>
    <cellStyle name="Comma 2 10 2 21" xfId="8580"/>
    <cellStyle name="Comma 2 10 2 22" xfId="8581"/>
    <cellStyle name="Comma 2 10 2 23" xfId="8582"/>
    <cellStyle name="Comma 2 10 2 24" xfId="8583"/>
    <cellStyle name="Comma 2 10 2 25" xfId="8584"/>
    <cellStyle name="Comma 2 10 2 26" xfId="8585"/>
    <cellStyle name="Comma 2 10 2 27" xfId="8586"/>
    <cellStyle name="Comma 2 10 2 28" xfId="8587"/>
    <cellStyle name="Comma 2 10 2 29" xfId="8588"/>
    <cellStyle name="Comma 2 10 2 3" xfId="8589"/>
    <cellStyle name="Comma 2 10 2 3 10" xfId="8590"/>
    <cellStyle name="Comma 2 10 2 3 11" xfId="8591"/>
    <cellStyle name="Comma 2 10 2 3 12" xfId="8592"/>
    <cellStyle name="Comma 2 10 2 3 13" xfId="8593"/>
    <cellStyle name="Comma 2 10 2 3 14" xfId="8594"/>
    <cellStyle name="Comma 2 10 2 3 14 10" xfId="8595"/>
    <cellStyle name="Comma 2 10 2 3 14 11" xfId="8596"/>
    <cellStyle name="Comma 2 10 2 3 14 12" xfId="8597"/>
    <cellStyle name="Comma 2 10 2 3 14 13" xfId="8598"/>
    <cellStyle name="Comma 2 10 2 3 14 14" xfId="8599"/>
    <cellStyle name="Comma 2 10 2 3 14 15" xfId="8600"/>
    <cellStyle name="Comma 2 10 2 3 14 16" xfId="8601"/>
    <cellStyle name="Comma 2 10 2 3 14 17" xfId="8602"/>
    <cellStyle name="Comma 2 10 2 3 14 18" xfId="8603"/>
    <cellStyle name="Comma 2 10 2 3 14 19" xfId="8604"/>
    <cellStyle name="Comma 2 10 2 3 14 2" xfId="8605"/>
    <cellStyle name="Comma 2 10 2 3 14 2 10" xfId="8606"/>
    <cellStyle name="Comma 2 10 2 3 14 2 11" xfId="8607"/>
    <cellStyle name="Comma 2 10 2 3 14 2 12" xfId="8608"/>
    <cellStyle name="Comma 2 10 2 3 14 2 13" xfId="8609"/>
    <cellStyle name="Comma 2 10 2 3 14 2 14" xfId="8610"/>
    <cellStyle name="Comma 2 10 2 3 14 2 15" xfId="8611"/>
    <cellStyle name="Comma 2 10 2 3 14 2 16" xfId="8612"/>
    <cellStyle name="Comma 2 10 2 3 14 2 17" xfId="8613"/>
    <cellStyle name="Comma 2 10 2 3 14 2 18" xfId="8614"/>
    <cellStyle name="Comma 2 10 2 3 14 2 19" xfId="8615"/>
    <cellStyle name="Comma 2 10 2 3 14 2 2" xfId="8616"/>
    <cellStyle name="Comma 2 10 2 3 14 2 20" xfId="8617"/>
    <cellStyle name="Comma 2 10 2 3 14 2 21" xfId="8618"/>
    <cellStyle name="Comma 2 10 2 3 14 2 22" xfId="8619"/>
    <cellStyle name="Comma 2 10 2 3 14 2 23" xfId="8620"/>
    <cellStyle name="Comma 2 10 2 3 14 2 24" xfId="8621"/>
    <cellStyle name="Comma 2 10 2 3 14 2 25" xfId="8622"/>
    <cellStyle name="Comma 2 10 2 3 14 2 26" xfId="8623"/>
    <cellStyle name="Comma 2 10 2 3 14 2 27" xfId="8624"/>
    <cellStyle name="Comma 2 10 2 3 14 2 3" xfId="8625"/>
    <cellStyle name="Comma 2 10 2 3 14 2 4" xfId="8626"/>
    <cellStyle name="Comma 2 10 2 3 14 2 5" xfId="8627"/>
    <cellStyle name="Comma 2 10 2 3 14 2 6" xfId="8628"/>
    <cellStyle name="Comma 2 10 2 3 14 2 7" xfId="8629"/>
    <cellStyle name="Comma 2 10 2 3 14 2 8" xfId="8630"/>
    <cellStyle name="Comma 2 10 2 3 14 2 9" xfId="8631"/>
    <cellStyle name="Comma 2 10 2 3 14 20" xfId="8632"/>
    <cellStyle name="Comma 2 10 2 3 14 21" xfId="8633"/>
    <cellStyle name="Comma 2 10 2 3 14 22" xfId="8634"/>
    <cellStyle name="Comma 2 10 2 3 14 23" xfId="8635"/>
    <cellStyle name="Comma 2 10 2 3 14 24" xfId="8636"/>
    <cellStyle name="Comma 2 10 2 3 14 25" xfId="8637"/>
    <cellStyle name="Comma 2 10 2 3 14 26" xfId="8638"/>
    <cellStyle name="Comma 2 10 2 3 14 27" xfId="8639"/>
    <cellStyle name="Comma 2 10 2 3 14 3" xfId="8640"/>
    <cellStyle name="Comma 2 10 2 3 14 4" xfId="8641"/>
    <cellStyle name="Comma 2 10 2 3 14 5" xfId="8642"/>
    <cellStyle name="Comma 2 10 2 3 14 6" xfId="8643"/>
    <cellStyle name="Comma 2 10 2 3 14 7" xfId="8644"/>
    <cellStyle name="Comma 2 10 2 3 14 8" xfId="8645"/>
    <cellStyle name="Comma 2 10 2 3 14 9" xfId="8646"/>
    <cellStyle name="Comma 2 10 2 3 15" xfId="8647"/>
    <cellStyle name="Comma 2 10 2 3 16" xfId="8648"/>
    <cellStyle name="Comma 2 10 2 3 17" xfId="8649"/>
    <cellStyle name="Comma 2 10 2 3 18" xfId="8650"/>
    <cellStyle name="Comma 2 10 2 3 19" xfId="8651"/>
    <cellStyle name="Comma 2 10 2 3 2" xfId="8652"/>
    <cellStyle name="Comma 2 10 2 3 2 10" xfId="8653"/>
    <cellStyle name="Comma 2 10 2 3 2 11" xfId="8654"/>
    <cellStyle name="Comma 2 10 2 3 2 12" xfId="8655"/>
    <cellStyle name="Comma 2 10 2 3 2 13" xfId="8656"/>
    <cellStyle name="Comma 2 10 2 3 2 14" xfId="8657"/>
    <cellStyle name="Comma 2 10 2 3 2 15" xfId="8658"/>
    <cellStyle name="Comma 2 10 2 3 2 16" xfId="8659"/>
    <cellStyle name="Comma 2 10 2 3 2 17" xfId="8660"/>
    <cellStyle name="Comma 2 10 2 3 2 18" xfId="8661"/>
    <cellStyle name="Comma 2 10 2 3 2 19" xfId="8662"/>
    <cellStyle name="Comma 2 10 2 3 2 2" xfId="8663"/>
    <cellStyle name="Comma 2 10 2 3 2 2 10" xfId="8664"/>
    <cellStyle name="Comma 2 10 2 3 2 2 11" xfId="8665"/>
    <cellStyle name="Comma 2 10 2 3 2 2 12" xfId="8666"/>
    <cellStyle name="Comma 2 10 2 3 2 2 13" xfId="8667"/>
    <cellStyle name="Comma 2 10 2 3 2 2 14" xfId="8668"/>
    <cellStyle name="Comma 2 10 2 3 2 2 15" xfId="8669"/>
    <cellStyle name="Comma 2 10 2 3 2 2 16" xfId="8670"/>
    <cellStyle name="Comma 2 10 2 3 2 2 17" xfId="8671"/>
    <cellStyle name="Comma 2 10 2 3 2 2 18" xfId="8672"/>
    <cellStyle name="Comma 2 10 2 3 2 2 19" xfId="8673"/>
    <cellStyle name="Comma 2 10 2 3 2 2 2" xfId="8674"/>
    <cellStyle name="Comma 2 10 2 3 2 2 2 10" xfId="8675"/>
    <cellStyle name="Comma 2 10 2 3 2 2 2 11" xfId="8676"/>
    <cellStyle name="Comma 2 10 2 3 2 2 2 12" xfId="8677"/>
    <cellStyle name="Comma 2 10 2 3 2 2 2 13" xfId="8678"/>
    <cellStyle name="Comma 2 10 2 3 2 2 2 14" xfId="8679"/>
    <cellStyle name="Comma 2 10 2 3 2 2 2 15" xfId="8680"/>
    <cellStyle name="Comma 2 10 2 3 2 2 2 16" xfId="8681"/>
    <cellStyle name="Comma 2 10 2 3 2 2 2 17" xfId="8682"/>
    <cellStyle name="Comma 2 10 2 3 2 2 2 18" xfId="8683"/>
    <cellStyle name="Comma 2 10 2 3 2 2 2 19" xfId="8684"/>
    <cellStyle name="Comma 2 10 2 3 2 2 2 2" xfId="8685"/>
    <cellStyle name="Comma 2 10 2 3 2 2 2 20" xfId="8686"/>
    <cellStyle name="Comma 2 10 2 3 2 2 2 21" xfId="8687"/>
    <cellStyle name="Comma 2 10 2 3 2 2 2 22" xfId="8688"/>
    <cellStyle name="Comma 2 10 2 3 2 2 2 23" xfId="8689"/>
    <cellStyle name="Comma 2 10 2 3 2 2 2 24" xfId="8690"/>
    <cellStyle name="Comma 2 10 2 3 2 2 2 25" xfId="8691"/>
    <cellStyle name="Comma 2 10 2 3 2 2 2 26" xfId="8692"/>
    <cellStyle name="Comma 2 10 2 3 2 2 2 27" xfId="8693"/>
    <cellStyle name="Comma 2 10 2 3 2 2 2 3" xfId="8694"/>
    <cellStyle name="Comma 2 10 2 3 2 2 2 4" xfId="8695"/>
    <cellStyle name="Comma 2 10 2 3 2 2 2 5" xfId="8696"/>
    <cellStyle name="Comma 2 10 2 3 2 2 2 6" xfId="8697"/>
    <cellStyle name="Comma 2 10 2 3 2 2 2 7" xfId="8698"/>
    <cellStyle name="Comma 2 10 2 3 2 2 2 8" xfId="8699"/>
    <cellStyle name="Comma 2 10 2 3 2 2 2 9" xfId="8700"/>
    <cellStyle name="Comma 2 10 2 3 2 2 20" xfId="8701"/>
    <cellStyle name="Comma 2 10 2 3 2 2 21" xfId="8702"/>
    <cellStyle name="Comma 2 10 2 3 2 2 22" xfId="8703"/>
    <cellStyle name="Comma 2 10 2 3 2 2 23" xfId="8704"/>
    <cellStyle name="Comma 2 10 2 3 2 2 24" xfId="8705"/>
    <cellStyle name="Comma 2 10 2 3 2 2 25" xfId="8706"/>
    <cellStyle name="Comma 2 10 2 3 2 2 26" xfId="8707"/>
    <cellStyle name="Comma 2 10 2 3 2 2 27" xfId="8708"/>
    <cellStyle name="Comma 2 10 2 3 2 2 3" xfId="8709"/>
    <cellStyle name="Comma 2 10 2 3 2 2 4" xfId="8710"/>
    <cellStyle name="Comma 2 10 2 3 2 2 5" xfId="8711"/>
    <cellStyle name="Comma 2 10 2 3 2 2 6" xfId="8712"/>
    <cellStyle name="Comma 2 10 2 3 2 2 7" xfId="8713"/>
    <cellStyle name="Comma 2 10 2 3 2 2 8" xfId="8714"/>
    <cellStyle name="Comma 2 10 2 3 2 2 9" xfId="8715"/>
    <cellStyle name="Comma 2 10 2 3 2 20" xfId="8716"/>
    <cellStyle name="Comma 2 10 2 3 2 21" xfId="8717"/>
    <cellStyle name="Comma 2 10 2 3 2 22" xfId="8718"/>
    <cellStyle name="Comma 2 10 2 3 2 23" xfId="8719"/>
    <cellStyle name="Comma 2 10 2 3 2 24" xfId="8720"/>
    <cellStyle name="Comma 2 10 2 3 2 25" xfId="8721"/>
    <cellStyle name="Comma 2 10 2 3 2 26" xfId="8722"/>
    <cellStyle name="Comma 2 10 2 3 2 27" xfId="8723"/>
    <cellStyle name="Comma 2 10 2 3 2 28" xfId="8724"/>
    <cellStyle name="Comma 2 10 2 3 2 29" xfId="8725"/>
    <cellStyle name="Comma 2 10 2 3 2 3" xfId="8726"/>
    <cellStyle name="Comma 2 10 2 3 2 30" xfId="8727"/>
    <cellStyle name="Comma 2 10 2 3 2 31" xfId="8728"/>
    <cellStyle name="Comma 2 10 2 3 2 32" xfId="8729"/>
    <cellStyle name="Comma 2 10 2 3 2 33" xfId="8730"/>
    <cellStyle name="Comma 2 10 2 3 2 34" xfId="8731"/>
    <cellStyle name="Comma 2 10 2 3 2 35" xfId="8732"/>
    <cellStyle name="Comma 2 10 2 3 2 36" xfId="8733"/>
    <cellStyle name="Comma 2 10 2 3 2 37" xfId="8734"/>
    <cellStyle name="Comma 2 10 2 3 2 38" xfId="8735"/>
    <cellStyle name="Comma 2 10 2 3 2 39" xfId="8736"/>
    <cellStyle name="Comma 2 10 2 3 2 4" xfId="8737"/>
    <cellStyle name="Comma 2 10 2 3 2 5" xfId="8738"/>
    <cellStyle name="Comma 2 10 2 3 2 6" xfId="8739"/>
    <cellStyle name="Comma 2 10 2 3 2 7" xfId="8740"/>
    <cellStyle name="Comma 2 10 2 3 2 8" xfId="8741"/>
    <cellStyle name="Comma 2 10 2 3 2 9" xfId="8742"/>
    <cellStyle name="Comma 2 10 2 3 20" xfId="8743"/>
    <cellStyle name="Comma 2 10 2 3 21" xfId="8744"/>
    <cellStyle name="Comma 2 10 2 3 22" xfId="8745"/>
    <cellStyle name="Comma 2 10 2 3 23" xfId="8746"/>
    <cellStyle name="Comma 2 10 2 3 24" xfId="8747"/>
    <cellStyle name="Comma 2 10 2 3 25" xfId="8748"/>
    <cellStyle name="Comma 2 10 2 3 26" xfId="8749"/>
    <cellStyle name="Comma 2 10 2 3 27" xfId="8750"/>
    <cellStyle name="Comma 2 10 2 3 28" xfId="8751"/>
    <cellStyle name="Comma 2 10 2 3 29" xfId="8752"/>
    <cellStyle name="Comma 2 10 2 3 3" xfId="8753"/>
    <cellStyle name="Comma 2 10 2 3 30" xfId="8754"/>
    <cellStyle name="Comma 2 10 2 3 31" xfId="8755"/>
    <cellStyle name="Comma 2 10 2 3 32" xfId="8756"/>
    <cellStyle name="Comma 2 10 2 3 33" xfId="8757"/>
    <cellStyle name="Comma 2 10 2 3 34" xfId="8758"/>
    <cellStyle name="Comma 2 10 2 3 35" xfId="8759"/>
    <cellStyle name="Comma 2 10 2 3 36" xfId="8760"/>
    <cellStyle name="Comma 2 10 2 3 37" xfId="8761"/>
    <cellStyle name="Comma 2 10 2 3 38" xfId="8762"/>
    <cellStyle name="Comma 2 10 2 3 39" xfId="8763"/>
    <cellStyle name="Comma 2 10 2 3 4" xfId="8764"/>
    <cellStyle name="Comma 2 10 2 3 40" xfId="8765"/>
    <cellStyle name="Comma 2 10 2 3 41" xfId="8766"/>
    <cellStyle name="Comma 2 10 2 3 42" xfId="8767"/>
    <cellStyle name="Comma 2 10 2 3 43" xfId="8768"/>
    <cellStyle name="Comma 2 10 2 3 44" xfId="8769"/>
    <cellStyle name="Comma 2 10 2 3 45" xfId="8770"/>
    <cellStyle name="Comma 2 10 2 3 46" xfId="8771"/>
    <cellStyle name="Comma 2 10 2 3 47" xfId="8772"/>
    <cellStyle name="Comma 2 10 2 3 48" xfId="8773"/>
    <cellStyle name="Comma 2 10 2 3 49" xfId="8774"/>
    <cellStyle name="Comma 2 10 2 3 5" xfId="8775"/>
    <cellStyle name="Comma 2 10 2 3 50" xfId="8776"/>
    <cellStyle name="Comma 2 10 2 3 6" xfId="8777"/>
    <cellStyle name="Comma 2 10 2 3 7" xfId="8778"/>
    <cellStyle name="Comma 2 10 2 3 8" xfId="8779"/>
    <cellStyle name="Comma 2 10 2 3 9" xfId="8780"/>
    <cellStyle name="Comma 2 10 2 30" xfId="8781"/>
    <cellStyle name="Comma 2 10 2 31" xfId="8782"/>
    <cellStyle name="Comma 2 10 2 32" xfId="8783"/>
    <cellStyle name="Comma 2 10 2 33" xfId="8784"/>
    <cellStyle name="Comma 2 10 2 34" xfId="8785"/>
    <cellStyle name="Comma 2 10 2 35" xfId="8786"/>
    <cellStyle name="Comma 2 10 2 36" xfId="8787"/>
    <cellStyle name="Comma 2 10 2 37" xfId="8788"/>
    <cellStyle name="Comma 2 10 2 38" xfId="8789"/>
    <cellStyle name="Comma 2 10 2 39" xfId="8790"/>
    <cellStyle name="Comma 2 10 2 4" xfId="8791"/>
    <cellStyle name="Comma 2 10 2 40" xfId="8792"/>
    <cellStyle name="Comma 2 10 2 41" xfId="8793"/>
    <cellStyle name="Comma 2 10 2 42" xfId="8794"/>
    <cellStyle name="Comma 2 10 2 43" xfId="8795"/>
    <cellStyle name="Comma 2 10 2 44" xfId="8796"/>
    <cellStyle name="Comma 2 10 2 45" xfId="8797"/>
    <cellStyle name="Comma 2 10 2 46" xfId="8798"/>
    <cellStyle name="Comma 2 10 2 47" xfId="8799"/>
    <cellStyle name="Comma 2 10 2 48" xfId="8800"/>
    <cellStyle name="Comma 2 10 2 49" xfId="8801"/>
    <cellStyle name="Comma 2 10 2 5" xfId="8802"/>
    <cellStyle name="Comma 2 10 2 5 10" xfId="8803"/>
    <cellStyle name="Comma 2 10 2 5 11" xfId="8804"/>
    <cellStyle name="Comma 2 10 2 5 12" xfId="8805"/>
    <cellStyle name="Comma 2 10 2 5 13" xfId="8806"/>
    <cellStyle name="Comma 2 10 2 5 14" xfId="8807"/>
    <cellStyle name="Comma 2 10 2 5 15" xfId="8808"/>
    <cellStyle name="Comma 2 10 2 5 16" xfId="8809"/>
    <cellStyle name="Comma 2 10 2 5 17" xfId="8810"/>
    <cellStyle name="Comma 2 10 2 5 18" xfId="8811"/>
    <cellStyle name="Comma 2 10 2 5 19" xfId="8812"/>
    <cellStyle name="Comma 2 10 2 5 2" xfId="8813"/>
    <cellStyle name="Comma 2 10 2 5 2 10" xfId="8814"/>
    <cellStyle name="Comma 2 10 2 5 2 11" xfId="8815"/>
    <cellStyle name="Comma 2 10 2 5 2 12" xfId="8816"/>
    <cellStyle name="Comma 2 10 2 5 2 13" xfId="8817"/>
    <cellStyle name="Comma 2 10 2 5 2 14" xfId="8818"/>
    <cellStyle name="Comma 2 10 2 5 2 15" xfId="8819"/>
    <cellStyle name="Comma 2 10 2 5 2 16" xfId="8820"/>
    <cellStyle name="Comma 2 10 2 5 2 17" xfId="8821"/>
    <cellStyle name="Comma 2 10 2 5 2 18" xfId="8822"/>
    <cellStyle name="Comma 2 10 2 5 2 19" xfId="8823"/>
    <cellStyle name="Comma 2 10 2 5 2 2" xfId="8824"/>
    <cellStyle name="Comma 2 10 2 5 2 2 10" xfId="8825"/>
    <cellStyle name="Comma 2 10 2 5 2 2 11" xfId="8826"/>
    <cellStyle name="Comma 2 10 2 5 2 2 12" xfId="8827"/>
    <cellStyle name="Comma 2 10 2 5 2 2 13" xfId="8828"/>
    <cellStyle name="Comma 2 10 2 5 2 2 14" xfId="8829"/>
    <cellStyle name="Comma 2 10 2 5 2 2 15" xfId="8830"/>
    <cellStyle name="Comma 2 10 2 5 2 2 16" xfId="8831"/>
    <cellStyle name="Comma 2 10 2 5 2 2 17" xfId="8832"/>
    <cellStyle name="Comma 2 10 2 5 2 2 18" xfId="8833"/>
    <cellStyle name="Comma 2 10 2 5 2 2 19" xfId="8834"/>
    <cellStyle name="Comma 2 10 2 5 2 2 2" xfId="8835"/>
    <cellStyle name="Comma 2 10 2 5 2 2 20" xfId="8836"/>
    <cellStyle name="Comma 2 10 2 5 2 2 21" xfId="8837"/>
    <cellStyle name="Comma 2 10 2 5 2 2 22" xfId="8838"/>
    <cellStyle name="Comma 2 10 2 5 2 2 23" xfId="8839"/>
    <cellStyle name="Comma 2 10 2 5 2 2 24" xfId="8840"/>
    <cellStyle name="Comma 2 10 2 5 2 2 25" xfId="8841"/>
    <cellStyle name="Comma 2 10 2 5 2 2 26" xfId="8842"/>
    <cellStyle name="Comma 2 10 2 5 2 2 27" xfId="8843"/>
    <cellStyle name="Comma 2 10 2 5 2 2 3" xfId="8844"/>
    <cellStyle name="Comma 2 10 2 5 2 2 4" xfId="8845"/>
    <cellStyle name="Comma 2 10 2 5 2 2 5" xfId="8846"/>
    <cellStyle name="Comma 2 10 2 5 2 2 6" xfId="8847"/>
    <cellStyle name="Comma 2 10 2 5 2 2 7" xfId="8848"/>
    <cellStyle name="Comma 2 10 2 5 2 2 8" xfId="8849"/>
    <cellStyle name="Comma 2 10 2 5 2 2 9" xfId="8850"/>
    <cellStyle name="Comma 2 10 2 5 2 20" xfId="8851"/>
    <cellStyle name="Comma 2 10 2 5 2 21" xfId="8852"/>
    <cellStyle name="Comma 2 10 2 5 2 22" xfId="8853"/>
    <cellStyle name="Comma 2 10 2 5 2 23" xfId="8854"/>
    <cellStyle name="Comma 2 10 2 5 2 24" xfId="8855"/>
    <cellStyle name="Comma 2 10 2 5 2 25" xfId="8856"/>
    <cellStyle name="Comma 2 10 2 5 2 26" xfId="8857"/>
    <cellStyle name="Comma 2 10 2 5 2 27" xfId="8858"/>
    <cellStyle name="Comma 2 10 2 5 2 3" xfId="8859"/>
    <cellStyle name="Comma 2 10 2 5 2 4" xfId="8860"/>
    <cellStyle name="Comma 2 10 2 5 2 5" xfId="8861"/>
    <cellStyle name="Comma 2 10 2 5 2 6" xfId="8862"/>
    <cellStyle name="Comma 2 10 2 5 2 7" xfId="8863"/>
    <cellStyle name="Comma 2 10 2 5 2 8" xfId="8864"/>
    <cellStyle name="Comma 2 10 2 5 2 9" xfId="8865"/>
    <cellStyle name="Comma 2 10 2 5 20" xfId="8866"/>
    <cellStyle name="Comma 2 10 2 5 21" xfId="8867"/>
    <cellStyle name="Comma 2 10 2 5 22" xfId="8868"/>
    <cellStyle name="Comma 2 10 2 5 23" xfId="8869"/>
    <cellStyle name="Comma 2 10 2 5 24" xfId="8870"/>
    <cellStyle name="Comma 2 10 2 5 25" xfId="8871"/>
    <cellStyle name="Comma 2 10 2 5 26" xfId="8872"/>
    <cellStyle name="Comma 2 10 2 5 27" xfId="8873"/>
    <cellStyle name="Comma 2 10 2 5 28" xfId="8874"/>
    <cellStyle name="Comma 2 10 2 5 29" xfId="8875"/>
    <cellStyle name="Comma 2 10 2 5 3" xfId="8876"/>
    <cellStyle name="Comma 2 10 2 5 30" xfId="8877"/>
    <cellStyle name="Comma 2 10 2 5 31" xfId="8878"/>
    <cellStyle name="Comma 2 10 2 5 32" xfId="8879"/>
    <cellStyle name="Comma 2 10 2 5 33" xfId="8880"/>
    <cellStyle name="Comma 2 10 2 5 34" xfId="8881"/>
    <cellStyle name="Comma 2 10 2 5 35" xfId="8882"/>
    <cellStyle name="Comma 2 10 2 5 36" xfId="8883"/>
    <cellStyle name="Comma 2 10 2 5 37" xfId="8884"/>
    <cellStyle name="Comma 2 10 2 5 38" xfId="8885"/>
    <cellStyle name="Comma 2 10 2 5 39" xfId="8886"/>
    <cellStyle name="Comma 2 10 2 5 4" xfId="8887"/>
    <cellStyle name="Comma 2 10 2 5 5" xfId="8888"/>
    <cellStyle name="Comma 2 10 2 5 6" xfId="8889"/>
    <cellStyle name="Comma 2 10 2 5 7" xfId="8890"/>
    <cellStyle name="Comma 2 10 2 5 8" xfId="8891"/>
    <cellStyle name="Comma 2 10 2 5 9" xfId="8892"/>
    <cellStyle name="Comma 2 10 2 50" xfId="8893"/>
    <cellStyle name="Comma 2 10 2 51" xfId="8894"/>
    <cellStyle name="Comma 2 10 2 52" xfId="8895"/>
    <cellStyle name="Comma 2 10 2 6" xfId="8896"/>
    <cellStyle name="Comma 2 10 2 7" xfId="8897"/>
    <cellStyle name="Comma 2 10 2 8" xfId="8898"/>
    <cellStyle name="Comma 2 10 2 9" xfId="8899"/>
    <cellStyle name="Comma 2 10 20" xfId="8900"/>
    <cellStyle name="Comma 2 10 20 2" xfId="8901"/>
    <cellStyle name="Comma 2 10 20 3" xfId="8902"/>
    <cellStyle name="Comma 2 10 20 4" xfId="8903"/>
    <cellStyle name="Comma 2 10 21" xfId="8904"/>
    <cellStyle name="Comma 2 10 21 2" xfId="8905"/>
    <cellStyle name="Comma 2 10 22" xfId="8906"/>
    <cellStyle name="Comma 2 10 23" xfId="8907"/>
    <cellStyle name="Comma 2 10 24" xfId="8908"/>
    <cellStyle name="Comma 2 10 25" xfId="8909"/>
    <cellStyle name="Comma 2 10 26" xfId="8910"/>
    <cellStyle name="Comma 2 10 27" xfId="8911"/>
    <cellStyle name="Comma 2 10 28" xfId="8912"/>
    <cellStyle name="Comma 2 10 29" xfId="8913"/>
    <cellStyle name="Comma 2 10 3" xfId="8914"/>
    <cellStyle name="Comma 2 10 3 10" xfId="8915"/>
    <cellStyle name="Comma 2 10 3 11" xfId="8916"/>
    <cellStyle name="Comma 2 10 3 12" xfId="8917"/>
    <cellStyle name="Comma 2 10 3 13" xfId="8918"/>
    <cellStyle name="Comma 2 10 3 14" xfId="8919"/>
    <cellStyle name="Comma 2 10 3 14 10" xfId="8920"/>
    <cellStyle name="Comma 2 10 3 14 11" xfId="8921"/>
    <cellStyle name="Comma 2 10 3 14 12" xfId="8922"/>
    <cellStyle name="Comma 2 10 3 14 13" xfId="8923"/>
    <cellStyle name="Comma 2 10 3 14 14" xfId="8924"/>
    <cellStyle name="Comma 2 10 3 14 15" xfId="8925"/>
    <cellStyle name="Comma 2 10 3 14 16" xfId="8926"/>
    <cellStyle name="Comma 2 10 3 14 17" xfId="8927"/>
    <cellStyle name="Comma 2 10 3 14 18" xfId="8928"/>
    <cellStyle name="Comma 2 10 3 14 19" xfId="8929"/>
    <cellStyle name="Comma 2 10 3 14 2" xfId="8930"/>
    <cellStyle name="Comma 2 10 3 14 2 10" xfId="8931"/>
    <cellStyle name="Comma 2 10 3 14 2 11" xfId="8932"/>
    <cellStyle name="Comma 2 10 3 14 2 12" xfId="8933"/>
    <cellStyle name="Comma 2 10 3 14 2 13" xfId="8934"/>
    <cellStyle name="Comma 2 10 3 14 2 14" xfId="8935"/>
    <cellStyle name="Comma 2 10 3 14 2 15" xfId="8936"/>
    <cellStyle name="Comma 2 10 3 14 2 16" xfId="8937"/>
    <cellStyle name="Comma 2 10 3 14 2 17" xfId="8938"/>
    <cellStyle name="Comma 2 10 3 14 2 18" xfId="8939"/>
    <cellStyle name="Comma 2 10 3 14 2 19" xfId="8940"/>
    <cellStyle name="Comma 2 10 3 14 2 2" xfId="8941"/>
    <cellStyle name="Comma 2 10 3 14 2 20" xfId="8942"/>
    <cellStyle name="Comma 2 10 3 14 2 21" xfId="8943"/>
    <cellStyle name="Comma 2 10 3 14 2 22" xfId="8944"/>
    <cellStyle name="Comma 2 10 3 14 2 23" xfId="8945"/>
    <cellStyle name="Comma 2 10 3 14 2 24" xfId="8946"/>
    <cellStyle name="Comma 2 10 3 14 2 25" xfId="8947"/>
    <cellStyle name="Comma 2 10 3 14 2 26" xfId="8948"/>
    <cellStyle name="Comma 2 10 3 14 2 27" xfId="8949"/>
    <cellStyle name="Comma 2 10 3 14 2 3" xfId="8950"/>
    <cellStyle name="Comma 2 10 3 14 2 4" xfId="8951"/>
    <cellStyle name="Comma 2 10 3 14 2 5" xfId="8952"/>
    <cellStyle name="Comma 2 10 3 14 2 6" xfId="8953"/>
    <cellStyle name="Comma 2 10 3 14 2 7" xfId="8954"/>
    <cellStyle name="Comma 2 10 3 14 2 8" xfId="8955"/>
    <cellStyle name="Comma 2 10 3 14 2 9" xfId="8956"/>
    <cellStyle name="Comma 2 10 3 14 20" xfId="8957"/>
    <cellStyle name="Comma 2 10 3 14 21" xfId="8958"/>
    <cellStyle name="Comma 2 10 3 14 22" xfId="8959"/>
    <cellStyle name="Comma 2 10 3 14 23" xfId="8960"/>
    <cellStyle name="Comma 2 10 3 14 24" xfId="8961"/>
    <cellStyle name="Comma 2 10 3 14 25" xfId="8962"/>
    <cellStyle name="Comma 2 10 3 14 26" xfId="8963"/>
    <cellStyle name="Comma 2 10 3 14 27" xfId="8964"/>
    <cellStyle name="Comma 2 10 3 14 3" xfId="8965"/>
    <cellStyle name="Comma 2 10 3 14 4" xfId="8966"/>
    <cellStyle name="Comma 2 10 3 14 5" xfId="8967"/>
    <cellStyle name="Comma 2 10 3 14 6" xfId="8968"/>
    <cellStyle name="Comma 2 10 3 14 7" xfId="8969"/>
    <cellStyle name="Comma 2 10 3 14 8" xfId="8970"/>
    <cellStyle name="Comma 2 10 3 14 9" xfId="8971"/>
    <cellStyle name="Comma 2 10 3 15" xfId="8972"/>
    <cellStyle name="Comma 2 10 3 16" xfId="8973"/>
    <cellStyle name="Comma 2 10 3 17" xfId="8974"/>
    <cellStyle name="Comma 2 10 3 18" xfId="8975"/>
    <cellStyle name="Comma 2 10 3 19" xfId="8976"/>
    <cellStyle name="Comma 2 10 3 2" xfId="8977"/>
    <cellStyle name="Comma 2 10 3 2 2" xfId="8978"/>
    <cellStyle name="Comma 2 10 3 2 3" xfId="8979"/>
    <cellStyle name="Comma 2 10 3 2 4" xfId="8980"/>
    <cellStyle name="Comma 2 10 3 20" xfId="8981"/>
    <cellStyle name="Comma 2 10 3 21" xfId="8982"/>
    <cellStyle name="Comma 2 10 3 22" xfId="8983"/>
    <cellStyle name="Comma 2 10 3 23" xfId="8984"/>
    <cellStyle name="Comma 2 10 3 24" xfId="8985"/>
    <cellStyle name="Comma 2 10 3 25" xfId="8986"/>
    <cellStyle name="Comma 2 10 3 26" xfId="8987"/>
    <cellStyle name="Comma 2 10 3 27" xfId="8988"/>
    <cellStyle name="Comma 2 10 3 28" xfId="8989"/>
    <cellStyle name="Comma 2 10 3 29" xfId="8990"/>
    <cellStyle name="Comma 2 10 3 3" xfId="8991"/>
    <cellStyle name="Comma 2 10 3 3 10" xfId="8992"/>
    <cellStyle name="Comma 2 10 3 3 11" xfId="8993"/>
    <cellStyle name="Comma 2 10 3 3 12" xfId="8994"/>
    <cellStyle name="Comma 2 10 3 3 13" xfId="8995"/>
    <cellStyle name="Comma 2 10 3 3 14" xfId="8996"/>
    <cellStyle name="Comma 2 10 3 3 15" xfId="8997"/>
    <cellStyle name="Comma 2 10 3 3 16" xfId="8998"/>
    <cellStyle name="Comma 2 10 3 3 17" xfId="8999"/>
    <cellStyle name="Comma 2 10 3 3 18" xfId="9000"/>
    <cellStyle name="Comma 2 10 3 3 19" xfId="9001"/>
    <cellStyle name="Comma 2 10 3 3 2" xfId="9002"/>
    <cellStyle name="Comma 2 10 3 3 2 10" xfId="9003"/>
    <cellStyle name="Comma 2 10 3 3 2 11" xfId="9004"/>
    <cellStyle name="Comma 2 10 3 3 2 12" xfId="9005"/>
    <cellStyle name="Comma 2 10 3 3 2 13" xfId="9006"/>
    <cellStyle name="Comma 2 10 3 3 2 14" xfId="9007"/>
    <cellStyle name="Comma 2 10 3 3 2 15" xfId="9008"/>
    <cellStyle name="Comma 2 10 3 3 2 16" xfId="9009"/>
    <cellStyle name="Comma 2 10 3 3 2 17" xfId="9010"/>
    <cellStyle name="Comma 2 10 3 3 2 18" xfId="9011"/>
    <cellStyle name="Comma 2 10 3 3 2 19" xfId="9012"/>
    <cellStyle name="Comma 2 10 3 3 2 2" xfId="9013"/>
    <cellStyle name="Comma 2 10 3 3 2 2 10" xfId="9014"/>
    <cellStyle name="Comma 2 10 3 3 2 2 11" xfId="9015"/>
    <cellStyle name="Comma 2 10 3 3 2 2 12" xfId="9016"/>
    <cellStyle name="Comma 2 10 3 3 2 2 13" xfId="9017"/>
    <cellStyle name="Comma 2 10 3 3 2 2 14" xfId="9018"/>
    <cellStyle name="Comma 2 10 3 3 2 2 15" xfId="9019"/>
    <cellStyle name="Comma 2 10 3 3 2 2 16" xfId="9020"/>
    <cellStyle name="Comma 2 10 3 3 2 2 17" xfId="9021"/>
    <cellStyle name="Comma 2 10 3 3 2 2 18" xfId="9022"/>
    <cellStyle name="Comma 2 10 3 3 2 2 19" xfId="9023"/>
    <cellStyle name="Comma 2 10 3 3 2 2 2" xfId="9024"/>
    <cellStyle name="Comma 2 10 3 3 2 2 20" xfId="9025"/>
    <cellStyle name="Comma 2 10 3 3 2 2 21" xfId="9026"/>
    <cellStyle name="Comma 2 10 3 3 2 2 22" xfId="9027"/>
    <cellStyle name="Comma 2 10 3 3 2 2 23" xfId="9028"/>
    <cellStyle name="Comma 2 10 3 3 2 2 24" xfId="9029"/>
    <cellStyle name="Comma 2 10 3 3 2 2 25" xfId="9030"/>
    <cellStyle name="Comma 2 10 3 3 2 2 26" xfId="9031"/>
    <cellStyle name="Comma 2 10 3 3 2 2 27" xfId="9032"/>
    <cellStyle name="Comma 2 10 3 3 2 2 3" xfId="9033"/>
    <cellStyle name="Comma 2 10 3 3 2 2 4" xfId="9034"/>
    <cellStyle name="Comma 2 10 3 3 2 2 5" xfId="9035"/>
    <cellStyle name="Comma 2 10 3 3 2 2 6" xfId="9036"/>
    <cellStyle name="Comma 2 10 3 3 2 2 7" xfId="9037"/>
    <cellStyle name="Comma 2 10 3 3 2 2 8" xfId="9038"/>
    <cellStyle name="Comma 2 10 3 3 2 2 9" xfId="9039"/>
    <cellStyle name="Comma 2 10 3 3 2 20" xfId="9040"/>
    <cellStyle name="Comma 2 10 3 3 2 21" xfId="9041"/>
    <cellStyle name="Comma 2 10 3 3 2 22" xfId="9042"/>
    <cellStyle name="Comma 2 10 3 3 2 23" xfId="9043"/>
    <cellStyle name="Comma 2 10 3 3 2 24" xfId="9044"/>
    <cellStyle name="Comma 2 10 3 3 2 25" xfId="9045"/>
    <cellStyle name="Comma 2 10 3 3 2 26" xfId="9046"/>
    <cellStyle name="Comma 2 10 3 3 2 27" xfId="9047"/>
    <cellStyle name="Comma 2 10 3 3 2 3" xfId="9048"/>
    <cellStyle name="Comma 2 10 3 3 2 4" xfId="9049"/>
    <cellStyle name="Comma 2 10 3 3 2 5" xfId="9050"/>
    <cellStyle name="Comma 2 10 3 3 2 6" xfId="9051"/>
    <cellStyle name="Comma 2 10 3 3 2 7" xfId="9052"/>
    <cellStyle name="Comma 2 10 3 3 2 8" xfId="9053"/>
    <cellStyle name="Comma 2 10 3 3 2 9" xfId="9054"/>
    <cellStyle name="Comma 2 10 3 3 20" xfId="9055"/>
    <cellStyle name="Comma 2 10 3 3 21" xfId="9056"/>
    <cellStyle name="Comma 2 10 3 3 22" xfId="9057"/>
    <cellStyle name="Comma 2 10 3 3 23" xfId="9058"/>
    <cellStyle name="Comma 2 10 3 3 24" xfId="9059"/>
    <cellStyle name="Comma 2 10 3 3 25" xfId="9060"/>
    <cellStyle name="Comma 2 10 3 3 26" xfId="9061"/>
    <cellStyle name="Comma 2 10 3 3 27" xfId="9062"/>
    <cellStyle name="Comma 2 10 3 3 28" xfId="9063"/>
    <cellStyle name="Comma 2 10 3 3 29" xfId="9064"/>
    <cellStyle name="Comma 2 10 3 3 3" xfId="9065"/>
    <cellStyle name="Comma 2 10 3 3 30" xfId="9066"/>
    <cellStyle name="Comma 2 10 3 3 31" xfId="9067"/>
    <cellStyle name="Comma 2 10 3 3 32" xfId="9068"/>
    <cellStyle name="Comma 2 10 3 3 33" xfId="9069"/>
    <cellStyle name="Comma 2 10 3 3 34" xfId="9070"/>
    <cellStyle name="Comma 2 10 3 3 35" xfId="9071"/>
    <cellStyle name="Comma 2 10 3 3 36" xfId="9072"/>
    <cellStyle name="Comma 2 10 3 3 37" xfId="9073"/>
    <cellStyle name="Comma 2 10 3 3 38" xfId="9074"/>
    <cellStyle name="Comma 2 10 3 3 39" xfId="9075"/>
    <cellStyle name="Comma 2 10 3 3 4" xfId="9076"/>
    <cellStyle name="Comma 2 10 3 3 5" xfId="9077"/>
    <cellStyle name="Comma 2 10 3 3 6" xfId="9078"/>
    <cellStyle name="Comma 2 10 3 3 7" xfId="9079"/>
    <cellStyle name="Comma 2 10 3 3 8" xfId="9080"/>
    <cellStyle name="Comma 2 10 3 3 9" xfId="9081"/>
    <cellStyle name="Comma 2 10 3 30" xfId="9082"/>
    <cellStyle name="Comma 2 10 3 31" xfId="9083"/>
    <cellStyle name="Comma 2 10 3 32" xfId="9084"/>
    <cellStyle name="Comma 2 10 3 33" xfId="9085"/>
    <cellStyle name="Comma 2 10 3 34" xfId="9086"/>
    <cellStyle name="Comma 2 10 3 35" xfId="9087"/>
    <cellStyle name="Comma 2 10 3 36" xfId="9088"/>
    <cellStyle name="Comma 2 10 3 37" xfId="9089"/>
    <cellStyle name="Comma 2 10 3 38" xfId="9090"/>
    <cellStyle name="Comma 2 10 3 39" xfId="9091"/>
    <cellStyle name="Comma 2 10 3 4" xfId="9092"/>
    <cellStyle name="Comma 2 10 3 40" xfId="9093"/>
    <cellStyle name="Comma 2 10 3 41" xfId="9094"/>
    <cellStyle name="Comma 2 10 3 42" xfId="9095"/>
    <cellStyle name="Comma 2 10 3 43" xfId="9096"/>
    <cellStyle name="Comma 2 10 3 44" xfId="9097"/>
    <cellStyle name="Comma 2 10 3 45" xfId="9098"/>
    <cellStyle name="Comma 2 10 3 46" xfId="9099"/>
    <cellStyle name="Comma 2 10 3 47" xfId="9100"/>
    <cellStyle name="Comma 2 10 3 48" xfId="9101"/>
    <cellStyle name="Comma 2 10 3 49" xfId="9102"/>
    <cellStyle name="Comma 2 10 3 5" xfId="9103"/>
    <cellStyle name="Comma 2 10 3 50" xfId="9104"/>
    <cellStyle name="Comma 2 10 3 6" xfId="9105"/>
    <cellStyle name="Comma 2 10 3 7" xfId="9106"/>
    <cellStyle name="Comma 2 10 3 8" xfId="9107"/>
    <cellStyle name="Comma 2 10 3 9" xfId="9108"/>
    <cellStyle name="Comma 2 10 30" xfId="9109"/>
    <cellStyle name="Comma 2 10 31" xfId="9110"/>
    <cellStyle name="Comma 2 10 32" xfId="9111"/>
    <cellStyle name="Comma 2 10 33" xfId="9112"/>
    <cellStyle name="Comma 2 10 34" xfId="9113"/>
    <cellStyle name="Comma 2 10 35" xfId="9114"/>
    <cellStyle name="Comma 2 10 36" xfId="9115"/>
    <cellStyle name="Comma 2 10 37" xfId="9116"/>
    <cellStyle name="Comma 2 10 38" xfId="9117"/>
    <cellStyle name="Comma 2 10 39" xfId="9118"/>
    <cellStyle name="Comma 2 10 4" xfId="9119"/>
    <cellStyle name="Comma 2 10 4 2" xfId="9120"/>
    <cellStyle name="Comma 2 10 4 2 2" xfId="9121"/>
    <cellStyle name="Comma 2 10 4 2 3" xfId="9122"/>
    <cellStyle name="Comma 2 10 4 2 4" xfId="9123"/>
    <cellStyle name="Comma 2 10 4 3" xfId="9124"/>
    <cellStyle name="Comma 2 10 4 4" xfId="9125"/>
    <cellStyle name="Comma 2 10 4 5" xfId="9126"/>
    <cellStyle name="Comma 2 10 40" xfId="9127"/>
    <cellStyle name="Comma 2 10 41" xfId="9128"/>
    <cellStyle name="Comma 2 10 42" xfId="9129"/>
    <cellStyle name="Comma 2 10 43" xfId="9130"/>
    <cellStyle name="Comma 2 10 44" xfId="9131"/>
    <cellStyle name="Comma 2 10 45" xfId="9132"/>
    <cellStyle name="Comma 2 10 46" xfId="9133"/>
    <cellStyle name="Comma 2 10 47" xfId="9134"/>
    <cellStyle name="Comma 2 10 48" xfId="9135"/>
    <cellStyle name="Comma 2 10 49" xfId="9136"/>
    <cellStyle name="Comma 2 10 5" xfId="9137"/>
    <cellStyle name="Comma 2 10 5 10" xfId="9138"/>
    <cellStyle name="Comma 2 10 5 11" xfId="9139"/>
    <cellStyle name="Comma 2 10 5 12" xfId="9140"/>
    <cellStyle name="Comma 2 10 5 13" xfId="9141"/>
    <cellStyle name="Comma 2 10 5 14" xfId="9142"/>
    <cellStyle name="Comma 2 10 5 15" xfId="9143"/>
    <cellStyle name="Comma 2 10 5 16" xfId="9144"/>
    <cellStyle name="Comma 2 10 5 17" xfId="9145"/>
    <cellStyle name="Comma 2 10 5 18" xfId="9146"/>
    <cellStyle name="Comma 2 10 5 19" xfId="9147"/>
    <cellStyle name="Comma 2 10 5 2" xfId="9148"/>
    <cellStyle name="Comma 2 10 5 2 10" xfId="9149"/>
    <cellStyle name="Comma 2 10 5 2 11" xfId="9150"/>
    <cellStyle name="Comma 2 10 5 2 12" xfId="9151"/>
    <cellStyle name="Comma 2 10 5 2 13" xfId="9152"/>
    <cellStyle name="Comma 2 10 5 2 14" xfId="9153"/>
    <cellStyle name="Comma 2 10 5 2 15" xfId="9154"/>
    <cellStyle name="Comma 2 10 5 2 16" xfId="9155"/>
    <cellStyle name="Comma 2 10 5 2 17" xfId="9156"/>
    <cellStyle name="Comma 2 10 5 2 18" xfId="9157"/>
    <cellStyle name="Comma 2 10 5 2 19" xfId="9158"/>
    <cellStyle name="Comma 2 10 5 2 2" xfId="9159"/>
    <cellStyle name="Comma 2 10 5 2 2 10" xfId="9160"/>
    <cellStyle name="Comma 2 10 5 2 2 11" xfId="9161"/>
    <cellStyle name="Comma 2 10 5 2 2 12" xfId="9162"/>
    <cellStyle name="Comma 2 10 5 2 2 13" xfId="9163"/>
    <cellStyle name="Comma 2 10 5 2 2 14" xfId="9164"/>
    <cellStyle name="Comma 2 10 5 2 2 15" xfId="9165"/>
    <cellStyle name="Comma 2 10 5 2 2 16" xfId="9166"/>
    <cellStyle name="Comma 2 10 5 2 2 17" xfId="9167"/>
    <cellStyle name="Comma 2 10 5 2 2 18" xfId="9168"/>
    <cellStyle name="Comma 2 10 5 2 2 19" xfId="9169"/>
    <cellStyle name="Comma 2 10 5 2 2 2" xfId="9170"/>
    <cellStyle name="Comma 2 10 5 2 2 20" xfId="9171"/>
    <cellStyle name="Comma 2 10 5 2 2 21" xfId="9172"/>
    <cellStyle name="Comma 2 10 5 2 2 22" xfId="9173"/>
    <cellStyle name="Comma 2 10 5 2 2 23" xfId="9174"/>
    <cellStyle name="Comma 2 10 5 2 2 24" xfId="9175"/>
    <cellStyle name="Comma 2 10 5 2 2 25" xfId="9176"/>
    <cellStyle name="Comma 2 10 5 2 2 26" xfId="9177"/>
    <cellStyle name="Comma 2 10 5 2 2 27" xfId="9178"/>
    <cellStyle name="Comma 2 10 5 2 2 3" xfId="9179"/>
    <cellStyle name="Comma 2 10 5 2 2 4" xfId="9180"/>
    <cellStyle name="Comma 2 10 5 2 2 5" xfId="9181"/>
    <cellStyle name="Comma 2 10 5 2 2 6" xfId="9182"/>
    <cellStyle name="Comma 2 10 5 2 2 7" xfId="9183"/>
    <cellStyle name="Comma 2 10 5 2 2 8" xfId="9184"/>
    <cellStyle name="Comma 2 10 5 2 2 9" xfId="9185"/>
    <cellStyle name="Comma 2 10 5 2 20" xfId="9186"/>
    <cellStyle name="Comma 2 10 5 2 21" xfId="9187"/>
    <cellStyle name="Comma 2 10 5 2 22" xfId="9188"/>
    <cellStyle name="Comma 2 10 5 2 23" xfId="9189"/>
    <cellStyle name="Comma 2 10 5 2 24" xfId="9190"/>
    <cellStyle name="Comma 2 10 5 2 25" xfId="9191"/>
    <cellStyle name="Comma 2 10 5 2 26" xfId="9192"/>
    <cellStyle name="Comma 2 10 5 2 27" xfId="9193"/>
    <cellStyle name="Comma 2 10 5 2 3" xfId="9194"/>
    <cellStyle name="Comma 2 10 5 2 4" xfId="9195"/>
    <cellStyle name="Comma 2 10 5 2 5" xfId="9196"/>
    <cellStyle name="Comma 2 10 5 2 6" xfId="9197"/>
    <cellStyle name="Comma 2 10 5 2 7" xfId="9198"/>
    <cellStyle name="Comma 2 10 5 2 8" xfId="9199"/>
    <cellStyle name="Comma 2 10 5 2 9" xfId="9200"/>
    <cellStyle name="Comma 2 10 5 20" xfId="9201"/>
    <cellStyle name="Comma 2 10 5 21" xfId="9202"/>
    <cellStyle name="Comma 2 10 5 22" xfId="9203"/>
    <cellStyle name="Comma 2 10 5 23" xfId="9204"/>
    <cellStyle name="Comma 2 10 5 24" xfId="9205"/>
    <cellStyle name="Comma 2 10 5 25" xfId="9206"/>
    <cellStyle name="Comma 2 10 5 26" xfId="9207"/>
    <cellStyle name="Comma 2 10 5 27" xfId="9208"/>
    <cellStyle name="Comma 2 10 5 28" xfId="9209"/>
    <cellStyle name="Comma 2 10 5 29" xfId="9210"/>
    <cellStyle name="Comma 2 10 5 3" xfId="9211"/>
    <cellStyle name="Comma 2 10 5 30" xfId="9212"/>
    <cellStyle name="Comma 2 10 5 31" xfId="9213"/>
    <cellStyle name="Comma 2 10 5 32" xfId="9214"/>
    <cellStyle name="Comma 2 10 5 33" xfId="9215"/>
    <cellStyle name="Comma 2 10 5 34" xfId="9216"/>
    <cellStyle name="Comma 2 10 5 35" xfId="9217"/>
    <cellStyle name="Comma 2 10 5 36" xfId="9218"/>
    <cellStyle name="Comma 2 10 5 37" xfId="9219"/>
    <cellStyle name="Comma 2 10 5 38" xfId="9220"/>
    <cellStyle name="Comma 2 10 5 39" xfId="9221"/>
    <cellStyle name="Comma 2 10 5 4" xfId="9222"/>
    <cellStyle name="Comma 2 10 5 5" xfId="9223"/>
    <cellStyle name="Comma 2 10 5 6" xfId="9224"/>
    <cellStyle name="Comma 2 10 5 7" xfId="9225"/>
    <cellStyle name="Comma 2 10 5 8" xfId="9226"/>
    <cellStyle name="Comma 2 10 5 9" xfId="9227"/>
    <cellStyle name="Comma 2 10 50" xfId="9228"/>
    <cellStyle name="Comma 2 10 51" xfId="9229"/>
    <cellStyle name="Comma 2 10 52" xfId="9230"/>
    <cellStyle name="Comma 2 10 6" xfId="9231"/>
    <cellStyle name="Comma 2 10 6 2" xfId="9232"/>
    <cellStyle name="Comma 2 10 6 2 2" xfId="9233"/>
    <cellStyle name="Comma 2 10 6 2 3" xfId="9234"/>
    <cellStyle name="Comma 2 10 6 2 4" xfId="9235"/>
    <cellStyle name="Comma 2 10 6 3" xfId="9236"/>
    <cellStyle name="Comma 2 10 6 4" xfId="9237"/>
    <cellStyle name="Comma 2 10 6 5" xfId="9238"/>
    <cellStyle name="Comma 2 10 7" xfId="9239"/>
    <cellStyle name="Comma 2 10 7 2" xfId="9240"/>
    <cellStyle name="Comma 2 10 7 2 2" xfId="9241"/>
    <cellStyle name="Comma 2 10 7 2 3" xfId="9242"/>
    <cellStyle name="Comma 2 10 7 2 4" xfId="9243"/>
    <cellStyle name="Comma 2 10 7 3" xfId="9244"/>
    <cellStyle name="Comma 2 10 7 4" xfId="9245"/>
    <cellStyle name="Comma 2 10 7 5" xfId="9246"/>
    <cellStyle name="Comma 2 10 8" xfId="9247"/>
    <cellStyle name="Comma 2 10 8 2" xfId="9248"/>
    <cellStyle name="Comma 2 10 8 2 2" xfId="9249"/>
    <cellStyle name="Comma 2 10 8 2 3" xfId="9250"/>
    <cellStyle name="Comma 2 10 8 2 4" xfId="9251"/>
    <cellStyle name="Comma 2 10 8 3" xfId="9252"/>
    <cellStyle name="Comma 2 10 8 4" xfId="9253"/>
    <cellStyle name="Comma 2 10 8 5" xfId="9254"/>
    <cellStyle name="Comma 2 10 9" xfId="9255"/>
    <cellStyle name="Comma 2 10 9 2" xfId="9256"/>
    <cellStyle name="Comma 2 10 9 2 2" xfId="9257"/>
    <cellStyle name="Comma 2 10 9 2 3" xfId="9258"/>
    <cellStyle name="Comma 2 10 9 2 4" xfId="9259"/>
    <cellStyle name="Comma 2 10 9 3" xfId="9260"/>
    <cellStyle name="Comma 2 10 9 4" xfId="9261"/>
    <cellStyle name="Comma 2 10 9 5" xfId="9262"/>
    <cellStyle name="Comma 2 11" xfId="9263"/>
    <cellStyle name="Comma 2 11 10" xfId="9264"/>
    <cellStyle name="Comma 2 11 10 2" xfId="9265"/>
    <cellStyle name="Comma 2 11 10 2 2" xfId="9266"/>
    <cellStyle name="Comma 2 11 10 2 3" xfId="9267"/>
    <cellStyle name="Comma 2 11 10 2 4" xfId="9268"/>
    <cellStyle name="Comma 2 11 10 3" xfId="9269"/>
    <cellStyle name="Comma 2 11 10 4" xfId="9270"/>
    <cellStyle name="Comma 2 11 10 5" xfId="9271"/>
    <cellStyle name="Comma 2 11 11" xfId="9272"/>
    <cellStyle name="Comma 2 11 11 2" xfId="9273"/>
    <cellStyle name="Comma 2 11 11 2 2" xfId="9274"/>
    <cellStyle name="Comma 2 11 11 2 3" xfId="9275"/>
    <cellStyle name="Comma 2 11 11 2 4" xfId="9276"/>
    <cellStyle name="Comma 2 11 11 3" xfId="9277"/>
    <cellStyle name="Comma 2 11 11 4" xfId="9278"/>
    <cellStyle name="Comma 2 11 11 5" xfId="9279"/>
    <cellStyle name="Comma 2 11 12" xfId="9280"/>
    <cellStyle name="Comma 2 11 12 2" xfId="9281"/>
    <cellStyle name="Comma 2 11 12 2 2" xfId="9282"/>
    <cellStyle name="Comma 2 11 12 2 3" xfId="9283"/>
    <cellStyle name="Comma 2 11 12 2 4" xfId="9284"/>
    <cellStyle name="Comma 2 11 12 3" xfId="9285"/>
    <cellStyle name="Comma 2 11 12 4" xfId="9286"/>
    <cellStyle name="Comma 2 11 12 5" xfId="9287"/>
    <cellStyle name="Comma 2 11 13" xfId="9288"/>
    <cellStyle name="Comma 2 11 13 2" xfId="9289"/>
    <cellStyle name="Comma 2 11 13 2 2" xfId="9290"/>
    <cellStyle name="Comma 2 11 13 2 3" xfId="9291"/>
    <cellStyle name="Comma 2 11 13 2 4" xfId="9292"/>
    <cellStyle name="Comma 2 11 13 3" xfId="9293"/>
    <cellStyle name="Comma 2 11 13 4" xfId="9294"/>
    <cellStyle name="Comma 2 11 13 5" xfId="9295"/>
    <cellStyle name="Comma 2 11 14" xfId="9296"/>
    <cellStyle name="Comma 2 11 14 2" xfId="9297"/>
    <cellStyle name="Comma 2 11 14 2 2" xfId="9298"/>
    <cellStyle name="Comma 2 11 14 2 3" xfId="9299"/>
    <cellStyle name="Comma 2 11 14 2 4" xfId="9300"/>
    <cellStyle name="Comma 2 11 14 3" xfId="9301"/>
    <cellStyle name="Comma 2 11 14 4" xfId="9302"/>
    <cellStyle name="Comma 2 11 14 5" xfId="9303"/>
    <cellStyle name="Comma 2 11 15" xfId="9304"/>
    <cellStyle name="Comma 2 11 15 2" xfId="9305"/>
    <cellStyle name="Comma 2 11 15 2 2" xfId="9306"/>
    <cellStyle name="Comma 2 11 15 2 3" xfId="9307"/>
    <cellStyle name="Comma 2 11 15 2 4" xfId="9308"/>
    <cellStyle name="Comma 2 11 15 3" xfId="9309"/>
    <cellStyle name="Comma 2 11 15 4" xfId="9310"/>
    <cellStyle name="Comma 2 11 15 5" xfId="9311"/>
    <cellStyle name="Comma 2 11 16" xfId="9312"/>
    <cellStyle name="Comma 2 11 16 2" xfId="9313"/>
    <cellStyle name="Comma 2 11 16 2 2" xfId="9314"/>
    <cellStyle name="Comma 2 11 16 2 3" xfId="9315"/>
    <cellStyle name="Comma 2 11 16 2 4" xfId="9316"/>
    <cellStyle name="Comma 2 11 16 3" xfId="9317"/>
    <cellStyle name="Comma 2 11 16 4" xfId="9318"/>
    <cellStyle name="Comma 2 11 16 5" xfId="9319"/>
    <cellStyle name="Comma 2 11 17" xfId="9320"/>
    <cellStyle name="Comma 2 11 17 2" xfId="9321"/>
    <cellStyle name="Comma 2 11 17 2 2" xfId="9322"/>
    <cellStyle name="Comma 2 11 17 2 3" xfId="9323"/>
    <cellStyle name="Comma 2 11 17 2 4" xfId="9324"/>
    <cellStyle name="Comma 2 11 17 3" xfId="9325"/>
    <cellStyle name="Comma 2 11 17 4" xfId="9326"/>
    <cellStyle name="Comma 2 11 17 5" xfId="9327"/>
    <cellStyle name="Comma 2 11 18" xfId="9328"/>
    <cellStyle name="Comma 2 11 18 2" xfId="9329"/>
    <cellStyle name="Comma 2 11 18 2 2" xfId="9330"/>
    <cellStyle name="Comma 2 11 18 2 3" xfId="9331"/>
    <cellStyle name="Comma 2 11 18 2 4" xfId="9332"/>
    <cellStyle name="Comma 2 11 18 3" xfId="9333"/>
    <cellStyle name="Comma 2 11 18 4" xfId="9334"/>
    <cellStyle name="Comma 2 11 18 5" xfId="9335"/>
    <cellStyle name="Comma 2 11 19" xfId="9336"/>
    <cellStyle name="Comma 2 11 19 2" xfId="9337"/>
    <cellStyle name="Comma 2 11 19 2 2" xfId="9338"/>
    <cellStyle name="Comma 2 11 19 2 3" xfId="9339"/>
    <cellStyle name="Comma 2 11 19 2 4" xfId="9340"/>
    <cellStyle name="Comma 2 11 19 3" xfId="9341"/>
    <cellStyle name="Comma 2 11 19 4" xfId="9342"/>
    <cellStyle name="Comma 2 11 19 5" xfId="9343"/>
    <cellStyle name="Comma 2 11 2" xfId="9344"/>
    <cellStyle name="Comma 2 11 2 2" xfId="9345"/>
    <cellStyle name="Comma 2 11 2 2 2" xfId="9346"/>
    <cellStyle name="Comma 2 11 2 2 3" xfId="9347"/>
    <cellStyle name="Comma 2 11 2 2 4" xfId="9348"/>
    <cellStyle name="Comma 2 11 2 3" xfId="9349"/>
    <cellStyle name="Comma 2 11 2 4" xfId="9350"/>
    <cellStyle name="Comma 2 11 2 5" xfId="9351"/>
    <cellStyle name="Comma 2 11 20" xfId="9352"/>
    <cellStyle name="Comma 2 11 20 2" xfId="9353"/>
    <cellStyle name="Comma 2 11 20 3" xfId="9354"/>
    <cellStyle name="Comma 2 11 20 4" xfId="9355"/>
    <cellStyle name="Comma 2 11 21" xfId="9356"/>
    <cellStyle name="Comma 2 11 21 2" xfId="9357"/>
    <cellStyle name="Comma 2 11 22" xfId="9358"/>
    <cellStyle name="Comma 2 11 22 2" xfId="9359"/>
    <cellStyle name="Comma 2 11 23" xfId="9360"/>
    <cellStyle name="Comma 2 11 3" xfId="9361"/>
    <cellStyle name="Comma 2 11 3 2" xfId="9362"/>
    <cellStyle name="Comma 2 11 3 2 2" xfId="9363"/>
    <cellStyle name="Comma 2 11 3 2 3" xfId="9364"/>
    <cellStyle name="Comma 2 11 3 2 4" xfId="9365"/>
    <cellStyle name="Comma 2 11 3 3" xfId="9366"/>
    <cellStyle name="Comma 2 11 3 4" xfId="9367"/>
    <cellStyle name="Comma 2 11 3 5" xfId="9368"/>
    <cellStyle name="Comma 2 11 4" xfId="9369"/>
    <cellStyle name="Comma 2 11 4 2" xfId="9370"/>
    <cellStyle name="Comma 2 11 4 2 2" xfId="9371"/>
    <cellStyle name="Comma 2 11 4 2 3" xfId="9372"/>
    <cellStyle name="Comma 2 11 4 2 4" xfId="9373"/>
    <cellStyle name="Comma 2 11 4 3" xfId="9374"/>
    <cellStyle name="Comma 2 11 4 4" xfId="9375"/>
    <cellStyle name="Comma 2 11 4 5" xfId="9376"/>
    <cellStyle name="Comma 2 11 5" xfId="9377"/>
    <cellStyle name="Comma 2 11 5 2" xfId="9378"/>
    <cellStyle name="Comma 2 11 5 2 2" xfId="9379"/>
    <cellStyle name="Comma 2 11 5 2 3" xfId="9380"/>
    <cellStyle name="Comma 2 11 5 2 3 2" xfId="9381"/>
    <cellStyle name="Comma 2 11 5 2 3 2 2" xfId="9382"/>
    <cellStyle name="Comma 2 11 5 2 3 3" xfId="9383"/>
    <cellStyle name="Comma 2 11 5 2 4" xfId="9384"/>
    <cellStyle name="Comma 2 11 5 3" xfId="9385"/>
    <cellStyle name="Comma 2 11 5 4" xfId="9386"/>
    <cellStyle name="Comma 2 11 5 5" xfId="9387"/>
    <cellStyle name="Comma 2 11 6" xfId="9388"/>
    <cellStyle name="Comma 2 11 6 2" xfId="9389"/>
    <cellStyle name="Comma 2 11 6 2 2" xfId="9390"/>
    <cellStyle name="Comma 2 11 6 2 3" xfId="9391"/>
    <cellStyle name="Comma 2 11 6 2 4" xfId="9392"/>
    <cellStyle name="Comma 2 11 6 3" xfId="9393"/>
    <cellStyle name="Comma 2 11 6 4" xfId="9394"/>
    <cellStyle name="Comma 2 11 6 5" xfId="9395"/>
    <cellStyle name="Comma 2 11 7" xfId="9396"/>
    <cellStyle name="Comma 2 11 7 2" xfId="9397"/>
    <cellStyle name="Comma 2 11 7 2 2" xfId="9398"/>
    <cellStyle name="Comma 2 11 7 2 3" xfId="9399"/>
    <cellStyle name="Comma 2 11 7 2 4" xfId="9400"/>
    <cellStyle name="Comma 2 11 7 3" xfId="9401"/>
    <cellStyle name="Comma 2 11 7 4" xfId="9402"/>
    <cellStyle name="Comma 2 11 7 5" xfId="9403"/>
    <cellStyle name="Comma 2 11 8" xfId="9404"/>
    <cellStyle name="Comma 2 11 8 2" xfId="9405"/>
    <cellStyle name="Comma 2 11 8 2 2" xfId="9406"/>
    <cellStyle name="Comma 2 11 8 2 3" xfId="9407"/>
    <cellStyle name="Comma 2 11 8 2 4" xfId="9408"/>
    <cellStyle name="Comma 2 11 8 3" xfId="9409"/>
    <cellStyle name="Comma 2 11 8 4" xfId="9410"/>
    <cellStyle name="Comma 2 11 8 5" xfId="9411"/>
    <cellStyle name="Comma 2 11 9" xfId="9412"/>
    <cellStyle name="Comma 2 11 9 2" xfId="9413"/>
    <cellStyle name="Comma 2 11 9 2 2" xfId="9414"/>
    <cellStyle name="Comma 2 11 9 2 3" xfId="9415"/>
    <cellStyle name="Comma 2 11 9 2 3 2" xfId="9416"/>
    <cellStyle name="Comma 2 11 9 2 3 2 2" xfId="9417"/>
    <cellStyle name="Comma 2 11 9 2 3 3" xfId="9418"/>
    <cellStyle name="Comma 2 11 9 2 4" xfId="9419"/>
    <cellStyle name="Comma 2 11 9 3" xfId="9420"/>
    <cellStyle name="Comma 2 11 9 4" xfId="9421"/>
    <cellStyle name="Comma 2 11 9 5" xfId="9422"/>
    <cellStyle name="Comma 2 12" xfId="9423"/>
    <cellStyle name="Comma 2 12 10" xfId="9424"/>
    <cellStyle name="Comma 2 12 10 2" xfId="9425"/>
    <cellStyle name="Comma 2 12 10 2 2" xfId="9426"/>
    <cellStyle name="Comma 2 12 10 2 3" xfId="9427"/>
    <cellStyle name="Comma 2 12 10 2 4" xfId="9428"/>
    <cellStyle name="Comma 2 12 10 3" xfId="9429"/>
    <cellStyle name="Comma 2 12 10 4" xfId="9430"/>
    <cellStyle name="Comma 2 12 10 5" xfId="9431"/>
    <cellStyle name="Comma 2 12 11" xfId="9432"/>
    <cellStyle name="Comma 2 12 11 2" xfId="9433"/>
    <cellStyle name="Comma 2 12 11 2 2" xfId="9434"/>
    <cellStyle name="Comma 2 12 11 2 3" xfId="9435"/>
    <cellStyle name="Comma 2 12 11 2 4" xfId="9436"/>
    <cellStyle name="Comma 2 12 11 3" xfId="9437"/>
    <cellStyle name="Comma 2 12 11 4" xfId="9438"/>
    <cellStyle name="Comma 2 12 11 5" xfId="9439"/>
    <cellStyle name="Comma 2 12 12" xfId="9440"/>
    <cellStyle name="Comma 2 12 12 2" xfId="9441"/>
    <cellStyle name="Comma 2 12 12 2 2" xfId="9442"/>
    <cellStyle name="Comma 2 12 12 2 3" xfId="9443"/>
    <cellStyle name="Comma 2 12 12 2 4" xfId="9444"/>
    <cellStyle name="Comma 2 12 12 3" xfId="9445"/>
    <cellStyle name="Comma 2 12 12 4" xfId="9446"/>
    <cellStyle name="Comma 2 12 12 4 2" xfId="9447"/>
    <cellStyle name="Comma 2 12 12 4 2 2" xfId="9448"/>
    <cellStyle name="Comma 2 12 12 4 3" xfId="9449"/>
    <cellStyle name="Comma 2 12 12 5" xfId="9450"/>
    <cellStyle name="Comma 2 12 13" xfId="9451"/>
    <cellStyle name="Comma 2 12 13 2" xfId="9452"/>
    <cellStyle name="Comma 2 12 13 2 2" xfId="9453"/>
    <cellStyle name="Comma 2 12 13 2 3" xfId="9454"/>
    <cellStyle name="Comma 2 12 13 2 4" xfId="9455"/>
    <cellStyle name="Comma 2 12 13 3" xfId="9456"/>
    <cellStyle name="Comma 2 12 13 4" xfId="9457"/>
    <cellStyle name="Comma 2 12 13 5" xfId="9458"/>
    <cellStyle name="Comma 2 12 14" xfId="9459"/>
    <cellStyle name="Comma 2 12 14 2" xfId="9460"/>
    <cellStyle name="Comma 2 12 14 2 2" xfId="9461"/>
    <cellStyle name="Comma 2 12 14 2 3" xfId="9462"/>
    <cellStyle name="Comma 2 12 14 2 4" xfId="9463"/>
    <cellStyle name="Comma 2 12 14 3" xfId="9464"/>
    <cellStyle name="Comma 2 12 14 4" xfId="9465"/>
    <cellStyle name="Comma 2 12 14 4 2" xfId="9466"/>
    <cellStyle name="Comma 2 12 14 4 2 2" xfId="9467"/>
    <cellStyle name="Comma 2 12 14 4 3" xfId="9468"/>
    <cellStyle name="Comma 2 12 14 5" xfId="9469"/>
    <cellStyle name="Comma 2 12 15" xfId="9470"/>
    <cellStyle name="Comma 2 12 15 2" xfId="9471"/>
    <cellStyle name="Comma 2 12 15 2 2" xfId="9472"/>
    <cellStyle name="Comma 2 12 15 2 3" xfId="9473"/>
    <cellStyle name="Comma 2 12 15 2 4" xfId="9474"/>
    <cellStyle name="Comma 2 12 15 3" xfId="9475"/>
    <cellStyle name="Comma 2 12 15 4" xfId="9476"/>
    <cellStyle name="Comma 2 12 15 5" xfId="9477"/>
    <cellStyle name="Comma 2 12 16" xfId="9478"/>
    <cellStyle name="Comma 2 12 16 2" xfId="9479"/>
    <cellStyle name="Comma 2 12 16 2 2" xfId="9480"/>
    <cellStyle name="Comma 2 12 16 2 3" xfId="9481"/>
    <cellStyle name="Comma 2 12 16 2 4" xfId="9482"/>
    <cellStyle name="Comma 2 12 16 3" xfId="9483"/>
    <cellStyle name="Comma 2 12 16 4" xfId="9484"/>
    <cellStyle name="Comma 2 12 16 5" xfId="9485"/>
    <cellStyle name="Comma 2 12 17" xfId="9486"/>
    <cellStyle name="Comma 2 12 17 2" xfId="9487"/>
    <cellStyle name="Comma 2 12 17 2 2" xfId="9488"/>
    <cellStyle name="Comma 2 12 17 2 3" xfId="9489"/>
    <cellStyle name="Comma 2 12 17 2 4" xfId="9490"/>
    <cellStyle name="Comma 2 12 17 3" xfId="9491"/>
    <cellStyle name="Comma 2 12 17 4" xfId="9492"/>
    <cellStyle name="Comma 2 12 17 5" xfId="9493"/>
    <cellStyle name="Comma 2 12 18" xfId="9494"/>
    <cellStyle name="Comma 2 12 18 2" xfId="9495"/>
    <cellStyle name="Comma 2 12 18 2 2" xfId="9496"/>
    <cellStyle name="Comma 2 12 18 2 3" xfId="9497"/>
    <cellStyle name="Comma 2 12 18 2 4" xfId="9498"/>
    <cellStyle name="Comma 2 12 18 3" xfId="9499"/>
    <cellStyle name="Comma 2 12 18 4" xfId="9500"/>
    <cellStyle name="Comma 2 12 18 5" xfId="9501"/>
    <cellStyle name="Comma 2 12 19" xfId="9502"/>
    <cellStyle name="Comma 2 12 19 2" xfId="9503"/>
    <cellStyle name="Comma 2 12 19 2 2" xfId="9504"/>
    <cellStyle name="Comma 2 12 19 2 3" xfId="9505"/>
    <cellStyle name="Comma 2 12 19 2 4" xfId="9506"/>
    <cellStyle name="Comma 2 12 19 3" xfId="9507"/>
    <cellStyle name="Comma 2 12 19 4" xfId="9508"/>
    <cellStyle name="Comma 2 12 19 5" xfId="9509"/>
    <cellStyle name="Comma 2 12 2" xfId="9510"/>
    <cellStyle name="Comma 2 12 2 2" xfId="9511"/>
    <cellStyle name="Comma 2 12 2 2 2" xfId="9512"/>
    <cellStyle name="Comma 2 12 2 2 3" xfId="9513"/>
    <cellStyle name="Comma 2 12 2 2 4" xfId="9514"/>
    <cellStyle name="Comma 2 12 2 3" xfId="9515"/>
    <cellStyle name="Comma 2 12 2 4" xfId="9516"/>
    <cellStyle name="Comma 2 12 2 5" xfId="9517"/>
    <cellStyle name="Comma 2 12 20" xfId="9518"/>
    <cellStyle name="Comma 2 12 20 2" xfId="9519"/>
    <cellStyle name="Comma 2 12 20 3" xfId="9520"/>
    <cellStyle name="Comma 2 12 20 4" xfId="9521"/>
    <cellStyle name="Comma 2 12 21" xfId="9522"/>
    <cellStyle name="Comma 2 12 22" xfId="9523"/>
    <cellStyle name="Comma 2 12 23" xfId="9524"/>
    <cellStyle name="Comma 2 12 3" xfId="9525"/>
    <cellStyle name="Comma 2 12 3 2" xfId="9526"/>
    <cellStyle name="Comma 2 12 3 2 2" xfId="9527"/>
    <cellStyle name="Comma 2 12 3 2 3" xfId="9528"/>
    <cellStyle name="Comma 2 12 3 2 4" xfId="9529"/>
    <cellStyle name="Comma 2 12 3 3" xfId="9530"/>
    <cellStyle name="Comma 2 12 3 4" xfId="9531"/>
    <cellStyle name="Comma 2 12 3 5" xfId="9532"/>
    <cellStyle name="Comma 2 12 4" xfId="9533"/>
    <cellStyle name="Comma 2 12 4 2" xfId="9534"/>
    <cellStyle name="Comma 2 12 4 2 2" xfId="9535"/>
    <cellStyle name="Comma 2 12 4 2 3" xfId="9536"/>
    <cellStyle name="Comma 2 12 4 2 4" xfId="9537"/>
    <cellStyle name="Comma 2 12 4 3" xfId="9538"/>
    <cellStyle name="Comma 2 12 4 4" xfId="9539"/>
    <cellStyle name="Comma 2 12 4 5" xfId="9540"/>
    <cellStyle name="Comma 2 12 5" xfId="9541"/>
    <cellStyle name="Comma 2 12 5 2" xfId="9542"/>
    <cellStyle name="Comma 2 12 5 2 2" xfId="9543"/>
    <cellStyle name="Comma 2 12 5 2 3" xfId="9544"/>
    <cellStyle name="Comma 2 12 5 2 4" xfId="9545"/>
    <cellStyle name="Comma 2 12 5 3" xfId="9546"/>
    <cellStyle name="Comma 2 12 5 4" xfId="9547"/>
    <cellStyle name="Comma 2 12 5 5" xfId="9548"/>
    <cellStyle name="Comma 2 12 6" xfId="9549"/>
    <cellStyle name="Comma 2 12 6 2" xfId="9550"/>
    <cellStyle name="Comma 2 12 6 2 2" xfId="9551"/>
    <cellStyle name="Comma 2 12 6 2 3" xfId="9552"/>
    <cellStyle name="Comma 2 12 6 2 4" xfId="9553"/>
    <cellStyle name="Comma 2 12 6 3" xfId="9554"/>
    <cellStyle name="Comma 2 12 6 4" xfId="9555"/>
    <cellStyle name="Comma 2 12 6 5" xfId="9556"/>
    <cellStyle name="Comma 2 12 7" xfId="9557"/>
    <cellStyle name="Comma 2 12 7 2" xfId="9558"/>
    <cellStyle name="Comma 2 12 7 2 2" xfId="9559"/>
    <cellStyle name="Comma 2 12 7 2 3" xfId="9560"/>
    <cellStyle name="Comma 2 12 7 2 4" xfId="9561"/>
    <cellStyle name="Comma 2 12 7 3" xfId="9562"/>
    <cellStyle name="Comma 2 12 7 4" xfId="9563"/>
    <cellStyle name="Comma 2 12 7 5" xfId="9564"/>
    <cellStyle name="Comma 2 12 8" xfId="9565"/>
    <cellStyle name="Comma 2 12 8 2" xfId="9566"/>
    <cellStyle name="Comma 2 12 8 2 2" xfId="9567"/>
    <cellStyle name="Comma 2 12 8 2 3" xfId="9568"/>
    <cellStyle name="Comma 2 12 8 2 4" xfId="9569"/>
    <cellStyle name="Comma 2 12 8 3" xfId="9570"/>
    <cellStyle name="Comma 2 12 8 4" xfId="9571"/>
    <cellStyle name="Comma 2 12 8 5" xfId="9572"/>
    <cellStyle name="Comma 2 12 9" xfId="9573"/>
    <cellStyle name="Comma 2 12 9 2" xfId="9574"/>
    <cellStyle name="Comma 2 12 9 2 2" xfId="9575"/>
    <cellStyle name="Comma 2 12 9 2 3" xfId="9576"/>
    <cellStyle name="Comma 2 12 9 2 4" xfId="9577"/>
    <cellStyle name="Comma 2 12 9 3" xfId="9578"/>
    <cellStyle name="Comma 2 12 9 4" xfId="9579"/>
    <cellStyle name="Comma 2 12 9 5" xfId="9580"/>
    <cellStyle name="Comma 2 13" xfId="9581"/>
    <cellStyle name="Comma 2 13 10" xfId="9582"/>
    <cellStyle name="Comma 2 13 10 2" xfId="9583"/>
    <cellStyle name="Comma 2 13 10 2 2" xfId="9584"/>
    <cellStyle name="Comma 2 13 10 2 3" xfId="9585"/>
    <cellStyle name="Comma 2 13 10 2 4" xfId="9586"/>
    <cellStyle name="Comma 2 13 10 3" xfId="9587"/>
    <cellStyle name="Comma 2 13 10 4" xfId="9588"/>
    <cellStyle name="Comma 2 13 10 5" xfId="9589"/>
    <cellStyle name="Comma 2 13 11" xfId="9590"/>
    <cellStyle name="Comma 2 13 11 2" xfId="9591"/>
    <cellStyle name="Comma 2 13 11 2 2" xfId="9592"/>
    <cellStyle name="Comma 2 13 11 2 3" xfId="9593"/>
    <cellStyle name="Comma 2 13 11 2 4" xfId="9594"/>
    <cellStyle name="Comma 2 13 11 3" xfId="9595"/>
    <cellStyle name="Comma 2 13 11 4" xfId="9596"/>
    <cellStyle name="Comma 2 13 11 5" xfId="9597"/>
    <cellStyle name="Comma 2 13 12" xfId="9598"/>
    <cellStyle name="Comma 2 13 12 2" xfId="9599"/>
    <cellStyle name="Comma 2 13 12 2 2" xfId="9600"/>
    <cellStyle name="Comma 2 13 12 2 3" xfId="9601"/>
    <cellStyle name="Comma 2 13 12 2 4" xfId="9602"/>
    <cellStyle name="Comma 2 13 12 3" xfId="9603"/>
    <cellStyle name="Comma 2 13 12 4" xfId="9604"/>
    <cellStyle name="Comma 2 13 12 5" xfId="9605"/>
    <cellStyle name="Comma 2 13 13" xfId="9606"/>
    <cellStyle name="Comma 2 13 13 2" xfId="9607"/>
    <cellStyle name="Comma 2 13 13 2 2" xfId="9608"/>
    <cellStyle name="Comma 2 13 13 2 3" xfId="9609"/>
    <cellStyle name="Comma 2 13 13 2 4" xfId="9610"/>
    <cellStyle name="Comma 2 13 13 3" xfId="9611"/>
    <cellStyle name="Comma 2 13 13 4" xfId="9612"/>
    <cellStyle name="Comma 2 13 13 5" xfId="9613"/>
    <cellStyle name="Comma 2 13 14" xfId="9614"/>
    <cellStyle name="Comma 2 13 14 2" xfId="9615"/>
    <cellStyle name="Comma 2 13 14 2 2" xfId="9616"/>
    <cellStyle name="Comma 2 13 14 2 3" xfId="9617"/>
    <cellStyle name="Comma 2 13 14 2 4" xfId="9618"/>
    <cellStyle name="Comma 2 13 14 3" xfId="9619"/>
    <cellStyle name="Comma 2 13 14 4" xfId="9620"/>
    <cellStyle name="Comma 2 13 14 5" xfId="9621"/>
    <cellStyle name="Comma 2 13 15" xfId="9622"/>
    <cellStyle name="Comma 2 13 15 2" xfId="9623"/>
    <cellStyle name="Comma 2 13 15 2 2" xfId="9624"/>
    <cellStyle name="Comma 2 13 15 2 3" xfId="9625"/>
    <cellStyle name="Comma 2 13 15 2 4" xfId="9626"/>
    <cellStyle name="Comma 2 13 15 3" xfId="9627"/>
    <cellStyle name="Comma 2 13 15 4" xfId="9628"/>
    <cellStyle name="Comma 2 13 15 5" xfId="9629"/>
    <cellStyle name="Comma 2 13 16" xfId="9630"/>
    <cellStyle name="Comma 2 13 16 2" xfId="9631"/>
    <cellStyle name="Comma 2 13 16 2 2" xfId="9632"/>
    <cellStyle name="Comma 2 13 16 2 3" xfId="9633"/>
    <cellStyle name="Comma 2 13 16 2 4" xfId="9634"/>
    <cellStyle name="Comma 2 13 16 3" xfId="9635"/>
    <cellStyle name="Comma 2 13 16 4" xfId="9636"/>
    <cellStyle name="Comma 2 13 16 5" xfId="9637"/>
    <cellStyle name="Comma 2 13 17" xfId="9638"/>
    <cellStyle name="Comma 2 13 17 2" xfId="9639"/>
    <cellStyle name="Comma 2 13 17 2 2" xfId="9640"/>
    <cellStyle name="Comma 2 13 17 2 3" xfId="9641"/>
    <cellStyle name="Comma 2 13 17 2 4" xfId="9642"/>
    <cellStyle name="Comma 2 13 17 3" xfId="9643"/>
    <cellStyle name="Comma 2 13 17 4" xfId="9644"/>
    <cellStyle name="Comma 2 13 17 5" xfId="9645"/>
    <cellStyle name="Comma 2 13 18" xfId="9646"/>
    <cellStyle name="Comma 2 13 18 2" xfId="9647"/>
    <cellStyle name="Comma 2 13 18 2 2" xfId="9648"/>
    <cellStyle name="Comma 2 13 18 2 3" xfId="9649"/>
    <cellStyle name="Comma 2 13 18 2 4" xfId="9650"/>
    <cellStyle name="Comma 2 13 18 3" xfId="9651"/>
    <cellStyle name="Comma 2 13 18 4" xfId="9652"/>
    <cellStyle name="Comma 2 13 18 5" xfId="9653"/>
    <cellStyle name="Comma 2 13 19" xfId="9654"/>
    <cellStyle name="Comma 2 13 19 2" xfId="9655"/>
    <cellStyle name="Comma 2 13 19 2 2" xfId="9656"/>
    <cellStyle name="Comma 2 13 19 2 3" xfId="9657"/>
    <cellStyle name="Comma 2 13 19 2 4" xfId="9658"/>
    <cellStyle name="Comma 2 13 19 3" xfId="9659"/>
    <cellStyle name="Comma 2 13 19 4" xfId="9660"/>
    <cellStyle name="Comma 2 13 19 5" xfId="9661"/>
    <cellStyle name="Comma 2 13 2" xfId="9662"/>
    <cellStyle name="Comma 2 13 2 2" xfId="9663"/>
    <cellStyle name="Comma 2 13 2 2 2" xfId="9664"/>
    <cellStyle name="Comma 2 13 2 2 3" xfId="9665"/>
    <cellStyle name="Comma 2 13 2 2 4" xfId="9666"/>
    <cellStyle name="Comma 2 13 2 3" xfId="9667"/>
    <cellStyle name="Comma 2 13 2 4" xfId="9668"/>
    <cellStyle name="Comma 2 13 2 5" xfId="9669"/>
    <cellStyle name="Comma 2 13 20" xfId="9670"/>
    <cellStyle name="Comma 2 13 20 2" xfId="9671"/>
    <cellStyle name="Comma 2 13 20 3" xfId="9672"/>
    <cellStyle name="Comma 2 13 20 4" xfId="9673"/>
    <cellStyle name="Comma 2 13 21" xfId="9674"/>
    <cellStyle name="Comma 2 13 22" xfId="9675"/>
    <cellStyle name="Comma 2 13 23" xfId="9676"/>
    <cellStyle name="Comma 2 13 3" xfId="9677"/>
    <cellStyle name="Comma 2 13 3 2" xfId="9678"/>
    <cellStyle name="Comma 2 13 3 2 2" xfId="9679"/>
    <cellStyle name="Comma 2 13 3 2 3" xfId="9680"/>
    <cellStyle name="Comma 2 13 3 2 4" xfId="9681"/>
    <cellStyle name="Comma 2 13 3 3" xfId="9682"/>
    <cellStyle name="Comma 2 13 3 4" xfId="9683"/>
    <cellStyle name="Comma 2 13 3 5" xfId="9684"/>
    <cellStyle name="Comma 2 13 4" xfId="9685"/>
    <cellStyle name="Comma 2 13 4 2" xfId="9686"/>
    <cellStyle name="Comma 2 13 4 2 2" xfId="9687"/>
    <cellStyle name="Comma 2 13 4 2 3" xfId="9688"/>
    <cellStyle name="Comma 2 13 4 2 4" xfId="9689"/>
    <cellStyle name="Comma 2 13 4 3" xfId="9690"/>
    <cellStyle name="Comma 2 13 4 4" xfId="9691"/>
    <cellStyle name="Comma 2 13 4 5" xfId="9692"/>
    <cellStyle name="Comma 2 13 5" xfId="9693"/>
    <cellStyle name="Comma 2 13 5 2" xfId="9694"/>
    <cellStyle name="Comma 2 13 5 2 2" xfId="9695"/>
    <cellStyle name="Comma 2 13 5 2 3" xfId="9696"/>
    <cellStyle name="Comma 2 13 5 2 4" xfId="9697"/>
    <cellStyle name="Comma 2 13 5 3" xfId="9698"/>
    <cellStyle name="Comma 2 13 5 4" xfId="9699"/>
    <cellStyle name="Comma 2 13 5 5" xfId="9700"/>
    <cellStyle name="Comma 2 13 6" xfId="9701"/>
    <cellStyle name="Comma 2 13 6 2" xfId="9702"/>
    <cellStyle name="Comma 2 13 6 2 2" xfId="9703"/>
    <cellStyle name="Comma 2 13 6 2 3" xfId="9704"/>
    <cellStyle name="Comma 2 13 6 2 4" xfId="9705"/>
    <cellStyle name="Comma 2 13 6 3" xfId="9706"/>
    <cellStyle name="Comma 2 13 6 4" xfId="9707"/>
    <cellStyle name="Comma 2 13 6 5" xfId="9708"/>
    <cellStyle name="Comma 2 13 7" xfId="9709"/>
    <cellStyle name="Comma 2 13 7 2" xfId="9710"/>
    <cellStyle name="Comma 2 13 7 2 2" xfId="9711"/>
    <cellStyle name="Comma 2 13 7 2 3" xfId="9712"/>
    <cellStyle name="Comma 2 13 7 2 4" xfId="9713"/>
    <cellStyle name="Comma 2 13 7 3" xfId="9714"/>
    <cellStyle name="Comma 2 13 7 4" xfId="9715"/>
    <cellStyle name="Comma 2 13 7 5" xfId="9716"/>
    <cellStyle name="Comma 2 13 8" xfId="9717"/>
    <cellStyle name="Comma 2 13 8 2" xfId="9718"/>
    <cellStyle name="Comma 2 13 8 2 2" xfId="9719"/>
    <cellStyle name="Comma 2 13 8 2 3" xfId="9720"/>
    <cellStyle name="Comma 2 13 8 2 4" xfId="9721"/>
    <cellStyle name="Comma 2 13 8 3" xfId="9722"/>
    <cellStyle name="Comma 2 13 8 4" xfId="9723"/>
    <cellStyle name="Comma 2 13 8 5" xfId="9724"/>
    <cellStyle name="Comma 2 13 9" xfId="9725"/>
    <cellStyle name="Comma 2 13 9 2" xfId="9726"/>
    <cellStyle name="Comma 2 13 9 2 2" xfId="9727"/>
    <cellStyle name="Comma 2 13 9 2 3" xfId="9728"/>
    <cellStyle name="Comma 2 13 9 2 4" xfId="9729"/>
    <cellStyle name="Comma 2 13 9 3" xfId="9730"/>
    <cellStyle name="Comma 2 13 9 4" xfId="9731"/>
    <cellStyle name="Comma 2 13 9 4 2" xfId="9732"/>
    <cellStyle name="Comma 2 13 9 4 2 2" xfId="9733"/>
    <cellStyle name="Comma 2 13 9 4 3" xfId="9734"/>
    <cellStyle name="Comma 2 13 9 5" xfId="9735"/>
    <cellStyle name="Comma 2 14" xfId="9736"/>
    <cellStyle name="Comma 2 14 10" xfId="9737"/>
    <cellStyle name="Comma 2 14 10 2" xfId="9738"/>
    <cellStyle name="Comma 2 14 10 2 2" xfId="9739"/>
    <cellStyle name="Comma 2 14 10 2 3" xfId="9740"/>
    <cellStyle name="Comma 2 14 10 2 4" xfId="9741"/>
    <cellStyle name="Comma 2 14 10 3" xfId="9742"/>
    <cellStyle name="Comma 2 14 10 4" xfId="9743"/>
    <cellStyle name="Comma 2 14 10 5" xfId="9744"/>
    <cellStyle name="Comma 2 14 11" xfId="9745"/>
    <cellStyle name="Comma 2 14 11 2" xfId="9746"/>
    <cellStyle name="Comma 2 14 11 2 2" xfId="9747"/>
    <cellStyle name="Comma 2 14 11 2 3" xfId="9748"/>
    <cellStyle name="Comma 2 14 11 2 4" xfId="9749"/>
    <cellStyle name="Comma 2 14 11 3" xfId="9750"/>
    <cellStyle name="Comma 2 14 11 4" xfId="9751"/>
    <cellStyle name="Comma 2 14 11 5" xfId="9752"/>
    <cellStyle name="Comma 2 14 12" xfId="9753"/>
    <cellStyle name="Comma 2 14 12 2" xfId="9754"/>
    <cellStyle name="Comma 2 14 12 2 2" xfId="9755"/>
    <cellStyle name="Comma 2 14 12 2 3" xfId="9756"/>
    <cellStyle name="Comma 2 14 12 2 4" xfId="9757"/>
    <cellStyle name="Comma 2 14 12 3" xfId="9758"/>
    <cellStyle name="Comma 2 14 12 4" xfId="9759"/>
    <cellStyle name="Comma 2 14 12 5" xfId="9760"/>
    <cellStyle name="Comma 2 14 13" xfId="9761"/>
    <cellStyle name="Comma 2 14 13 2" xfId="9762"/>
    <cellStyle name="Comma 2 14 13 2 2" xfId="9763"/>
    <cellStyle name="Comma 2 14 13 2 3" xfId="9764"/>
    <cellStyle name="Comma 2 14 13 2 4" xfId="9765"/>
    <cellStyle name="Comma 2 14 13 3" xfId="9766"/>
    <cellStyle name="Comma 2 14 13 4" xfId="9767"/>
    <cellStyle name="Comma 2 14 13 5" xfId="9768"/>
    <cellStyle name="Comma 2 14 14" xfId="9769"/>
    <cellStyle name="Comma 2 14 14 2" xfId="9770"/>
    <cellStyle name="Comma 2 14 14 2 2" xfId="9771"/>
    <cellStyle name="Comma 2 14 14 2 3" xfId="9772"/>
    <cellStyle name="Comma 2 14 14 2 4" xfId="9773"/>
    <cellStyle name="Comma 2 14 14 3" xfId="9774"/>
    <cellStyle name="Comma 2 14 14 4" xfId="9775"/>
    <cellStyle name="Comma 2 14 14 5" xfId="9776"/>
    <cellStyle name="Comma 2 14 15" xfId="9777"/>
    <cellStyle name="Comma 2 14 15 2" xfId="9778"/>
    <cellStyle name="Comma 2 14 15 2 2" xfId="9779"/>
    <cellStyle name="Comma 2 14 15 2 3" xfId="9780"/>
    <cellStyle name="Comma 2 14 15 2 4" xfId="9781"/>
    <cellStyle name="Comma 2 14 15 3" xfId="9782"/>
    <cellStyle name="Comma 2 14 15 4" xfId="9783"/>
    <cellStyle name="Comma 2 14 15 5" xfId="9784"/>
    <cellStyle name="Comma 2 14 16" xfId="9785"/>
    <cellStyle name="Comma 2 14 16 2" xfId="9786"/>
    <cellStyle name="Comma 2 14 16 2 2" xfId="9787"/>
    <cellStyle name="Comma 2 14 16 2 3" xfId="9788"/>
    <cellStyle name="Comma 2 14 16 2 4" xfId="9789"/>
    <cellStyle name="Comma 2 14 16 3" xfId="9790"/>
    <cellStyle name="Comma 2 14 16 4" xfId="9791"/>
    <cellStyle name="Comma 2 14 16 5" xfId="9792"/>
    <cellStyle name="Comma 2 14 17" xfId="9793"/>
    <cellStyle name="Comma 2 14 17 2" xfId="9794"/>
    <cellStyle name="Comma 2 14 17 2 2" xfId="9795"/>
    <cellStyle name="Comma 2 14 17 2 3" xfId="9796"/>
    <cellStyle name="Comma 2 14 17 2 4" xfId="9797"/>
    <cellStyle name="Comma 2 14 17 3" xfId="9798"/>
    <cellStyle name="Comma 2 14 17 4" xfId="9799"/>
    <cellStyle name="Comma 2 14 17 5" xfId="9800"/>
    <cellStyle name="Comma 2 14 18" xfId="9801"/>
    <cellStyle name="Comma 2 14 18 2" xfId="9802"/>
    <cellStyle name="Comma 2 14 18 2 2" xfId="9803"/>
    <cellStyle name="Comma 2 14 18 2 3" xfId="9804"/>
    <cellStyle name="Comma 2 14 18 2 4" xfId="9805"/>
    <cellStyle name="Comma 2 14 18 3" xfId="9806"/>
    <cellStyle name="Comma 2 14 18 4" xfId="9807"/>
    <cellStyle name="Comma 2 14 18 5" xfId="9808"/>
    <cellStyle name="Comma 2 14 19" xfId="9809"/>
    <cellStyle name="Comma 2 14 19 2" xfId="9810"/>
    <cellStyle name="Comma 2 14 19 2 2" xfId="9811"/>
    <cellStyle name="Comma 2 14 19 2 3" xfId="9812"/>
    <cellStyle name="Comma 2 14 19 2 4" xfId="9813"/>
    <cellStyle name="Comma 2 14 19 3" xfId="9814"/>
    <cellStyle name="Comma 2 14 19 4" xfId="9815"/>
    <cellStyle name="Comma 2 14 19 5" xfId="9816"/>
    <cellStyle name="Comma 2 14 2" xfId="9817"/>
    <cellStyle name="Comma 2 14 2 2" xfId="9818"/>
    <cellStyle name="Comma 2 14 2 2 2" xfId="9819"/>
    <cellStyle name="Comma 2 14 2 2 3" xfId="9820"/>
    <cellStyle name="Comma 2 14 2 2 4" xfId="9821"/>
    <cellStyle name="Comma 2 14 2 3" xfId="9822"/>
    <cellStyle name="Comma 2 14 2 4" xfId="9823"/>
    <cellStyle name="Comma 2 14 2 5" xfId="9824"/>
    <cellStyle name="Comma 2 14 20" xfId="9825"/>
    <cellStyle name="Comma 2 14 20 2" xfId="9826"/>
    <cellStyle name="Comma 2 14 20 3" xfId="9827"/>
    <cellStyle name="Comma 2 14 20 4" xfId="9828"/>
    <cellStyle name="Comma 2 14 21" xfId="9829"/>
    <cellStyle name="Comma 2 14 22" xfId="9830"/>
    <cellStyle name="Comma 2 14 23" xfId="9831"/>
    <cellStyle name="Comma 2 14 3" xfId="9832"/>
    <cellStyle name="Comma 2 14 3 2" xfId="9833"/>
    <cellStyle name="Comma 2 14 3 2 2" xfId="9834"/>
    <cellStyle name="Comma 2 14 3 2 3" xfId="9835"/>
    <cellStyle name="Comma 2 14 3 2 3 2" xfId="9836"/>
    <cellStyle name="Comma 2 14 3 2 3 2 2" xfId="9837"/>
    <cellStyle name="Comma 2 14 3 2 3 3" xfId="9838"/>
    <cellStyle name="Comma 2 14 3 2 4" xfId="9839"/>
    <cellStyle name="Comma 2 14 3 3" xfId="9840"/>
    <cellStyle name="Comma 2 14 3 4" xfId="9841"/>
    <cellStyle name="Comma 2 14 3 5" xfId="9842"/>
    <cellStyle name="Comma 2 14 4" xfId="9843"/>
    <cellStyle name="Comma 2 14 4 2" xfId="9844"/>
    <cellStyle name="Comma 2 14 4 2 2" xfId="9845"/>
    <cellStyle name="Comma 2 14 4 2 3" xfId="9846"/>
    <cellStyle name="Comma 2 14 4 2 4" xfId="9847"/>
    <cellStyle name="Comma 2 14 4 3" xfId="9848"/>
    <cellStyle name="Comma 2 14 4 4" xfId="9849"/>
    <cellStyle name="Comma 2 14 4 5" xfId="9850"/>
    <cellStyle name="Comma 2 14 5" xfId="9851"/>
    <cellStyle name="Comma 2 14 5 2" xfId="9852"/>
    <cellStyle name="Comma 2 14 5 2 2" xfId="9853"/>
    <cellStyle name="Comma 2 14 5 2 3" xfId="9854"/>
    <cellStyle name="Comma 2 14 5 2 4" xfId="9855"/>
    <cellStyle name="Comma 2 14 5 3" xfId="9856"/>
    <cellStyle name="Comma 2 14 5 4" xfId="9857"/>
    <cellStyle name="Comma 2 14 5 5" xfId="9858"/>
    <cellStyle name="Comma 2 14 6" xfId="9859"/>
    <cellStyle name="Comma 2 14 6 2" xfId="9860"/>
    <cellStyle name="Comma 2 14 6 2 2" xfId="9861"/>
    <cellStyle name="Comma 2 14 6 2 3" xfId="9862"/>
    <cellStyle name="Comma 2 14 6 2 4" xfId="9863"/>
    <cellStyle name="Comma 2 14 6 3" xfId="9864"/>
    <cellStyle name="Comma 2 14 6 4" xfId="9865"/>
    <cellStyle name="Comma 2 14 6 5" xfId="9866"/>
    <cellStyle name="Comma 2 14 7" xfId="9867"/>
    <cellStyle name="Comma 2 14 7 2" xfId="9868"/>
    <cellStyle name="Comma 2 14 7 2 2" xfId="9869"/>
    <cellStyle name="Comma 2 14 7 2 3" xfId="9870"/>
    <cellStyle name="Comma 2 14 7 2 4" xfId="9871"/>
    <cellStyle name="Comma 2 14 7 3" xfId="9872"/>
    <cellStyle name="Comma 2 14 7 4" xfId="9873"/>
    <cellStyle name="Comma 2 14 7 5" xfId="9874"/>
    <cellStyle name="Comma 2 14 8" xfId="9875"/>
    <cellStyle name="Comma 2 14 8 2" xfId="9876"/>
    <cellStyle name="Comma 2 14 8 2 2" xfId="9877"/>
    <cellStyle name="Comma 2 14 8 2 3" xfId="9878"/>
    <cellStyle name="Comma 2 14 8 2 4" xfId="9879"/>
    <cellStyle name="Comma 2 14 8 3" xfId="9880"/>
    <cellStyle name="Comma 2 14 8 4" xfId="9881"/>
    <cellStyle name="Comma 2 14 8 5" xfId="9882"/>
    <cellStyle name="Comma 2 14 9" xfId="9883"/>
    <cellStyle name="Comma 2 14 9 2" xfId="9884"/>
    <cellStyle name="Comma 2 14 9 2 2" xfId="9885"/>
    <cellStyle name="Comma 2 14 9 2 3" xfId="9886"/>
    <cellStyle name="Comma 2 14 9 2 4" xfId="9887"/>
    <cellStyle name="Comma 2 14 9 3" xfId="9888"/>
    <cellStyle name="Comma 2 14 9 4" xfId="9889"/>
    <cellStyle name="Comma 2 14 9 5" xfId="9890"/>
    <cellStyle name="Comma 2 15" xfId="9891"/>
    <cellStyle name="Comma 2 15 10" xfId="9892"/>
    <cellStyle name="Comma 2 15 10 2" xfId="9893"/>
    <cellStyle name="Comma 2 15 10 2 2" xfId="9894"/>
    <cellStyle name="Comma 2 15 10 2 3" xfId="9895"/>
    <cellStyle name="Comma 2 15 10 2 4" xfId="9896"/>
    <cellStyle name="Comma 2 15 10 3" xfId="9897"/>
    <cellStyle name="Comma 2 15 10 4" xfId="9898"/>
    <cellStyle name="Comma 2 15 10 5" xfId="9899"/>
    <cellStyle name="Comma 2 15 11" xfId="9900"/>
    <cellStyle name="Comma 2 15 11 2" xfId="9901"/>
    <cellStyle name="Comma 2 15 11 2 2" xfId="9902"/>
    <cellStyle name="Comma 2 15 11 2 3" xfId="9903"/>
    <cellStyle name="Comma 2 15 11 2 4" xfId="9904"/>
    <cellStyle name="Comma 2 15 11 3" xfId="9905"/>
    <cellStyle name="Comma 2 15 11 4" xfId="9906"/>
    <cellStyle name="Comma 2 15 11 5" xfId="9907"/>
    <cellStyle name="Comma 2 15 12" xfId="9908"/>
    <cellStyle name="Comma 2 15 12 2" xfId="9909"/>
    <cellStyle name="Comma 2 15 12 2 2" xfId="9910"/>
    <cellStyle name="Comma 2 15 12 2 3" xfId="9911"/>
    <cellStyle name="Comma 2 15 12 2 4" xfId="9912"/>
    <cellStyle name="Comma 2 15 12 3" xfId="9913"/>
    <cellStyle name="Comma 2 15 12 4" xfId="9914"/>
    <cellStyle name="Comma 2 15 12 5" xfId="9915"/>
    <cellStyle name="Comma 2 15 13" xfId="9916"/>
    <cellStyle name="Comma 2 15 13 2" xfId="9917"/>
    <cellStyle name="Comma 2 15 13 2 2" xfId="9918"/>
    <cellStyle name="Comma 2 15 13 2 3" xfId="9919"/>
    <cellStyle name="Comma 2 15 13 2 4" xfId="9920"/>
    <cellStyle name="Comma 2 15 13 3" xfId="9921"/>
    <cellStyle name="Comma 2 15 13 4" xfId="9922"/>
    <cellStyle name="Comma 2 15 13 4 2" xfId="9923"/>
    <cellStyle name="Comma 2 15 13 4 2 2" xfId="9924"/>
    <cellStyle name="Comma 2 15 13 4 3" xfId="9925"/>
    <cellStyle name="Comma 2 15 13 5" xfId="9926"/>
    <cellStyle name="Comma 2 15 14" xfId="9927"/>
    <cellStyle name="Comma 2 15 14 2" xfId="9928"/>
    <cellStyle name="Comma 2 15 14 2 2" xfId="9929"/>
    <cellStyle name="Comma 2 15 14 2 3" xfId="9930"/>
    <cellStyle name="Comma 2 15 14 2 4" xfId="9931"/>
    <cellStyle name="Comma 2 15 14 3" xfId="9932"/>
    <cellStyle name="Comma 2 15 14 4" xfId="9933"/>
    <cellStyle name="Comma 2 15 14 5" xfId="9934"/>
    <cellStyle name="Comma 2 15 15" xfId="9935"/>
    <cellStyle name="Comma 2 15 15 10" xfId="9936"/>
    <cellStyle name="Comma 2 15 15 11" xfId="9937"/>
    <cellStyle name="Comma 2 15 15 12" xfId="9938"/>
    <cellStyle name="Comma 2 15 15 13" xfId="9939"/>
    <cellStyle name="Comma 2 15 15 14" xfId="9940"/>
    <cellStyle name="Comma 2 15 15 15" xfId="9941"/>
    <cellStyle name="Comma 2 15 15 16" xfId="9942"/>
    <cellStyle name="Comma 2 15 15 17" xfId="9943"/>
    <cellStyle name="Comma 2 15 15 18" xfId="9944"/>
    <cellStyle name="Comma 2 15 15 19" xfId="9945"/>
    <cellStyle name="Comma 2 15 15 2" xfId="9946"/>
    <cellStyle name="Comma 2 15 15 2 10" xfId="9947"/>
    <cellStyle name="Comma 2 15 15 2 11" xfId="9948"/>
    <cellStyle name="Comma 2 15 15 2 12" xfId="9949"/>
    <cellStyle name="Comma 2 15 15 2 13" xfId="9950"/>
    <cellStyle name="Comma 2 15 15 2 14" xfId="9951"/>
    <cellStyle name="Comma 2 15 15 2 15" xfId="9952"/>
    <cellStyle name="Comma 2 15 15 2 16" xfId="9953"/>
    <cellStyle name="Comma 2 15 15 2 17" xfId="9954"/>
    <cellStyle name="Comma 2 15 15 2 18" xfId="9955"/>
    <cellStyle name="Comma 2 15 15 2 19" xfId="9956"/>
    <cellStyle name="Comma 2 15 15 2 2" xfId="9957"/>
    <cellStyle name="Comma 2 15 15 2 20" xfId="9958"/>
    <cellStyle name="Comma 2 15 15 2 21" xfId="9959"/>
    <cellStyle name="Comma 2 15 15 2 22" xfId="9960"/>
    <cellStyle name="Comma 2 15 15 2 23" xfId="9961"/>
    <cellStyle name="Comma 2 15 15 2 24" xfId="9962"/>
    <cellStyle name="Comma 2 15 15 2 25" xfId="9963"/>
    <cellStyle name="Comma 2 15 15 2 26" xfId="9964"/>
    <cellStyle name="Comma 2 15 15 2 27" xfId="9965"/>
    <cellStyle name="Comma 2 15 15 2 3" xfId="9966"/>
    <cellStyle name="Comma 2 15 15 2 4" xfId="9967"/>
    <cellStyle name="Comma 2 15 15 2 5" xfId="9968"/>
    <cellStyle name="Comma 2 15 15 2 6" xfId="9969"/>
    <cellStyle name="Comma 2 15 15 2 7" xfId="9970"/>
    <cellStyle name="Comma 2 15 15 2 8" xfId="9971"/>
    <cellStyle name="Comma 2 15 15 2 9" xfId="9972"/>
    <cellStyle name="Comma 2 15 15 20" xfId="9973"/>
    <cellStyle name="Comma 2 15 15 21" xfId="9974"/>
    <cellStyle name="Comma 2 15 15 22" xfId="9975"/>
    <cellStyle name="Comma 2 15 15 23" xfId="9976"/>
    <cellStyle name="Comma 2 15 15 24" xfId="9977"/>
    <cellStyle name="Comma 2 15 15 25" xfId="9978"/>
    <cellStyle name="Comma 2 15 15 26" xfId="9979"/>
    <cellStyle name="Comma 2 15 15 27" xfId="9980"/>
    <cellStyle name="Comma 2 15 15 3" xfId="9981"/>
    <cellStyle name="Comma 2 15 15 4" xfId="9982"/>
    <cellStyle name="Comma 2 15 15 5" xfId="9983"/>
    <cellStyle name="Comma 2 15 15 6" xfId="9984"/>
    <cellStyle name="Comma 2 15 15 7" xfId="9985"/>
    <cellStyle name="Comma 2 15 15 8" xfId="9986"/>
    <cellStyle name="Comma 2 15 15 9" xfId="9987"/>
    <cellStyle name="Comma 2 15 16" xfId="9988"/>
    <cellStyle name="Comma 2 15 16 2" xfId="9989"/>
    <cellStyle name="Comma 2 15 16 2 2" xfId="9990"/>
    <cellStyle name="Comma 2 15 16 2 3" xfId="9991"/>
    <cellStyle name="Comma 2 15 16 2 4" xfId="9992"/>
    <cellStyle name="Comma 2 15 16 3" xfId="9993"/>
    <cellStyle name="Comma 2 15 16 4" xfId="9994"/>
    <cellStyle name="Comma 2 15 16 5" xfId="9995"/>
    <cellStyle name="Comma 2 15 17" xfId="9996"/>
    <cellStyle name="Comma 2 15 17 2" xfId="9997"/>
    <cellStyle name="Comma 2 15 17 2 2" xfId="9998"/>
    <cellStyle name="Comma 2 15 17 2 3" xfId="9999"/>
    <cellStyle name="Comma 2 15 17 2 4" xfId="10000"/>
    <cellStyle name="Comma 2 15 17 3" xfId="10001"/>
    <cellStyle name="Comma 2 15 17 4" xfId="10002"/>
    <cellStyle name="Comma 2 15 17 5" xfId="10003"/>
    <cellStyle name="Comma 2 15 18" xfId="10004"/>
    <cellStyle name="Comma 2 15 18 2" xfId="10005"/>
    <cellStyle name="Comma 2 15 18 2 2" xfId="10006"/>
    <cellStyle name="Comma 2 15 18 2 3" xfId="10007"/>
    <cellStyle name="Comma 2 15 18 2 4" xfId="10008"/>
    <cellStyle name="Comma 2 15 18 3" xfId="10009"/>
    <cellStyle name="Comma 2 15 18 4" xfId="10010"/>
    <cellStyle name="Comma 2 15 18 5" xfId="10011"/>
    <cellStyle name="Comma 2 15 19" xfId="10012"/>
    <cellStyle name="Comma 2 15 19 2" xfId="10013"/>
    <cellStyle name="Comma 2 15 19 2 2" xfId="10014"/>
    <cellStyle name="Comma 2 15 19 2 3" xfId="10015"/>
    <cellStyle name="Comma 2 15 19 2 4" xfId="10016"/>
    <cellStyle name="Comma 2 15 19 3" xfId="10017"/>
    <cellStyle name="Comma 2 15 19 4" xfId="10018"/>
    <cellStyle name="Comma 2 15 19 5" xfId="10019"/>
    <cellStyle name="Comma 2 15 2" xfId="10020"/>
    <cellStyle name="Comma 2 15 2 10" xfId="10021"/>
    <cellStyle name="Comma 2 15 2 11" xfId="10022"/>
    <cellStyle name="Comma 2 15 2 12" xfId="10023"/>
    <cellStyle name="Comma 2 15 2 13" xfId="10024"/>
    <cellStyle name="Comma 2 15 2 14" xfId="10025"/>
    <cellStyle name="Comma 2 15 2 14 10" xfId="10026"/>
    <cellStyle name="Comma 2 15 2 14 11" xfId="10027"/>
    <cellStyle name="Comma 2 15 2 14 12" xfId="10028"/>
    <cellStyle name="Comma 2 15 2 14 13" xfId="10029"/>
    <cellStyle name="Comma 2 15 2 14 14" xfId="10030"/>
    <cellStyle name="Comma 2 15 2 14 15" xfId="10031"/>
    <cellStyle name="Comma 2 15 2 14 16" xfId="10032"/>
    <cellStyle name="Comma 2 15 2 14 17" xfId="10033"/>
    <cellStyle name="Comma 2 15 2 14 18" xfId="10034"/>
    <cellStyle name="Comma 2 15 2 14 19" xfId="10035"/>
    <cellStyle name="Comma 2 15 2 14 2" xfId="10036"/>
    <cellStyle name="Comma 2 15 2 14 2 10" xfId="10037"/>
    <cellStyle name="Comma 2 15 2 14 2 11" xfId="10038"/>
    <cellStyle name="Comma 2 15 2 14 2 12" xfId="10039"/>
    <cellStyle name="Comma 2 15 2 14 2 13" xfId="10040"/>
    <cellStyle name="Comma 2 15 2 14 2 14" xfId="10041"/>
    <cellStyle name="Comma 2 15 2 14 2 15" xfId="10042"/>
    <cellStyle name="Comma 2 15 2 14 2 16" xfId="10043"/>
    <cellStyle name="Comma 2 15 2 14 2 17" xfId="10044"/>
    <cellStyle name="Comma 2 15 2 14 2 18" xfId="10045"/>
    <cellStyle name="Comma 2 15 2 14 2 19" xfId="10046"/>
    <cellStyle name="Comma 2 15 2 14 2 2" xfId="10047"/>
    <cellStyle name="Comma 2 15 2 14 2 20" xfId="10048"/>
    <cellStyle name="Comma 2 15 2 14 2 21" xfId="10049"/>
    <cellStyle name="Comma 2 15 2 14 2 22" xfId="10050"/>
    <cellStyle name="Comma 2 15 2 14 2 23" xfId="10051"/>
    <cellStyle name="Comma 2 15 2 14 2 24" xfId="10052"/>
    <cellStyle name="Comma 2 15 2 14 2 25" xfId="10053"/>
    <cellStyle name="Comma 2 15 2 14 2 26" xfId="10054"/>
    <cellStyle name="Comma 2 15 2 14 2 27" xfId="10055"/>
    <cellStyle name="Comma 2 15 2 14 2 3" xfId="10056"/>
    <cellStyle name="Comma 2 15 2 14 2 4" xfId="10057"/>
    <cellStyle name="Comma 2 15 2 14 2 5" xfId="10058"/>
    <cellStyle name="Comma 2 15 2 14 2 6" xfId="10059"/>
    <cellStyle name="Comma 2 15 2 14 2 7" xfId="10060"/>
    <cellStyle name="Comma 2 15 2 14 2 8" xfId="10061"/>
    <cellStyle name="Comma 2 15 2 14 2 9" xfId="10062"/>
    <cellStyle name="Comma 2 15 2 14 20" xfId="10063"/>
    <cellStyle name="Comma 2 15 2 14 21" xfId="10064"/>
    <cellStyle name="Comma 2 15 2 14 22" xfId="10065"/>
    <cellStyle name="Comma 2 15 2 14 23" xfId="10066"/>
    <cellStyle name="Comma 2 15 2 14 24" xfId="10067"/>
    <cellStyle name="Comma 2 15 2 14 25" xfId="10068"/>
    <cellStyle name="Comma 2 15 2 14 26" xfId="10069"/>
    <cellStyle name="Comma 2 15 2 14 27" xfId="10070"/>
    <cellStyle name="Comma 2 15 2 14 3" xfId="10071"/>
    <cellStyle name="Comma 2 15 2 14 4" xfId="10072"/>
    <cellStyle name="Comma 2 15 2 14 5" xfId="10073"/>
    <cellStyle name="Comma 2 15 2 14 6" xfId="10074"/>
    <cellStyle name="Comma 2 15 2 14 7" xfId="10075"/>
    <cellStyle name="Comma 2 15 2 14 8" xfId="10076"/>
    <cellStyle name="Comma 2 15 2 14 9" xfId="10077"/>
    <cellStyle name="Comma 2 15 2 15" xfId="10078"/>
    <cellStyle name="Comma 2 15 2 16" xfId="10079"/>
    <cellStyle name="Comma 2 15 2 17" xfId="10080"/>
    <cellStyle name="Comma 2 15 2 18" xfId="10081"/>
    <cellStyle name="Comma 2 15 2 19" xfId="10082"/>
    <cellStyle name="Comma 2 15 2 2" xfId="10083"/>
    <cellStyle name="Comma 2 15 2 2 2" xfId="10084"/>
    <cellStyle name="Comma 2 15 2 2 3" xfId="10085"/>
    <cellStyle name="Comma 2 15 2 2 4" xfId="10086"/>
    <cellStyle name="Comma 2 15 2 20" xfId="10087"/>
    <cellStyle name="Comma 2 15 2 21" xfId="10088"/>
    <cellStyle name="Comma 2 15 2 22" xfId="10089"/>
    <cellStyle name="Comma 2 15 2 23" xfId="10090"/>
    <cellStyle name="Comma 2 15 2 24" xfId="10091"/>
    <cellStyle name="Comma 2 15 2 25" xfId="10092"/>
    <cellStyle name="Comma 2 15 2 26" xfId="10093"/>
    <cellStyle name="Comma 2 15 2 27" xfId="10094"/>
    <cellStyle name="Comma 2 15 2 28" xfId="10095"/>
    <cellStyle name="Comma 2 15 2 29" xfId="10096"/>
    <cellStyle name="Comma 2 15 2 3" xfId="10097"/>
    <cellStyle name="Comma 2 15 2 3 10" xfId="10098"/>
    <cellStyle name="Comma 2 15 2 3 11" xfId="10099"/>
    <cellStyle name="Comma 2 15 2 3 12" xfId="10100"/>
    <cellStyle name="Comma 2 15 2 3 13" xfId="10101"/>
    <cellStyle name="Comma 2 15 2 3 14" xfId="10102"/>
    <cellStyle name="Comma 2 15 2 3 15" xfId="10103"/>
    <cellStyle name="Comma 2 15 2 3 16" xfId="10104"/>
    <cellStyle name="Comma 2 15 2 3 17" xfId="10105"/>
    <cellStyle name="Comma 2 15 2 3 18" xfId="10106"/>
    <cellStyle name="Comma 2 15 2 3 19" xfId="10107"/>
    <cellStyle name="Comma 2 15 2 3 2" xfId="10108"/>
    <cellStyle name="Comma 2 15 2 3 2 10" xfId="10109"/>
    <cellStyle name="Comma 2 15 2 3 2 11" xfId="10110"/>
    <cellStyle name="Comma 2 15 2 3 2 12" xfId="10111"/>
    <cellStyle name="Comma 2 15 2 3 2 13" xfId="10112"/>
    <cellStyle name="Comma 2 15 2 3 2 14" xfId="10113"/>
    <cellStyle name="Comma 2 15 2 3 2 15" xfId="10114"/>
    <cellStyle name="Comma 2 15 2 3 2 16" xfId="10115"/>
    <cellStyle name="Comma 2 15 2 3 2 17" xfId="10116"/>
    <cellStyle name="Comma 2 15 2 3 2 18" xfId="10117"/>
    <cellStyle name="Comma 2 15 2 3 2 19" xfId="10118"/>
    <cellStyle name="Comma 2 15 2 3 2 2" xfId="10119"/>
    <cellStyle name="Comma 2 15 2 3 2 2 10" xfId="10120"/>
    <cellStyle name="Comma 2 15 2 3 2 2 11" xfId="10121"/>
    <cellStyle name="Comma 2 15 2 3 2 2 12" xfId="10122"/>
    <cellStyle name="Comma 2 15 2 3 2 2 13" xfId="10123"/>
    <cellStyle name="Comma 2 15 2 3 2 2 14" xfId="10124"/>
    <cellStyle name="Comma 2 15 2 3 2 2 15" xfId="10125"/>
    <cellStyle name="Comma 2 15 2 3 2 2 16" xfId="10126"/>
    <cellStyle name="Comma 2 15 2 3 2 2 17" xfId="10127"/>
    <cellStyle name="Comma 2 15 2 3 2 2 18" xfId="10128"/>
    <cellStyle name="Comma 2 15 2 3 2 2 19" xfId="10129"/>
    <cellStyle name="Comma 2 15 2 3 2 2 2" xfId="10130"/>
    <cellStyle name="Comma 2 15 2 3 2 2 20" xfId="10131"/>
    <cellStyle name="Comma 2 15 2 3 2 2 21" xfId="10132"/>
    <cellStyle name="Comma 2 15 2 3 2 2 22" xfId="10133"/>
    <cellStyle name="Comma 2 15 2 3 2 2 23" xfId="10134"/>
    <cellStyle name="Comma 2 15 2 3 2 2 24" xfId="10135"/>
    <cellStyle name="Comma 2 15 2 3 2 2 25" xfId="10136"/>
    <cellStyle name="Comma 2 15 2 3 2 2 26" xfId="10137"/>
    <cellStyle name="Comma 2 15 2 3 2 2 27" xfId="10138"/>
    <cellStyle name="Comma 2 15 2 3 2 2 3" xfId="10139"/>
    <cellStyle name="Comma 2 15 2 3 2 2 4" xfId="10140"/>
    <cellStyle name="Comma 2 15 2 3 2 2 5" xfId="10141"/>
    <cellStyle name="Comma 2 15 2 3 2 2 6" xfId="10142"/>
    <cellStyle name="Comma 2 15 2 3 2 2 7" xfId="10143"/>
    <cellStyle name="Comma 2 15 2 3 2 2 8" xfId="10144"/>
    <cellStyle name="Comma 2 15 2 3 2 2 9" xfId="10145"/>
    <cellStyle name="Comma 2 15 2 3 2 20" xfId="10146"/>
    <cellStyle name="Comma 2 15 2 3 2 21" xfId="10147"/>
    <cellStyle name="Comma 2 15 2 3 2 22" xfId="10148"/>
    <cellStyle name="Comma 2 15 2 3 2 23" xfId="10149"/>
    <cellStyle name="Comma 2 15 2 3 2 24" xfId="10150"/>
    <cellStyle name="Comma 2 15 2 3 2 25" xfId="10151"/>
    <cellStyle name="Comma 2 15 2 3 2 26" xfId="10152"/>
    <cellStyle name="Comma 2 15 2 3 2 27" xfId="10153"/>
    <cellStyle name="Comma 2 15 2 3 2 3" xfId="10154"/>
    <cellStyle name="Comma 2 15 2 3 2 4" xfId="10155"/>
    <cellStyle name="Comma 2 15 2 3 2 5" xfId="10156"/>
    <cellStyle name="Comma 2 15 2 3 2 6" xfId="10157"/>
    <cellStyle name="Comma 2 15 2 3 2 7" xfId="10158"/>
    <cellStyle name="Comma 2 15 2 3 2 8" xfId="10159"/>
    <cellStyle name="Comma 2 15 2 3 2 9" xfId="10160"/>
    <cellStyle name="Comma 2 15 2 3 20" xfId="10161"/>
    <cellStyle name="Comma 2 15 2 3 21" xfId="10162"/>
    <cellStyle name="Comma 2 15 2 3 22" xfId="10163"/>
    <cellStyle name="Comma 2 15 2 3 23" xfId="10164"/>
    <cellStyle name="Comma 2 15 2 3 24" xfId="10165"/>
    <cellStyle name="Comma 2 15 2 3 25" xfId="10166"/>
    <cellStyle name="Comma 2 15 2 3 26" xfId="10167"/>
    <cellStyle name="Comma 2 15 2 3 27" xfId="10168"/>
    <cellStyle name="Comma 2 15 2 3 28" xfId="10169"/>
    <cellStyle name="Comma 2 15 2 3 29" xfId="10170"/>
    <cellStyle name="Comma 2 15 2 3 3" xfId="10171"/>
    <cellStyle name="Comma 2 15 2 3 30" xfId="10172"/>
    <cellStyle name="Comma 2 15 2 3 31" xfId="10173"/>
    <cellStyle name="Comma 2 15 2 3 32" xfId="10174"/>
    <cellStyle name="Comma 2 15 2 3 33" xfId="10175"/>
    <cellStyle name="Comma 2 15 2 3 34" xfId="10176"/>
    <cellStyle name="Comma 2 15 2 3 35" xfId="10177"/>
    <cellStyle name="Comma 2 15 2 3 36" xfId="10178"/>
    <cellStyle name="Comma 2 15 2 3 37" xfId="10179"/>
    <cellStyle name="Comma 2 15 2 3 38" xfId="10180"/>
    <cellStyle name="Comma 2 15 2 3 39" xfId="10181"/>
    <cellStyle name="Comma 2 15 2 3 4" xfId="10182"/>
    <cellStyle name="Comma 2 15 2 3 5" xfId="10183"/>
    <cellStyle name="Comma 2 15 2 3 6" xfId="10184"/>
    <cellStyle name="Comma 2 15 2 3 7" xfId="10185"/>
    <cellStyle name="Comma 2 15 2 3 8" xfId="10186"/>
    <cellStyle name="Comma 2 15 2 3 9" xfId="10187"/>
    <cellStyle name="Comma 2 15 2 30" xfId="10188"/>
    <cellStyle name="Comma 2 15 2 31" xfId="10189"/>
    <cellStyle name="Comma 2 15 2 32" xfId="10190"/>
    <cellStyle name="Comma 2 15 2 33" xfId="10191"/>
    <cellStyle name="Comma 2 15 2 34" xfId="10192"/>
    <cellStyle name="Comma 2 15 2 35" xfId="10193"/>
    <cellStyle name="Comma 2 15 2 36" xfId="10194"/>
    <cellStyle name="Comma 2 15 2 37" xfId="10195"/>
    <cellStyle name="Comma 2 15 2 38" xfId="10196"/>
    <cellStyle name="Comma 2 15 2 39" xfId="10197"/>
    <cellStyle name="Comma 2 15 2 4" xfId="10198"/>
    <cellStyle name="Comma 2 15 2 40" xfId="10199"/>
    <cellStyle name="Comma 2 15 2 41" xfId="10200"/>
    <cellStyle name="Comma 2 15 2 42" xfId="10201"/>
    <cellStyle name="Comma 2 15 2 43" xfId="10202"/>
    <cellStyle name="Comma 2 15 2 44" xfId="10203"/>
    <cellStyle name="Comma 2 15 2 45" xfId="10204"/>
    <cellStyle name="Comma 2 15 2 46" xfId="10205"/>
    <cellStyle name="Comma 2 15 2 47" xfId="10206"/>
    <cellStyle name="Comma 2 15 2 48" xfId="10207"/>
    <cellStyle name="Comma 2 15 2 49" xfId="10208"/>
    <cellStyle name="Comma 2 15 2 5" xfId="10209"/>
    <cellStyle name="Comma 2 15 2 50" xfId="10210"/>
    <cellStyle name="Comma 2 15 2 6" xfId="10211"/>
    <cellStyle name="Comma 2 15 2 7" xfId="10212"/>
    <cellStyle name="Comma 2 15 2 8" xfId="10213"/>
    <cellStyle name="Comma 2 15 2 9" xfId="10214"/>
    <cellStyle name="Comma 2 15 20" xfId="10215"/>
    <cellStyle name="Comma 2 15 20 2" xfId="10216"/>
    <cellStyle name="Comma 2 15 20 3" xfId="10217"/>
    <cellStyle name="Comma 2 15 20 4" xfId="10218"/>
    <cellStyle name="Comma 2 15 21" xfId="10219"/>
    <cellStyle name="Comma 2 15 22" xfId="10220"/>
    <cellStyle name="Comma 2 15 23" xfId="10221"/>
    <cellStyle name="Comma 2 15 24" xfId="10222"/>
    <cellStyle name="Comma 2 15 25" xfId="10223"/>
    <cellStyle name="Comma 2 15 26" xfId="10224"/>
    <cellStyle name="Comma 2 15 27" xfId="10225"/>
    <cellStyle name="Comma 2 15 28" xfId="10226"/>
    <cellStyle name="Comma 2 15 29" xfId="10227"/>
    <cellStyle name="Comma 2 15 3" xfId="10228"/>
    <cellStyle name="Comma 2 15 3 2" xfId="10229"/>
    <cellStyle name="Comma 2 15 3 2 2" xfId="10230"/>
    <cellStyle name="Comma 2 15 3 2 3" xfId="10231"/>
    <cellStyle name="Comma 2 15 3 2 4" xfId="10232"/>
    <cellStyle name="Comma 2 15 3 3" xfId="10233"/>
    <cellStyle name="Comma 2 15 3 4" xfId="10234"/>
    <cellStyle name="Comma 2 15 3 5" xfId="10235"/>
    <cellStyle name="Comma 2 15 30" xfId="10236"/>
    <cellStyle name="Comma 2 15 31" xfId="10237"/>
    <cellStyle name="Comma 2 15 32" xfId="10238"/>
    <cellStyle name="Comma 2 15 33" xfId="10239"/>
    <cellStyle name="Comma 2 15 34" xfId="10240"/>
    <cellStyle name="Comma 2 15 35" xfId="10241"/>
    <cellStyle name="Comma 2 15 36" xfId="10242"/>
    <cellStyle name="Comma 2 15 37" xfId="10243"/>
    <cellStyle name="Comma 2 15 38" xfId="10244"/>
    <cellStyle name="Comma 2 15 39" xfId="10245"/>
    <cellStyle name="Comma 2 15 4" xfId="10246"/>
    <cellStyle name="Comma 2 15 4 10" xfId="10247"/>
    <cellStyle name="Comma 2 15 4 11" xfId="10248"/>
    <cellStyle name="Comma 2 15 4 12" xfId="10249"/>
    <cellStyle name="Comma 2 15 4 13" xfId="10250"/>
    <cellStyle name="Comma 2 15 4 14" xfId="10251"/>
    <cellStyle name="Comma 2 15 4 15" xfId="10252"/>
    <cellStyle name="Comma 2 15 4 16" xfId="10253"/>
    <cellStyle name="Comma 2 15 4 17" xfId="10254"/>
    <cellStyle name="Comma 2 15 4 18" xfId="10255"/>
    <cellStyle name="Comma 2 15 4 19" xfId="10256"/>
    <cellStyle name="Comma 2 15 4 2" xfId="10257"/>
    <cellStyle name="Comma 2 15 4 2 10" xfId="10258"/>
    <cellStyle name="Comma 2 15 4 2 11" xfId="10259"/>
    <cellStyle name="Comma 2 15 4 2 12" xfId="10260"/>
    <cellStyle name="Comma 2 15 4 2 13" xfId="10261"/>
    <cellStyle name="Comma 2 15 4 2 14" xfId="10262"/>
    <cellStyle name="Comma 2 15 4 2 15" xfId="10263"/>
    <cellStyle name="Comma 2 15 4 2 16" xfId="10264"/>
    <cellStyle name="Comma 2 15 4 2 17" xfId="10265"/>
    <cellStyle name="Comma 2 15 4 2 18" xfId="10266"/>
    <cellStyle name="Comma 2 15 4 2 19" xfId="10267"/>
    <cellStyle name="Comma 2 15 4 2 2" xfId="10268"/>
    <cellStyle name="Comma 2 15 4 2 2 10" xfId="10269"/>
    <cellStyle name="Comma 2 15 4 2 2 11" xfId="10270"/>
    <cellStyle name="Comma 2 15 4 2 2 12" xfId="10271"/>
    <cellStyle name="Comma 2 15 4 2 2 13" xfId="10272"/>
    <cellStyle name="Comma 2 15 4 2 2 14" xfId="10273"/>
    <cellStyle name="Comma 2 15 4 2 2 15" xfId="10274"/>
    <cellStyle name="Comma 2 15 4 2 2 16" xfId="10275"/>
    <cellStyle name="Comma 2 15 4 2 2 17" xfId="10276"/>
    <cellStyle name="Comma 2 15 4 2 2 18" xfId="10277"/>
    <cellStyle name="Comma 2 15 4 2 2 19" xfId="10278"/>
    <cellStyle name="Comma 2 15 4 2 2 2" xfId="10279"/>
    <cellStyle name="Comma 2 15 4 2 2 20" xfId="10280"/>
    <cellStyle name="Comma 2 15 4 2 2 21" xfId="10281"/>
    <cellStyle name="Comma 2 15 4 2 2 22" xfId="10282"/>
    <cellStyle name="Comma 2 15 4 2 2 23" xfId="10283"/>
    <cellStyle name="Comma 2 15 4 2 2 24" xfId="10284"/>
    <cellStyle name="Comma 2 15 4 2 2 25" xfId="10285"/>
    <cellStyle name="Comma 2 15 4 2 2 26" xfId="10286"/>
    <cellStyle name="Comma 2 15 4 2 2 27" xfId="10287"/>
    <cellStyle name="Comma 2 15 4 2 2 3" xfId="10288"/>
    <cellStyle name="Comma 2 15 4 2 2 4" xfId="10289"/>
    <cellStyle name="Comma 2 15 4 2 2 5" xfId="10290"/>
    <cellStyle name="Comma 2 15 4 2 2 6" xfId="10291"/>
    <cellStyle name="Comma 2 15 4 2 2 7" xfId="10292"/>
    <cellStyle name="Comma 2 15 4 2 2 8" xfId="10293"/>
    <cellStyle name="Comma 2 15 4 2 2 9" xfId="10294"/>
    <cellStyle name="Comma 2 15 4 2 20" xfId="10295"/>
    <cellStyle name="Comma 2 15 4 2 21" xfId="10296"/>
    <cellStyle name="Comma 2 15 4 2 22" xfId="10297"/>
    <cellStyle name="Comma 2 15 4 2 23" xfId="10298"/>
    <cellStyle name="Comma 2 15 4 2 24" xfId="10299"/>
    <cellStyle name="Comma 2 15 4 2 25" xfId="10300"/>
    <cellStyle name="Comma 2 15 4 2 26" xfId="10301"/>
    <cellStyle name="Comma 2 15 4 2 27" xfId="10302"/>
    <cellStyle name="Comma 2 15 4 2 3" xfId="10303"/>
    <cellStyle name="Comma 2 15 4 2 4" xfId="10304"/>
    <cellStyle name="Comma 2 15 4 2 5" xfId="10305"/>
    <cellStyle name="Comma 2 15 4 2 6" xfId="10306"/>
    <cellStyle name="Comma 2 15 4 2 7" xfId="10307"/>
    <cellStyle name="Comma 2 15 4 2 8" xfId="10308"/>
    <cellStyle name="Comma 2 15 4 2 9" xfId="10309"/>
    <cellStyle name="Comma 2 15 4 20" xfId="10310"/>
    <cellStyle name="Comma 2 15 4 21" xfId="10311"/>
    <cellStyle name="Comma 2 15 4 22" xfId="10312"/>
    <cellStyle name="Comma 2 15 4 23" xfId="10313"/>
    <cellStyle name="Comma 2 15 4 24" xfId="10314"/>
    <cellStyle name="Comma 2 15 4 25" xfId="10315"/>
    <cellStyle name="Comma 2 15 4 26" xfId="10316"/>
    <cellStyle name="Comma 2 15 4 27" xfId="10317"/>
    <cellStyle name="Comma 2 15 4 28" xfId="10318"/>
    <cellStyle name="Comma 2 15 4 29" xfId="10319"/>
    <cellStyle name="Comma 2 15 4 3" xfId="10320"/>
    <cellStyle name="Comma 2 15 4 30" xfId="10321"/>
    <cellStyle name="Comma 2 15 4 31" xfId="10322"/>
    <cellStyle name="Comma 2 15 4 32" xfId="10323"/>
    <cellStyle name="Comma 2 15 4 33" xfId="10324"/>
    <cellStyle name="Comma 2 15 4 34" xfId="10325"/>
    <cellStyle name="Comma 2 15 4 35" xfId="10326"/>
    <cellStyle name="Comma 2 15 4 36" xfId="10327"/>
    <cellStyle name="Comma 2 15 4 37" xfId="10328"/>
    <cellStyle name="Comma 2 15 4 38" xfId="10329"/>
    <cellStyle name="Comma 2 15 4 39" xfId="10330"/>
    <cellStyle name="Comma 2 15 4 4" xfId="10331"/>
    <cellStyle name="Comma 2 15 4 5" xfId="10332"/>
    <cellStyle name="Comma 2 15 4 6" xfId="10333"/>
    <cellStyle name="Comma 2 15 4 7" xfId="10334"/>
    <cellStyle name="Comma 2 15 4 8" xfId="10335"/>
    <cellStyle name="Comma 2 15 4 9" xfId="10336"/>
    <cellStyle name="Comma 2 15 40" xfId="10337"/>
    <cellStyle name="Comma 2 15 41" xfId="10338"/>
    <cellStyle name="Comma 2 15 42" xfId="10339"/>
    <cellStyle name="Comma 2 15 43" xfId="10340"/>
    <cellStyle name="Comma 2 15 44" xfId="10341"/>
    <cellStyle name="Comma 2 15 45" xfId="10342"/>
    <cellStyle name="Comma 2 15 46" xfId="10343"/>
    <cellStyle name="Comma 2 15 47" xfId="10344"/>
    <cellStyle name="Comma 2 15 48" xfId="10345"/>
    <cellStyle name="Comma 2 15 49" xfId="10346"/>
    <cellStyle name="Comma 2 15 5" xfId="10347"/>
    <cellStyle name="Comma 2 15 5 2" xfId="10348"/>
    <cellStyle name="Comma 2 15 5 2 2" xfId="10349"/>
    <cellStyle name="Comma 2 15 5 2 3" xfId="10350"/>
    <cellStyle name="Comma 2 15 5 2 4" xfId="10351"/>
    <cellStyle name="Comma 2 15 5 3" xfId="10352"/>
    <cellStyle name="Comma 2 15 5 4" xfId="10353"/>
    <cellStyle name="Comma 2 15 5 5" xfId="10354"/>
    <cellStyle name="Comma 2 15 50" xfId="10355"/>
    <cellStyle name="Comma 2 15 51" xfId="10356"/>
    <cellStyle name="Comma 2 15 6" xfId="10357"/>
    <cellStyle name="Comma 2 15 6 2" xfId="10358"/>
    <cellStyle name="Comma 2 15 6 2 2" xfId="10359"/>
    <cellStyle name="Comma 2 15 6 2 3" xfId="10360"/>
    <cellStyle name="Comma 2 15 6 2 4" xfId="10361"/>
    <cellStyle name="Comma 2 15 6 3" xfId="10362"/>
    <cellStyle name="Comma 2 15 6 4" xfId="10363"/>
    <cellStyle name="Comma 2 15 6 5" xfId="10364"/>
    <cellStyle name="Comma 2 15 7" xfId="10365"/>
    <cellStyle name="Comma 2 15 7 2" xfId="10366"/>
    <cellStyle name="Comma 2 15 7 2 2" xfId="10367"/>
    <cellStyle name="Comma 2 15 7 2 3" xfId="10368"/>
    <cellStyle name="Comma 2 15 7 2 4" xfId="10369"/>
    <cellStyle name="Comma 2 15 7 3" xfId="10370"/>
    <cellStyle name="Comma 2 15 7 4" xfId="10371"/>
    <cellStyle name="Comma 2 15 7 5" xfId="10372"/>
    <cellStyle name="Comma 2 15 8" xfId="10373"/>
    <cellStyle name="Comma 2 15 8 2" xfId="10374"/>
    <cellStyle name="Comma 2 15 8 2 2" xfId="10375"/>
    <cellStyle name="Comma 2 15 8 2 3" xfId="10376"/>
    <cellStyle name="Comma 2 15 8 2 4" xfId="10377"/>
    <cellStyle name="Comma 2 15 8 3" xfId="10378"/>
    <cellStyle name="Comma 2 15 8 4" xfId="10379"/>
    <cellStyle name="Comma 2 15 8 5" xfId="10380"/>
    <cellStyle name="Comma 2 15 9" xfId="10381"/>
    <cellStyle name="Comma 2 15 9 2" xfId="10382"/>
    <cellStyle name="Comma 2 15 9 2 2" xfId="10383"/>
    <cellStyle name="Comma 2 15 9 2 3" xfId="10384"/>
    <cellStyle name="Comma 2 15 9 2 4" xfId="10385"/>
    <cellStyle name="Comma 2 15 9 3" xfId="10386"/>
    <cellStyle name="Comma 2 15 9 4" xfId="10387"/>
    <cellStyle name="Comma 2 15 9 5" xfId="10388"/>
    <cellStyle name="Comma 2 16" xfId="10389"/>
    <cellStyle name="Comma 2 16 10" xfId="10390"/>
    <cellStyle name="Comma 2 16 10 2" xfId="10391"/>
    <cellStyle name="Comma 2 16 10 2 2" xfId="10392"/>
    <cellStyle name="Comma 2 16 10 2 3" xfId="10393"/>
    <cellStyle name="Comma 2 16 10 2 4" xfId="10394"/>
    <cellStyle name="Comma 2 16 10 3" xfId="10395"/>
    <cellStyle name="Comma 2 16 10 4" xfId="10396"/>
    <cellStyle name="Comma 2 16 10 5" xfId="10397"/>
    <cellStyle name="Comma 2 16 11" xfId="10398"/>
    <cellStyle name="Comma 2 16 11 2" xfId="10399"/>
    <cellStyle name="Comma 2 16 11 2 2" xfId="10400"/>
    <cellStyle name="Comma 2 16 11 2 3" xfId="10401"/>
    <cellStyle name="Comma 2 16 11 2 4" xfId="10402"/>
    <cellStyle name="Comma 2 16 11 3" xfId="10403"/>
    <cellStyle name="Comma 2 16 11 4" xfId="10404"/>
    <cellStyle name="Comma 2 16 11 5" xfId="10405"/>
    <cellStyle name="Comma 2 16 12" xfId="10406"/>
    <cellStyle name="Comma 2 16 12 2" xfId="10407"/>
    <cellStyle name="Comma 2 16 12 2 2" xfId="10408"/>
    <cellStyle name="Comma 2 16 12 2 3" xfId="10409"/>
    <cellStyle name="Comma 2 16 12 2 4" xfId="10410"/>
    <cellStyle name="Comma 2 16 12 3" xfId="10411"/>
    <cellStyle name="Comma 2 16 12 4" xfId="10412"/>
    <cellStyle name="Comma 2 16 12 5" xfId="10413"/>
    <cellStyle name="Comma 2 16 13" xfId="10414"/>
    <cellStyle name="Comma 2 16 13 2" xfId="10415"/>
    <cellStyle name="Comma 2 16 13 2 2" xfId="10416"/>
    <cellStyle name="Comma 2 16 13 2 3" xfId="10417"/>
    <cellStyle name="Comma 2 16 13 2 4" xfId="10418"/>
    <cellStyle name="Comma 2 16 13 3" xfId="10419"/>
    <cellStyle name="Comma 2 16 13 4" xfId="10420"/>
    <cellStyle name="Comma 2 16 13 5" xfId="10421"/>
    <cellStyle name="Comma 2 16 14" xfId="10422"/>
    <cellStyle name="Comma 2 16 14 10" xfId="10423"/>
    <cellStyle name="Comma 2 16 14 11" xfId="10424"/>
    <cellStyle name="Comma 2 16 14 12" xfId="10425"/>
    <cellStyle name="Comma 2 16 14 13" xfId="10426"/>
    <cellStyle name="Comma 2 16 14 14" xfId="10427"/>
    <cellStyle name="Comma 2 16 14 15" xfId="10428"/>
    <cellStyle name="Comma 2 16 14 16" xfId="10429"/>
    <cellStyle name="Comma 2 16 14 17" xfId="10430"/>
    <cellStyle name="Comma 2 16 14 18" xfId="10431"/>
    <cellStyle name="Comma 2 16 14 19" xfId="10432"/>
    <cellStyle name="Comma 2 16 14 2" xfId="10433"/>
    <cellStyle name="Comma 2 16 14 2 10" xfId="10434"/>
    <cellStyle name="Comma 2 16 14 2 11" xfId="10435"/>
    <cellStyle name="Comma 2 16 14 2 12" xfId="10436"/>
    <cellStyle name="Comma 2 16 14 2 13" xfId="10437"/>
    <cellStyle name="Comma 2 16 14 2 14" xfId="10438"/>
    <cellStyle name="Comma 2 16 14 2 15" xfId="10439"/>
    <cellStyle name="Comma 2 16 14 2 16" xfId="10440"/>
    <cellStyle name="Comma 2 16 14 2 17" xfId="10441"/>
    <cellStyle name="Comma 2 16 14 2 18" xfId="10442"/>
    <cellStyle name="Comma 2 16 14 2 19" xfId="10443"/>
    <cellStyle name="Comma 2 16 14 2 2" xfId="10444"/>
    <cellStyle name="Comma 2 16 14 2 20" xfId="10445"/>
    <cellStyle name="Comma 2 16 14 2 21" xfId="10446"/>
    <cellStyle name="Comma 2 16 14 2 22" xfId="10447"/>
    <cellStyle name="Comma 2 16 14 2 23" xfId="10448"/>
    <cellStyle name="Comma 2 16 14 2 24" xfId="10449"/>
    <cellStyle name="Comma 2 16 14 2 25" xfId="10450"/>
    <cellStyle name="Comma 2 16 14 2 26" xfId="10451"/>
    <cellStyle name="Comma 2 16 14 2 27" xfId="10452"/>
    <cellStyle name="Comma 2 16 14 2 3" xfId="10453"/>
    <cellStyle name="Comma 2 16 14 2 4" xfId="10454"/>
    <cellStyle name="Comma 2 16 14 2 5" xfId="10455"/>
    <cellStyle name="Comma 2 16 14 2 6" xfId="10456"/>
    <cellStyle name="Comma 2 16 14 2 7" xfId="10457"/>
    <cellStyle name="Comma 2 16 14 2 8" xfId="10458"/>
    <cellStyle name="Comma 2 16 14 2 9" xfId="10459"/>
    <cellStyle name="Comma 2 16 14 20" xfId="10460"/>
    <cellStyle name="Comma 2 16 14 21" xfId="10461"/>
    <cellStyle name="Comma 2 16 14 22" xfId="10462"/>
    <cellStyle name="Comma 2 16 14 23" xfId="10463"/>
    <cellStyle name="Comma 2 16 14 24" xfId="10464"/>
    <cellStyle name="Comma 2 16 14 25" xfId="10465"/>
    <cellStyle name="Comma 2 16 14 26" xfId="10466"/>
    <cellStyle name="Comma 2 16 14 27" xfId="10467"/>
    <cellStyle name="Comma 2 16 14 3" xfId="10468"/>
    <cellStyle name="Comma 2 16 14 4" xfId="10469"/>
    <cellStyle name="Comma 2 16 14 5" xfId="10470"/>
    <cellStyle name="Comma 2 16 14 6" xfId="10471"/>
    <cellStyle name="Comma 2 16 14 7" xfId="10472"/>
    <cellStyle name="Comma 2 16 14 8" xfId="10473"/>
    <cellStyle name="Comma 2 16 14 9" xfId="10474"/>
    <cellStyle name="Comma 2 16 15" xfId="10475"/>
    <cellStyle name="Comma 2 16 15 2" xfId="10476"/>
    <cellStyle name="Comma 2 16 15 2 2" xfId="10477"/>
    <cellStyle name="Comma 2 16 15 2 3" xfId="10478"/>
    <cellStyle name="Comma 2 16 15 2 4" xfId="10479"/>
    <cellStyle name="Comma 2 16 15 3" xfId="10480"/>
    <cellStyle name="Comma 2 16 15 4" xfId="10481"/>
    <cellStyle name="Comma 2 16 15 5" xfId="10482"/>
    <cellStyle name="Comma 2 16 16" xfId="10483"/>
    <cellStyle name="Comma 2 16 16 2" xfId="10484"/>
    <cellStyle name="Comma 2 16 16 2 2" xfId="10485"/>
    <cellStyle name="Comma 2 16 16 2 3" xfId="10486"/>
    <cellStyle name="Comma 2 16 16 2 4" xfId="10487"/>
    <cellStyle name="Comma 2 16 16 3" xfId="10488"/>
    <cellStyle name="Comma 2 16 16 4" xfId="10489"/>
    <cellStyle name="Comma 2 16 16 5" xfId="10490"/>
    <cellStyle name="Comma 2 16 17" xfId="10491"/>
    <cellStyle name="Comma 2 16 17 2" xfId="10492"/>
    <cellStyle name="Comma 2 16 17 2 2" xfId="10493"/>
    <cellStyle name="Comma 2 16 17 2 3" xfId="10494"/>
    <cellStyle name="Comma 2 16 17 2 4" xfId="10495"/>
    <cellStyle name="Comma 2 16 17 3" xfId="10496"/>
    <cellStyle name="Comma 2 16 17 4" xfId="10497"/>
    <cellStyle name="Comma 2 16 17 5" xfId="10498"/>
    <cellStyle name="Comma 2 16 18" xfId="10499"/>
    <cellStyle name="Comma 2 16 18 2" xfId="10500"/>
    <cellStyle name="Comma 2 16 18 2 2" xfId="10501"/>
    <cellStyle name="Comma 2 16 18 2 3" xfId="10502"/>
    <cellStyle name="Comma 2 16 18 2 4" xfId="10503"/>
    <cellStyle name="Comma 2 16 18 3" xfId="10504"/>
    <cellStyle name="Comma 2 16 18 4" xfId="10505"/>
    <cellStyle name="Comma 2 16 18 5" xfId="10506"/>
    <cellStyle name="Comma 2 16 19" xfId="10507"/>
    <cellStyle name="Comma 2 16 19 2" xfId="10508"/>
    <cellStyle name="Comma 2 16 19 2 2" xfId="10509"/>
    <cellStyle name="Comma 2 16 19 2 3" xfId="10510"/>
    <cellStyle name="Comma 2 16 19 2 4" xfId="10511"/>
    <cellStyle name="Comma 2 16 19 3" xfId="10512"/>
    <cellStyle name="Comma 2 16 19 4" xfId="10513"/>
    <cellStyle name="Comma 2 16 19 5" xfId="10514"/>
    <cellStyle name="Comma 2 16 2" xfId="10515"/>
    <cellStyle name="Comma 2 16 2 10" xfId="10516"/>
    <cellStyle name="Comma 2 16 2 11" xfId="10517"/>
    <cellStyle name="Comma 2 16 2 12" xfId="10518"/>
    <cellStyle name="Comma 2 16 2 13" xfId="10519"/>
    <cellStyle name="Comma 2 16 2 14" xfId="10520"/>
    <cellStyle name="Comma 2 16 2 15" xfId="10521"/>
    <cellStyle name="Comma 2 16 2 16" xfId="10522"/>
    <cellStyle name="Comma 2 16 2 17" xfId="10523"/>
    <cellStyle name="Comma 2 16 2 18" xfId="10524"/>
    <cellStyle name="Comma 2 16 2 19" xfId="10525"/>
    <cellStyle name="Comma 2 16 2 2" xfId="10526"/>
    <cellStyle name="Comma 2 16 2 2 10" xfId="10527"/>
    <cellStyle name="Comma 2 16 2 2 11" xfId="10528"/>
    <cellStyle name="Comma 2 16 2 2 12" xfId="10529"/>
    <cellStyle name="Comma 2 16 2 2 13" xfId="10530"/>
    <cellStyle name="Comma 2 16 2 2 14" xfId="10531"/>
    <cellStyle name="Comma 2 16 2 2 15" xfId="10532"/>
    <cellStyle name="Comma 2 16 2 2 16" xfId="10533"/>
    <cellStyle name="Comma 2 16 2 2 17" xfId="10534"/>
    <cellStyle name="Comma 2 16 2 2 18" xfId="10535"/>
    <cellStyle name="Comma 2 16 2 2 19" xfId="10536"/>
    <cellStyle name="Comma 2 16 2 2 2" xfId="10537"/>
    <cellStyle name="Comma 2 16 2 2 2 10" xfId="10538"/>
    <cellStyle name="Comma 2 16 2 2 2 11" xfId="10539"/>
    <cellStyle name="Comma 2 16 2 2 2 12" xfId="10540"/>
    <cellStyle name="Comma 2 16 2 2 2 13" xfId="10541"/>
    <cellStyle name="Comma 2 16 2 2 2 14" xfId="10542"/>
    <cellStyle name="Comma 2 16 2 2 2 15" xfId="10543"/>
    <cellStyle name="Comma 2 16 2 2 2 16" xfId="10544"/>
    <cellStyle name="Comma 2 16 2 2 2 17" xfId="10545"/>
    <cellStyle name="Comma 2 16 2 2 2 18" xfId="10546"/>
    <cellStyle name="Comma 2 16 2 2 2 19" xfId="10547"/>
    <cellStyle name="Comma 2 16 2 2 2 2" xfId="10548"/>
    <cellStyle name="Comma 2 16 2 2 2 20" xfId="10549"/>
    <cellStyle name="Comma 2 16 2 2 2 21" xfId="10550"/>
    <cellStyle name="Comma 2 16 2 2 2 22" xfId="10551"/>
    <cellStyle name="Comma 2 16 2 2 2 23" xfId="10552"/>
    <cellStyle name="Comma 2 16 2 2 2 24" xfId="10553"/>
    <cellStyle name="Comma 2 16 2 2 2 25" xfId="10554"/>
    <cellStyle name="Comma 2 16 2 2 2 26" xfId="10555"/>
    <cellStyle name="Comma 2 16 2 2 2 27" xfId="10556"/>
    <cellStyle name="Comma 2 16 2 2 2 3" xfId="10557"/>
    <cellStyle name="Comma 2 16 2 2 2 4" xfId="10558"/>
    <cellStyle name="Comma 2 16 2 2 2 5" xfId="10559"/>
    <cellStyle name="Comma 2 16 2 2 2 6" xfId="10560"/>
    <cellStyle name="Comma 2 16 2 2 2 7" xfId="10561"/>
    <cellStyle name="Comma 2 16 2 2 2 8" xfId="10562"/>
    <cellStyle name="Comma 2 16 2 2 2 9" xfId="10563"/>
    <cellStyle name="Comma 2 16 2 2 20" xfId="10564"/>
    <cellStyle name="Comma 2 16 2 2 21" xfId="10565"/>
    <cellStyle name="Comma 2 16 2 2 22" xfId="10566"/>
    <cellStyle name="Comma 2 16 2 2 23" xfId="10567"/>
    <cellStyle name="Comma 2 16 2 2 24" xfId="10568"/>
    <cellStyle name="Comma 2 16 2 2 25" xfId="10569"/>
    <cellStyle name="Comma 2 16 2 2 26" xfId="10570"/>
    <cellStyle name="Comma 2 16 2 2 27" xfId="10571"/>
    <cellStyle name="Comma 2 16 2 2 3" xfId="10572"/>
    <cellStyle name="Comma 2 16 2 2 4" xfId="10573"/>
    <cellStyle name="Comma 2 16 2 2 5" xfId="10574"/>
    <cellStyle name="Comma 2 16 2 2 6" xfId="10575"/>
    <cellStyle name="Comma 2 16 2 2 7" xfId="10576"/>
    <cellStyle name="Comma 2 16 2 2 8" xfId="10577"/>
    <cellStyle name="Comma 2 16 2 2 9" xfId="10578"/>
    <cellStyle name="Comma 2 16 2 20" xfId="10579"/>
    <cellStyle name="Comma 2 16 2 21" xfId="10580"/>
    <cellStyle name="Comma 2 16 2 22" xfId="10581"/>
    <cellStyle name="Comma 2 16 2 23" xfId="10582"/>
    <cellStyle name="Comma 2 16 2 24" xfId="10583"/>
    <cellStyle name="Comma 2 16 2 25" xfId="10584"/>
    <cellStyle name="Comma 2 16 2 26" xfId="10585"/>
    <cellStyle name="Comma 2 16 2 27" xfId="10586"/>
    <cellStyle name="Comma 2 16 2 28" xfId="10587"/>
    <cellStyle name="Comma 2 16 2 29" xfId="10588"/>
    <cellStyle name="Comma 2 16 2 3" xfId="10589"/>
    <cellStyle name="Comma 2 16 2 30" xfId="10590"/>
    <cellStyle name="Comma 2 16 2 31" xfId="10591"/>
    <cellStyle name="Comma 2 16 2 32" xfId="10592"/>
    <cellStyle name="Comma 2 16 2 33" xfId="10593"/>
    <cellStyle name="Comma 2 16 2 34" xfId="10594"/>
    <cellStyle name="Comma 2 16 2 35" xfId="10595"/>
    <cellStyle name="Comma 2 16 2 36" xfId="10596"/>
    <cellStyle name="Comma 2 16 2 37" xfId="10597"/>
    <cellStyle name="Comma 2 16 2 38" xfId="10598"/>
    <cellStyle name="Comma 2 16 2 39" xfId="10599"/>
    <cellStyle name="Comma 2 16 2 4" xfId="10600"/>
    <cellStyle name="Comma 2 16 2 5" xfId="10601"/>
    <cellStyle name="Comma 2 16 2 6" xfId="10602"/>
    <cellStyle name="Comma 2 16 2 7" xfId="10603"/>
    <cellStyle name="Comma 2 16 2 8" xfId="10604"/>
    <cellStyle name="Comma 2 16 2 9" xfId="10605"/>
    <cellStyle name="Comma 2 16 20" xfId="10606"/>
    <cellStyle name="Comma 2 16 20 2" xfId="10607"/>
    <cellStyle name="Comma 2 16 20 3" xfId="10608"/>
    <cellStyle name="Comma 2 16 20 4" xfId="10609"/>
    <cellStyle name="Comma 2 16 21" xfId="10610"/>
    <cellStyle name="Comma 2 16 22" xfId="10611"/>
    <cellStyle name="Comma 2 16 22 2" xfId="10612"/>
    <cellStyle name="Comma 2 16 22 2 2" xfId="10613"/>
    <cellStyle name="Comma 2 16 22 3" xfId="10614"/>
    <cellStyle name="Comma 2 16 23" xfId="10615"/>
    <cellStyle name="Comma 2 16 24" xfId="10616"/>
    <cellStyle name="Comma 2 16 25" xfId="10617"/>
    <cellStyle name="Comma 2 16 26" xfId="10618"/>
    <cellStyle name="Comma 2 16 27" xfId="10619"/>
    <cellStyle name="Comma 2 16 28" xfId="10620"/>
    <cellStyle name="Comma 2 16 29" xfId="10621"/>
    <cellStyle name="Comma 2 16 3" xfId="10622"/>
    <cellStyle name="Comma 2 16 3 2" xfId="10623"/>
    <cellStyle name="Comma 2 16 3 2 2" xfId="10624"/>
    <cellStyle name="Comma 2 16 3 2 3" xfId="10625"/>
    <cellStyle name="Comma 2 16 3 2 4" xfId="10626"/>
    <cellStyle name="Comma 2 16 3 3" xfId="10627"/>
    <cellStyle name="Comma 2 16 3 4" xfId="10628"/>
    <cellStyle name="Comma 2 16 3 5" xfId="10629"/>
    <cellStyle name="Comma 2 16 30" xfId="10630"/>
    <cellStyle name="Comma 2 16 31" xfId="10631"/>
    <cellStyle name="Comma 2 16 32" xfId="10632"/>
    <cellStyle name="Comma 2 16 33" xfId="10633"/>
    <cellStyle name="Comma 2 16 34" xfId="10634"/>
    <cellStyle name="Comma 2 16 35" xfId="10635"/>
    <cellStyle name="Comma 2 16 36" xfId="10636"/>
    <cellStyle name="Comma 2 16 37" xfId="10637"/>
    <cellStyle name="Comma 2 16 38" xfId="10638"/>
    <cellStyle name="Comma 2 16 39" xfId="10639"/>
    <cellStyle name="Comma 2 16 4" xfId="10640"/>
    <cellStyle name="Comma 2 16 4 2" xfId="10641"/>
    <cellStyle name="Comma 2 16 4 2 2" xfId="10642"/>
    <cellStyle name="Comma 2 16 4 2 3" xfId="10643"/>
    <cellStyle name="Comma 2 16 4 2 4" xfId="10644"/>
    <cellStyle name="Comma 2 16 4 3" xfId="10645"/>
    <cellStyle name="Comma 2 16 4 4" xfId="10646"/>
    <cellStyle name="Comma 2 16 4 5" xfId="10647"/>
    <cellStyle name="Comma 2 16 40" xfId="10648"/>
    <cellStyle name="Comma 2 16 41" xfId="10649"/>
    <cellStyle name="Comma 2 16 42" xfId="10650"/>
    <cellStyle name="Comma 2 16 43" xfId="10651"/>
    <cellStyle name="Comma 2 16 44" xfId="10652"/>
    <cellStyle name="Comma 2 16 45" xfId="10653"/>
    <cellStyle name="Comma 2 16 46" xfId="10654"/>
    <cellStyle name="Comma 2 16 47" xfId="10655"/>
    <cellStyle name="Comma 2 16 48" xfId="10656"/>
    <cellStyle name="Comma 2 16 49" xfId="10657"/>
    <cellStyle name="Comma 2 16 5" xfId="10658"/>
    <cellStyle name="Comma 2 16 5 2" xfId="10659"/>
    <cellStyle name="Comma 2 16 5 2 2" xfId="10660"/>
    <cellStyle name="Comma 2 16 5 2 3" xfId="10661"/>
    <cellStyle name="Comma 2 16 5 2 4" xfId="10662"/>
    <cellStyle name="Comma 2 16 5 3" xfId="10663"/>
    <cellStyle name="Comma 2 16 5 4" xfId="10664"/>
    <cellStyle name="Comma 2 16 5 4 2" xfId="10665"/>
    <cellStyle name="Comma 2 16 5 4 2 2" xfId="10666"/>
    <cellStyle name="Comma 2 16 5 4 3" xfId="10667"/>
    <cellStyle name="Comma 2 16 5 5" xfId="10668"/>
    <cellStyle name="Comma 2 16 50" xfId="10669"/>
    <cellStyle name="Comma 2 16 6" xfId="10670"/>
    <cellStyle name="Comma 2 16 6 2" xfId="10671"/>
    <cellStyle name="Comma 2 16 6 2 2" xfId="10672"/>
    <cellStyle name="Comma 2 16 6 2 3" xfId="10673"/>
    <cellStyle name="Comma 2 16 6 2 4" xfId="10674"/>
    <cellStyle name="Comma 2 16 6 3" xfId="10675"/>
    <cellStyle name="Comma 2 16 6 4" xfId="10676"/>
    <cellStyle name="Comma 2 16 6 5" xfId="10677"/>
    <cellStyle name="Comma 2 16 7" xfId="10678"/>
    <cellStyle name="Comma 2 16 7 2" xfId="10679"/>
    <cellStyle name="Comma 2 16 7 2 2" xfId="10680"/>
    <cellStyle name="Comma 2 16 7 2 3" xfId="10681"/>
    <cellStyle name="Comma 2 16 7 2 4" xfId="10682"/>
    <cellStyle name="Comma 2 16 7 3" xfId="10683"/>
    <cellStyle name="Comma 2 16 7 4" xfId="10684"/>
    <cellStyle name="Comma 2 16 7 5" xfId="10685"/>
    <cellStyle name="Comma 2 16 8" xfId="10686"/>
    <cellStyle name="Comma 2 16 8 2" xfId="10687"/>
    <cellStyle name="Comma 2 16 8 2 2" xfId="10688"/>
    <cellStyle name="Comma 2 16 8 2 3" xfId="10689"/>
    <cellStyle name="Comma 2 16 8 2 4" xfId="10690"/>
    <cellStyle name="Comma 2 16 8 3" xfId="10691"/>
    <cellStyle name="Comma 2 16 8 4" xfId="10692"/>
    <cellStyle name="Comma 2 16 8 5" xfId="10693"/>
    <cellStyle name="Comma 2 16 9" xfId="10694"/>
    <cellStyle name="Comma 2 16 9 2" xfId="10695"/>
    <cellStyle name="Comma 2 16 9 2 2" xfId="10696"/>
    <cellStyle name="Comma 2 16 9 2 3" xfId="10697"/>
    <cellStyle name="Comma 2 16 9 2 4" xfId="10698"/>
    <cellStyle name="Comma 2 16 9 3" xfId="10699"/>
    <cellStyle name="Comma 2 16 9 4" xfId="10700"/>
    <cellStyle name="Comma 2 16 9 5" xfId="10701"/>
    <cellStyle name="Comma 2 17" xfId="10702"/>
    <cellStyle name="Comma 2 17 10" xfId="10703"/>
    <cellStyle name="Comma 2 17 10 2" xfId="10704"/>
    <cellStyle name="Comma 2 17 10 2 2" xfId="10705"/>
    <cellStyle name="Comma 2 17 10 2 3" xfId="10706"/>
    <cellStyle name="Comma 2 17 10 2 4" xfId="10707"/>
    <cellStyle name="Comma 2 17 10 3" xfId="10708"/>
    <cellStyle name="Comma 2 17 10 4" xfId="10709"/>
    <cellStyle name="Comma 2 17 10 5" xfId="10710"/>
    <cellStyle name="Comma 2 17 11" xfId="10711"/>
    <cellStyle name="Comma 2 17 11 2" xfId="10712"/>
    <cellStyle name="Comma 2 17 11 2 2" xfId="10713"/>
    <cellStyle name="Comma 2 17 11 2 3" xfId="10714"/>
    <cellStyle name="Comma 2 17 11 2 4" xfId="10715"/>
    <cellStyle name="Comma 2 17 11 3" xfId="10716"/>
    <cellStyle name="Comma 2 17 11 4" xfId="10717"/>
    <cellStyle name="Comma 2 17 11 5" xfId="10718"/>
    <cellStyle name="Comma 2 17 12" xfId="10719"/>
    <cellStyle name="Comma 2 17 12 2" xfId="10720"/>
    <cellStyle name="Comma 2 17 12 2 2" xfId="10721"/>
    <cellStyle name="Comma 2 17 12 2 3" xfId="10722"/>
    <cellStyle name="Comma 2 17 12 2 4" xfId="10723"/>
    <cellStyle name="Comma 2 17 12 3" xfId="10724"/>
    <cellStyle name="Comma 2 17 12 4" xfId="10725"/>
    <cellStyle name="Comma 2 17 12 5" xfId="10726"/>
    <cellStyle name="Comma 2 17 13" xfId="10727"/>
    <cellStyle name="Comma 2 17 13 2" xfId="10728"/>
    <cellStyle name="Comma 2 17 13 2 2" xfId="10729"/>
    <cellStyle name="Comma 2 17 13 2 3" xfId="10730"/>
    <cellStyle name="Comma 2 17 13 2 4" xfId="10731"/>
    <cellStyle name="Comma 2 17 13 3" xfId="10732"/>
    <cellStyle name="Comma 2 17 13 4" xfId="10733"/>
    <cellStyle name="Comma 2 17 13 5" xfId="10734"/>
    <cellStyle name="Comma 2 17 14" xfId="10735"/>
    <cellStyle name="Comma 2 17 14 2" xfId="10736"/>
    <cellStyle name="Comma 2 17 14 2 2" xfId="10737"/>
    <cellStyle name="Comma 2 17 14 2 3" xfId="10738"/>
    <cellStyle name="Comma 2 17 14 2 4" xfId="10739"/>
    <cellStyle name="Comma 2 17 14 3" xfId="10740"/>
    <cellStyle name="Comma 2 17 14 4" xfId="10741"/>
    <cellStyle name="Comma 2 17 14 5" xfId="10742"/>
    <cellStyle name="Comma 2 17 15" xfId="10743"/>
    <cellStyle name="Comma 2 17 15 2" xfId="10744"/>
    <cellStyle name="Comma 2 17 15 2 2" xfId="10745"/>
    <cellStyle name="Comma 2 17 15 2 3" xfId="10746"/>
    <cellStyle name="Comma 2 17 15 2 4" xfId="10747"/>
    <cellStyle name="Comma 2 17 15 3" xfId="10748"/>
    <cellStyle name="Comma 2 17 15 4" xfId="10749"/>
    <cellStyle name="Comma 2 17 15 5" xfId="10750"/>
    <cellStyle name="Comma 2 17 16" xfId="10751"/>
    <cellStyle name="Comma 2 17 16 2" xfId="10752"/>
    <cellStyle name="Comma 2 17 16 2 2" xfId="10753"/>
    <cellStyle name="Comma 2 17 16 2 3" xfId="10754"/>
    <cellStyle name="Comma 2 17 16 2 3 2" xfId="10755"/>
    <cellStyle name="Comma 2 17 16 2 3 2 2" xfId="10756"/>
    <cellStyle name="Comma 2 17 16 2 3 3" xfId="10757"/>
    <cellStyle name="Comma 2 17 16 2 4" xfId="10758"/>
    <cellStyle name="Comma 2 17 16 3" xfId="10759"/>
    <cellStyle name="Comma 2 17 16 4" xfId="10760"/>
    <cellStyle name="Comma 2 17 16 5" xfId="10761"/>
    <cellStyle name="Comma 2 17 17" xfId="10762"/>
    <cellStyle name="Comma 2 17 17 2" xfId="10763"/>
    <cellStyle name="Comma 2 17 17 2 2" xfId="10764"/>
    <cellStyle name="Comma 2 17 17 2 3" xfId="10765"/>
    <cellStyle name="Comma 2 17 17 2 3 2" xfId="10766"/>
    <cellStyle name="Comma 2 17 17 2 3 2 2" xfId="10767"/>
    <cellStyle name="Comma 2 17 17 2 3 3" xfId="10768"/>
    <cellStyle name="Comma 2 17 17 2 4" xfId="10769"/>
    <cellStyle name="Comma 2 17 17 3" xfId="10770"/>
    <cellStyle name="Comma 2 17 17 4" xfId="10771"/>
    <cellStyle name="Comma 2 17 17 5" xfId="10772"/>
    <cellStyle name="Comma 2 17 18" xfId="10773"/>
    <cellStyle name="Comma 2 17 18 2" xfId="10774"/>
    <cellStyle name="Comma 2 17 18 2 2" xfId="10775"/>
    <cellStyle name="Comma 2 17 18 2 3" xfId="10776"/>
    <cellStyle name="Comma 2 17 18 2 4" xfId="10777"/>
    <cellStyle name="Comma 2 17 18 3" xfId="10778"/>
    <cellStyle name="Comma 2 17 18 4" xfId="10779"/>
    <cellStyle name="Comma 2 17 18 5" xfId="10780"/>
    <cellStyle name="Comma 2 17 19" xfId="10781"/>
    <cellStyle name="Comma 2 17 19 2" xfId="10782"/>
    <cellStyle name="Comma 2 17 19 2 2" xfId="10783"/>
    <cellStyle name="Comma 2 17 19 2 3" xfId="10784"/>
    <cellStyle name="Comma 2 17 19 2 4" xfId="10785"/>
    <cellStyle name="Comma 2 17 19 3" xfId="10786"/>
    <cellStyle name="Comma 2 17 19 4" xfId="10787"/>
    <cellStyle name="Comma 2 17 19 5" xfId="10788"/>
    <cellStyle name="Comma 2 17 2" xfId="10789"/>
    <cellStyle name="Comma 2 17 2 2" xfId="10790"/>
    <cellStyle name="Comma 2 17 2 2 2" xfId="10791"/>
    <cellStyle name="Comma 2 17 2 2 3" xfId="10792"/>
    <cellStyle name="Comma 2 17 2 2 4" xfId="10793"/>
    <cellStyle name="Comma 2 17 2 3" xfId="10794"/>
    <cellStyle name="Comma 2 17 2 4" xfId="10795"/>
    <cellStyle name="Comma 2 17 2 5" xfId="10796"/>
    <cellStyle name="Comma 2 17 20" xfId="10797"/>
    <cellStyle name="Comma 2 17 20 2" xfId="10798"/>
    <cellStyle name="Comma 2 17 20 3" xfId="10799"/>
    <cellStyle name="Comma 2 17 20 4" xfId="10800"/>
    <cellStyle name="Comma 2 17 21" xfId="10801"/>
    <cellStyle name="Comma 2 17 22" xfId="10802"/>
    <cellStyle name="Comma 2 17 23" xfId="10803"/>
    <cellStyle name="Comma 2 17 3" xfId="10804"/>
    <cellStyle name="Comma 2 17 3 2" xfId="10805"/>
    <cellStyle name="Comma 2 17 3 2 2" xfId="10806"/>
    <cellStyle name="Comma 2 17 3 2 3" xfId="10807"/>
    <cellStyle name="Comma 2 17 3 2 4" xfId="10808"/>
    <cellStyle name="Comma 2 17 3 3" xfId="10809"/>
    <cellStyle name="Comma 2 17 3 4" xfId="10810"/>
    <cellStyle name="Comma 2 17 3 5" xfId="10811"/>
    <cellStyle name="Comma 2 17 4" xfId="10812"/>
    <cellStyle name="Comma 2 17 4 2" xfId="10813"/>
    <cellStyle name="Comma 2 17 4 2 2" xfId="10814"/>
    <cellStyle name="Comma 2 17 4 2 3" xfId="10815"/>
    <cellStyle name="Comma 2 17 4 2 4" xfId="10816"/>
    <cellStyle name="Comma 2 17 4 3" xfId="10817"/>
    <cellStyle name="Comma 2 17 4 4" xfId="10818"/>
    <cellStyle name="Comma 2 17 4 5" xfId="10819"/>
    <cellStyle name="Comma 2 17 5" xfId="10820"/>
    <cellStyle name="Comma 2 17 5 2" xfId="10821"/>
    <cellStyle name="Comma 2 17 5 2 2" xfId="10822"/>
    <cellStyle name="Comma 2 17 5 2 3" xfId="10823"/>
    <cellStyle name="Comma 2 17 5 2 4" xfId="10824"/>
    <cellStyle name="Comma 2 17 5 3" xfId="10825"/>
    <cellStyle name="Comma 2 17 5 4" xfId="10826"/>
    <cellStyle name="Comma 2 17 5 4 2" xfId="10827"/>
    <cellStyle name="Comma 2 17 5 4 2 2" xfId="10828"/>
    <cellStyle name="Comma 2 17 5 4 3" xfId="10829"/>
    <cellStyle name="Comma 2 17 5 5" xfId="10830"/>
    <cellStyle name="Comma 2 17 6" xfId="10831"/>
    <cellStyle name="Comma 2 17 6 2" xfId="10832"/>
    <cellStyle name="Comma 2 17 6 2 2" xfId="10833"/>
    <cellStyle name="Comma 2 17 6 2 3" xfId="10834"/>
    <cellStyle name="Comma 2 17 6 2 4" xfId="10835"/>
    <cellStyle name="Comma 2 17 6 3" xfId="10836"/>
    <cellStyle name="Comma 2 17 6 4" xfId="10837"/>
    <cellStyle name="Comma 2 17 6 5" xfId="10838"/>
    <cellStyle name="Comma 2 17 7" xfId="10839"/>
    <cellStyle name="Comma 2 17 7 2" xfId="10840"/>
    <cellStyle name="Comma 2 17 7 2 2" xfId="10841"/>
    <cellStyle name="Comma 2 17 7 2 3" xfId="10842"/>
    <cellStyle name="Comma 2 17 7 2 4" xfId="10843"/>
    <cellStyle name="Comma 2 17 7 3" xfId="10844"/>
    <cellStyle name="Comma 2 17 7 4" xfId="10845"/>
    <cellStyle name="Comma 2 17 7 5" xfId="10846"/>
    <cellStyle name="Comma 2 17 8" xfId="10847"/>
    <cellStyle name="Comma 2 17 8 2" xfId="10848"/>
    <cellStyle name="Comma 2 17 8 2 2" xfId="10849"/>
    <cellStyle name="Comma 2 17 8 2 3" xfId="10850"/>
    <cellStyle name="Comma 2 17 8 2 4" xfId="10851"/>
    <cellStyle name="Comma 2 17 8 3" xfId="10852"/>
    <cellStyle name="Comma 2 17 8 4" xfId="10853"/>
    <cellStyle name="Comma 2 17 8 5" xfId="10854"/>
    <cellStyle name="Comma 2 17 9" xfId="10855"/>
    <cellStyle name="Comma 2 17 9 2" xfId="10856"/>
    <cellStyle name="Comma 2 17 9 2 2" xfId="10857"/>
    <cellStyle name="Comma 2 17 9 2 3" xfId="10858"/>
    <cellStyle name="Comma 2 17 9 2 4" xfId="10859"/>
    <cellStyle name="Comma 2 17 9 3" xfId="10860"/>
    <cellStyle name="Comma 2 17 9 4" xfId="10861"/>
    <cellStyle name="Comma 2 17 9 5" xfId="10862"/>
    <cellStyle name="Comma 2 18" xfId="10863"/>
    <cellStyle name="Comma 2 18 10" xfId="10864"/>
    <cellStyle name="Comma 2 18 10 2" xfId="10865"/>
    <cellStyle name="Comma 2 18 10 2 2" xfId="10866"/>
    <cellStyle name="Comma 2 18 10 2 3" xfId="10867"/>
    <cellStyle name="Comma 2 18 10 2 4" xfId="10868"/>
    <cellStyle name="Comma 2 18 10 3" xfId="10869"/>
    <cellStyle name="Comma 2 18 10 4" xfId="10870"/>
    <cellStyle name="Comma 2 18 10 5" xfId="10871"/>
    <cellStyle name="Comma 2 18 11" xfId="10872"/>
    <cellStyle name="Comma 2 18 11 2" xfId="10873"/>
    <cellStyle name="Comma 2 18 11 2 2" xfId="10874"/>
    <cellStyle name="Comma 2 18 11 2 3" xfId="10875"/>
    <cellStyle name="Comma 2 18 11 2 4" xfId="10876"/>
    <cellStyle name="Comma 2 18 11 3" xfId="10877"/>
    <cellStyle name="Comma 2 18 11 4" xfId="10878"/>
    <cellStyle name="Comma 2 18 11 5" xfId="10879"/>
    <cellStyle name="Comma 2 18 12" xfId="10880"/>
    <cellStyle name="Comma 2 18 12 2" xfId="10881"/>
    <cellStyle name="Comma 2 18 12 2 2" xfId="10882"/>
    <cellStyle name="Comma 2 18 12 2 3" xfId="10883"/>
    <cellStyle name="Comma 2 18 12 2 4" xfId="10884"/>
    <cellStyle name="Comma 2 18 12 3" xfId="10885"/>
    <cellStyle name="Comma 2 18 12 4" xfId="10886"/>
    <cellStyle name="Comma 2 18 12 5" xfId="10887"/>
    <cellStyle name="Comma 2 18 13" xfId="10888"/>
    <cellStyle name="Comma 2 18 13 2" xfId="10889"/>
    <cellStyle name="Comma 2 18 13 2 2" xfId="10890"/>
    <cellStyle name="Comma 2 18 13 2 3" xfId="10891"/>
    <cellStyle name="Comma 2 18 13 2 4" xfId="10892"/>
    <cellStyle name="Comma 2 18 13 3" xfId="10893"/>
    <cellStyle name="Comma 2 18 13 4" xfId="10894"/>
    <cellStyle name="Comma 2 18 13 5" xfId="10895"/>
    <cellStyle name="Comma 2 18 14" xfId="10896"/>
    <cellStyle name="Comma 2 18 14 2" xfId="10897"/>
    <cellStyle name="Comma 2 18 14 2 2" xfId="10898"/>
    <cellStyle name="Comma 2 18 14 2 3" xfId="10899"/>
    <cellStyle name="Comma 2 18 14 2 4" xfId="10900"/>
    <cellStyle name="Comma 2 18 14 3" xfId="10901"/>
    <cellStyle name="Comma 2 18 14 4" xfId="10902"/>
    <cellStyle name="Comma 2 18 14 5" xfId="10903"/>
    <cellStyle name="Comma 2 18 15" xfId="10904"/>
    <cellStyle name="Comma 2 18 15 2" xfId="10905"/>
    <cellStyle name="Comma 2 18 15 2 2" xfId="10906"/>
    <cellStyle name="Comma 2 18 15 2 3" xfId="10907"/>
    <cellStyle name="Comma 2 18 15 2 4" xfId="10908"/>
    <cellStyle name="Comma 2 18 15 3" xfId="10909"/>
    <cellStyle name="Comma 2 18 15 4" xfId="10910"/>
    <cellStyle name="Comma 2 18 15 5" xfId="10911"/>
    <cellStyle name="Comma 2 18 16" xfId="10912"/>
    <cellStyle name="Comma 2 18 16 2" xfId="10913"/>
    <cellStyle name="Comma 2 18 16 2 2" xfId="10914"/>
    <cellStyle name="Comma 2 18 16 2 3" xfId="10915"/>
    <cellStyle name="Comma 2 18 16 2 4" xfId="10916"/>
    <cellStyle name="Comma 2 18 16 3" xfId="10917"/>
    <cellStyle name="Comma 2 18 16 4" xfId="10918"/>
    <cellStyle name="Comma 2 18 16 5" xfId="10919"/>
    <cellStyle name="Comma 2 18 17" xfId="10920"/>
    <cellStyle name="Comma 2 18 17 2" xfId="10921"/>
    <cellStyle name="Comma 2 18 17 2 2" xfId="10922"/>
    <cellStyle name="Comma 2 18 17 2 3" xfId="10923"/>
    <cellStyle name="Comma 2 18 17 2 4" xfId="10924"/>
    <cellStyle name="Comma 2 18 17 3" xfId="10925"/>
    <cellStyle name="Comma 2 18 17 4" xfId="10926"/>
    <cellStyle name="Comma 2 18 17 5" xfId="10927"/>
    <cellStyle name="Comma 2 18 18" xfId="10928"/>
    <cellStyle name="Comma 2 18 18 2" xfId="10929"/>
    <cellStyle name="Comma 2 18 18 2 2" xfId="10930"/>
    <cellStyle name="Comma 2 18 18 2 3" xfId="10931"/>
    <cellStyle name="Comma 2 18 18 2 4" xfId="10932"/>
    <cellStyle name="Comma 2 18 18 3" xfId="10933"/>
    <cellStyle name="Comma 2 18 18 4" xfId="10934"/>
    <cellStyle name="Comma 2 18 18 4 2" xfId="10935"/>
    <cellStyle name="Comma 2 18 18 4 2 2" xfId="10936"/>
    <cellStyle name="Comma 2 18 18 4 3" xfId="10937"/>
    <cellStyle name="Comma 2 18 18 5" xfId="10938"/>
    <cellStyle name="Comma 2 18 19" xfId="10939"/>
    <cellStyle name="Comma 2 18 19 2" xfId="10940"/>
    <cellStyle name="Comma 2 18 19 2 2" xfId="10941"/>
    <cellStyle name="Comma 2 18 19 2 3" xfId="10942"/>
    <cellStyle name="Comma 2 18 19 2 4" xfId="10943"/>
    <cellStyle name="Comma 2 18 19 3" xfId="10944"/>
    <cellStyle name="Comma 2 18 19 4" xfId="10945"/>
    <cellStyle name="Comma 2 18 19 5" xfId="10946"/>
    <cellStyle name="Comma 2 18 2" xfId="10947"/>
    <cellStyle name="Comma 2 18 2 2" xfId="10948"/>
    <cellStyle name="Comma 2 18 2 2 2" xfId="10949"/>
    <cellStyle name="Comma 2 18 2 2 3" xfId="10950"/>
    <cellStyle name="Comma 2 18 2 2 4" xfId="10951"/>
    <cellStyle name="Comma 2 18 2 3" xfId="10952"/>
    <cellStyle name="Comma 2 18 2 4" xfId="10953"/>
    <cellStyle name="Comma 2 18 2 5" xfId="10954"/>
    <cellStyle name="Comma 2 18 20" xfId="10955"/>
    <cellStyle name="Comma 2 18 20 2" xfId="10956"/>
    <cellStyle name="Comma 2 18 20 3" xfId="10957"/>
    <cellStyle name="Comma 2 18 20 4" xfId="10958"/>
    <cellStyle name="Comma 2 18 21" xfId="10959"/>
    <cellStyle name="Comma 2 18 22" xfId="10960"/>
    <cellStyle name="Comma 2 18 23" xfId="10961"/>
    <cellStyle name="Comma 2 18 3" xfId="10962"/>
    <cellStyle name="Comma 2 18 3 2" xfId="10963"/>
    <cellStyle name="Comma 2 18 3 2 2" xfId="10964"/>
    <cellStyle name="Comma 2 18 3 2 3" xfId="10965"/>
    <cellStyle name="Comma 2 18 3 2 4" xfId="10966"/>
    <cellStyle name="Comma 2 18 3 3" xfId="10967"/>
    <cellStyle name="Comma 2 18 3 4" xfId="10968"/>
    <cellStyle name="Comma 2 18 3 5" xfId="10969"/>
    <cellStyle name="Comma 2 18 4" xfId="10970"/>
    <cellStyle name="Comma 2 18 4 2" xfId="10971"/>
    <cellStyle name="Comma 2 18 4 2 2" xfId="10972"/>
    <cellStyle name="Comma 2 18 4 2 3" xfId="10973"/>
    <cellStyle name="Comma 2 18 4 2 4" xfId="10974"/>
    <cellStyle name="Comma 2 18 4 3" xfId="10975"/>
    <cellStyle name="Comma 2 18 4 4" xfId="10976"/>
    <cellStyle name="Comma 2 18 4 5" xfId="10977"/>
    <cellStyle name="Comma 2 18 5" xfId="10978"/>
    <cellStyle name="Comma 2 18 5 2" xfId="10979"/>
    <cellStyle name="Comma 2 18 5 2 2" xfId="10980"/>
    <cellStyle name="Comma 2 18 5 2 3" xfId="10981"/>
    <cellStyle name="Comma 2 18 5 2 4" xfId="10982"/>
    <cellStyle name="Comma 2 18 5 3" xfId="10983"/>
    <cellStyle name="Comma 2 18 5 4" xfId="10984"/>
    <cellStyle name="Comma 2 18 5 5" xfId="10985"/>
    <cellStyle name="Comma 2 18 6" xfId="10986"/>
    <cellStyle name="Comma 2 18 6 2" xfId="10987"/>
    <cellStyle name="Comma 2 18 6 2 2" xfId="10988"/>
    <cellStyle name="Comma 2 18 6 2 3" xfId="10989"/>
    <cellStyle name="Comma 2 18 6 2 4" xfId="10990"/>
    <cellStyle name="Comma 2 18 6 3" xfId="10991"/>
    <cellStyle name="Comma 2 18 6 4" xfId="10992"/>
    <cellStyle name="Comma 2 18 6 5" xfId="10993"/>
    <cellStyle name="Comma 2 18 7" xfId="10994"/>
    <cellStyle name="Comma 2 18 7 2" xfId="10995"/>
    <cellStyle name="Comma 2 18 7 2 2" xfId="10996"/>
    <cellStyle name="Comma 2 18 7 2 3" xfId="10997"/>
    <cellStyle name="Comma 2 18 7 2 4" xfId="10998"/>
    <cellStyle name="Comma 2 18 7 3" xfId="10999"/>
    <cellStyle name="Comma 2 18 7 4" xfId="11000"/>
    <cellStyle name="Comma 2 18 7 5" xfId="11001"/>
    <cellStyle name="Comma 2 18 8" xfId="11002"/>
    <cellStyle name="Comma 2 18 8 2" xfId="11003"/>
    <cellStyle name="Comma 2 18 8 2 2" xfId="11004"/>
    <cellStyle name="Comma 2 18 8 2 3" xfId="11005"/>
    <cellStyle name="Comma 2 18 8 2 4" xfId="11006"/>
    <cellStyle name="Comma 2 18 8 3" xfId="11007"/>
    <cellStyle name="Comma 2 18 8 4" xfId="11008"/>
    <cellStyle name="Comma 2 18 8 5" xfId="11009"/>
    <cellStyle name="Comma 2 18 9" xfId="11010"/>
    <cellStyle name="Comma 2 18 9 2" xfId="11011"/>
    <cellStyle name="Comma 2 18 9 2 2" xfId="11012"/>
    <cellStyle name="Comma 2 18 9 2 3" xfId="11013"/>
    <cellStyle name="Comma 2 18 9 2 4" xfId="11014"/>
    <cellStyle name="Comma 2 18 9 3" xfId="11015"/>
    <cellStyle name="Comma 2 18 9 4" xfId="11016"/>
    <cellStyle name="Comma 2 18 9 5" xfId="11017"/>
    <cellStyle name="Comma 2 19" xfId="11018"/>
    <cellStyle name="Comma 2 19 10" xfId="11019"/>
    <cellStyle name="Comma 2 19 10 2" xfId="11020"/>
    <cellStyle name="Comma 2 19 10 2 2" xfId="11021"/>
    <cellStyle name="Comma 2 19 10 2 3" xfId="11022"/>
    <cellStyle name="Comma 2 19 10 2 4" xfId="11023"/>
    <cellStyle name="Comma 2 19 10 3" xfId="11024"/>
    <cellStyle name="Comma 2 19 10 4" xfId="11025"/>
    <cellStyle name="Comma 2 19 10 5" xfId="11026"/>
    <cellStyle name="Comma 2 19 11" xfId="11027"/>
    <cellStyle name="Comma 2 19 11 2" xfId="11028"/>
    <cellStyle name="Comma 2 19 11 2 2" xfId="11029"/>
    <cellStyle name="Comma 2 19 11 2 3" xfId="11030"/>
    <cellStyle name="Comma 2 19 11 2 4" xfId="11031"/>
    <cellStyle name="Comma 2 19 11 3" xfId="11032"/>
    <cellStyle name="Comma 2 19 11 4" xfId="11033"/>
    <cellStyle name="Comma 2 19 11 5" xfId="11034"/>
    <cellStyle name="Comma 2 19 12" xfId="11035"/>
    <cellStyle name="Comma 2 19 12 2" xfId="11036"/>
    <cellStyle name="Comma 2 19 12 2 2" xfId="11037"/>
    <cellStyle name="Comma 2 19 12 2 3" xfId="11038"/>
    <cellStyle name="Comma 2 19 12 2 4" xfId="11039"/>
    <cellStyle name="Comma 2 19 12 3" xfId="11040"/>
    <cellStyle name="Comma 2 19 12 4" xfId="11041"/>
    <cellStyle name="Comma 2 19 12 5" xfId="11042"/>
    <cellStyle name="Comma 2 19 13" xfId="11043"/>
    <cellStyle name="Comma 2 19 13 2" xfId="11044"/>
    <cellStyle name="Comma 2 19 13 2 2" xfId="11045"/>
    <cellStyle name="Comma 2 19 13 2 3" xfId="11046"/>
    <cellStyle name="Comma 2 19 13 2 4" xfId="11047"/>
    <cellStyle name="Comma 2 19 13 3" xfId="11048"/>
    <cellStyle name="Comma 2 19 13 4" xfId="11049"/>
    <cellStyle name="Comma 2 19 13 5" xfId="11050"/>
    <cellStyle name="Comma 2 19 14" xfId="11051"/>
    <cellStyle name="Comma 2 19 14 2" xfId="11052"/>
    <cellStyle name="Comma 2 19 14 2 2" xfId="11053"/>
    <cellStyle name="Comma 2 19 14 2 3" xfId="11054"/>
    <cellStyle name="Comma 2 19 14 2 4" xfId="11055"/>
    <cellStyle name="Comma 2 19 14 3" xfId="11056"/>
    <cellStyle name="Comma 2 19 14 4" xfId="11057"/>
    <cellStyle name="Comma 2 19 14 5" xfId="11058"/>
    <cellStyle name="Comma 2 19 15" xfId="11059"/>
    <cellStyle name="Comma 2 19 15 2" xfId="11060"/>
    <cellStyle name="Comma 2 19 15 2 2" xfId="11061"/>
    <cellStyle name="Comma 2 19 15 2 3" xfId="11062"/>
    <cellStyle name="Comma 2 19 15 2 4" xfId="11063"/>
    <cellStyle name="Comma 2 19 15 3" xfId="11064"/>
    <cellStyle name="Comma 2 19 15 4" xfId="11065"/>
    <cellStyle name="Comma 2 19 15 5" xfId="11066"/>
    <cellStyle name="Comma 2 19 16" xfId="11067"/>
    <cellStyle name="Comma 2 19 16 2" xfId="11068"/>
    <cellStyle name="Comma 2 19 16 2 2" xfId="11069"/>
    <cellStyle name="Comma 2 19 16 2 3" xfId="11070"/>
    <cellStyle name="Comma 2 19 16 2 4" xfId="11071"/>
    <cellStyle name="Comma 2 19 16 3" xfId="11072"/>
    <cellStyle name="Comma 2 19 16 4" xfId="11073"/>
    <cellStyle name="Comma 2 19 16 5" xfId="11074"/>
    <cellStyle name="Comma 2 19 17" xfId="11075"/>
    <cellStyle name="Comma 2 19 17 2" xfId="11076"/>
    <cellStyle name="Comma 2 19 17 2 2" xfId="11077"/>
    <cellStyle name="Comma 2 19 17 2 3" xfId="11078"/>
    <cellStyle name="Comma 2 19 17 2 4" xfId="11079"/>
    <cellStyle name="Comma 2 19 17 3" xfId="11080"/>
    <cellStyle name="Comma 2 19 17 4" xfId="11081"/>
    <cellStyle name="Comma 2 19 17 5" xfId="11082"/>
    <cellStyle name="Comma 2 19 18" xfId="11083"/>
    <cellStyle name="Comma 2 19 18 2" xfId="11084"/>
    <cellStyle name="Comma 2 19 18 2 2" xfId="11085"/>
    <cellStyle name="Comma 2 19 18 2 3" xfId="11086"/>
    <cellStyle name="Comma 2 19 18 2 4" xfId="11087"/>
    <cellStyle name="Comma 2 19 18 3" xfId="11088"/>
    <cellStyle name="Comma 2 19 18 4" xfId="11089"/>
    <cellStyle name="Comma 2 19 18 5" xfId="11090"/>
    <cellStyle name="Comma 2 19 19" xfId="11091"/>
    <cellStyle name="Comma 2 19 19 2" xfId="11092"/>
    <cellStyle name="Comma 2 19 19 2 2" xfId="11093"/>
    <cellStyle name="Comma 2 19 19 2 3" xfId="11094"/>
    <cellStyle name="Comma 2 19 19 2 4" xfId="11095"/>
    <cellStyle name="Comma 2 19 19 3" xfId="11096"/>
    <cellStyle name="Comma 2 19 19 4" xfId="11097"/>
    <cellStyle name="Comma 2 19 19 5" xfId="11098"/>
    <cellStyle name="Comma 2 19 2" xfId="11099"/>
    <cellStyle name="Comma 2 19 2 2" xfId="11100"/>
    <cellStyle name="Comma 2 19 2 2 2" xfId="11101"/>
    <cellStyle name="Comma 2 19 2 2 3" xfId="11102"/>
    <cellStyle name="Comma 2 19 2 2 4" xfId="11103"/>
    <cellStyle name="Comma 2 19 2 3" xfId="11104"/>
    <cellStyle name="Comma 2 19 2 4" xfId="11105"/>
    <cellStyle name="Comma 2 19 2 5" xfId="11106"/>
    <cellStyle name="Comma 2 19 20" xfId="11107"/>
    <cellStyle name="Comma 2 19 20 2" xfId="11108"/>
    <cellStyle name="Comma 2 19 20 3" xfId="11109"/>
    <cellStyle name="Comma 2 19 20 4" xfId="11110"/>
    <cellStyle name="Comma 2 19 21" xfId="11111"/>
    <cellStyle name="Comma 2 19 22" xfId="11112"/>
    <cellStyle name="Comma 2 19 23" xfId="11113"/>
    <cellStyle name="Comma 2 19 3" xfId="11114"/>
    <cellStyle name="Comma 2 19 3 2" xfId="11115"/>
    <cellStyle name="Comma 2 19 3 2 2" xfId="11116"/>
    <cellStyle name="Comma 2 19 3 2 3" xfId="11117"/>
    <cellStyle name="Comma 2 19 3 2 4" xfId="11118"/>
    <cellStyle name="Comma 2 19 3 3" xfId="11119"/>
    <cellStyle name="Comma 2 19 3 4" xfId="11120"/>
    <cellStyle name="Comma 2 19 3 5" xfId="11121"/>
    <cellStyle name="Comma 2 19 4" xfId="11122"/>
    <cellStyle name="Comma 2 19 4 2" xfId="11123"/>
    <cellStyle name="Comma 2 19 4 2 2" xfId="11124"/>
    <cellStyle name="Comma 2 19 4 2 3" xfId="11125"/>
    <cellStyle name="Comma 2 19 4 2 4" xfId="11126"/>
    <cellStyle name="Comma 2 19 4 3" xfId="11127"/>
    <cellStyle name="Comma 2 19 4 4" xfId="11128"/>
    <cellStyle name="Comma 2 19 4 5" xfId="11129"/>
    <cellStyle name="Comma 2 19 5" xfId="11130"/>
    <cellStyle name="Comma 2 19 5 2" xfId="11131"/>
    <cellStyle name="Comma 2 19 5 2 2" xfId="11132"/>
    <cellStyle name="Comma 2 19 5 2 3" xfId="11133"/>
    <cellStyle name="Comma 2 19 5 2 4" xfId="11134"/>
    <cellStyle name="Comma 2 19 5 3" xfId="11135"/>
    <cellStyle name="Comma 2 19 5 4" xfId="11136"/>
    <cellStyle name="Comma 2 19 5 5" xfId="11137"/>
    <cellStyle name="Comma 2 19 6" xfId="11138"/>
    <cellStyle name="Comma 2 19 6 2" xfId="11139"/>
    <cellStyle name="Comma 2 19 6 2 2" xfId="11140"/>
    <cellStyle name="Comma 2 19 6 2 3" xfId="11141"/>
    <cellStyle name="Comma 2 19 6 2 4" xfId="11142"/>
    <cellStyle name="Comma 2 19 6 3" xfId="11143"/>
    <cellStyle name="Comma 2 19 6 4" xfId="11144"/>
    <cellStyle name="Comma 2 19 6 5" xfId="11145"/>
    <cellStyle name="Comma 2 19 7" xfId="11146"/>
    <cellStyle name="Comma 2 19 7 2" xfId="11147"/>
    <cellStyle name="Comma 2 19 7 2 2" xfId="11148"/>
    <cellStyle name="Comma 2 19 7 2 3" xfId="11149"/>
    <cellStyle name="Comma 2 19 7 2 4" xfId="11150"/>
    <cellStyle name="Comma 2 19 7 3" xfId="11151"/>
    <cellStyle name="Comma 2 19 7 4" xfId="11152"/>
    <cellStyle name="Comma 2 19 7 5" xfId="11153"/>
    <cellStyle name="Comma 2 19 8" xfId="11154"/>
    <cellStyle name="Comma 2 19 8 2" xfId="11155"/>
    <cellStyle name="Comma 2 19 8 2 2" xfId="11156"/>
    <cellStyle name="Comma 2 19 8 2 3" xfId="11157"/>
    <cellStyle name="Comma 2 19 8 2 4" xfId="11158"/>
    <cellStyle name="Comma 2 19 8 3" xfId="11159"/>
    <cellStyle name="Comma 2 19 8 4" xfId="11160"/>
    <cellStyle name="Comma 2 19 8 5" xfId="11161"/>
    <cellStyle name="Comma 2 19 9" xfId="11162"/>
    <cellStyle name="Comma 2 19 9 2" xfId="11163"/>
    <cellStyle name="Comma 2 19 9 2 2" xfId="11164"/>
    <cellStyle name="Comma 2 19 9 2 3" xfId="11165"/>
    <cellStyle name="Comma 2 19 9 2 4" xfId="11166"/>
    <cellStyle name="Comma 2 19 9 3" xfId="11167"/>
    <cellStyle name="Comma 2 19 9 4" xfId="11168"/>
    <cellStyle name="Comma 2 19 9 5" xfId="11169"/>
    <cellStyle name="Comma 2 2" xfId="32"/>
    <cellStyle name="Comma 2 2 10" xfId="11170"/>
    <cellStyle name="Comma 2 2 10 2" xfId="11171"/>
    <cellStyle name="Comma 2 2 10 2 2" xfId="11172"/>
    <cellStyle name="Comma 2 2 10 2 3" xfId="11173"/>
    <cellStyle name="Comma 2 2 10 2 3 2" xfId="11174"/>
    <cellStyle name="Comma 2 2 10 2 3 2 2" xfId="11175"/>
    <cellStyle name="Comma 2 2 10 2 3 3" xfId="11176"/>
    <cellStyle name="Comma 2 2 10 2 4" xfId="11177"/>
    <cellStyle name="Comma 2 2 10 3" xfId="11178"/>
    <cellStyle name="Comma 2 2 10 4" xfId="11179"/>
    <cellStyle name="Comma 2 2 10 5" xfId="11180"/>
    <cellStyle name="Comma 2 2 11" xfId="11181"/>
    <cellStyle name="Comma 2 2 11 2" xfId="11182"/>
    <cellStyle name="Comma 2 2 11 2 2" xfId="11183"/>
    <cellStyle name="Comma 2 2 11 2 3" xfId="11184"/>
    <cellStyle name="Comma 2 2 11 2 4" xfId="11185"/>
    <cellStyle name="Comma 2 2 11 3" xfId="11186"/>
    <cellStyle name="Comma 2 2 11 4" xfId="11187"/>
    <cellStyle name="Comma 2 2 11 5" xfId="11188"/>
    <cellStyle name="Comma 2 2 12" xfId="11189"/>
    <cellStyle name="Comma 2 2 12 2" xfId="11190"/>
    <cellStyle name="Comma 2 2 12 2 2" xfId="11191"/>
    <cellStyle name="Comma 2 2 12 2 3" xfId="11192"/>
    <cellStyle name="Comma 2 2 12 2 4" xfId="11193"/>
    <cellStyle name="Comma 2 2 12 3" xfId="11194"/>
    <cellStyle name="Comma 2 2 12 4" xfId="11195"/>
    <cellStyle name="Comma 2 2 12 5" xfId="11196"/>
    <cellStyle name="Comma 2 2 13" xfId="11197"/>
    <cellStyle name="Comma 2 2 13 2" xfId="11198"/>
    <cellStyle name="Comma 2 2 13 2 2" xfId="11199"/>
    <cellStyle name="Comma 2 2 13 2 3" xfId="11200"/>
    <cellStyle name="Comma 2 2 13 2 4" xfId="11201"/>
    <cellStyle name="Comma 2 2 13 3" xfId="11202"/>
    <cellStyle name="Comma 2 2 13 4" xfId="11203"/>
    <cellStyle name="Comma 2 2 13 5" xfId="11204"/>
    <cellStyle name="Comma 2 2 14" xfId="11205"/>
    <cellStyle name="Comma 2 2 14 2" xfId="11206"/>
    <cellStyle name="Comma 2 2 14 2 2" xfId="11207"/>
    <cellStyle name="Comma 2 2 14 2 3" xfId="11208"/>
    <cellStyle name="Comma 2 2 14 2 4" xfId="11209"/>
    <cellStyle name="Comma 2 2 14 3" xfId="11210"/>
    <cellStyle name="Comma 2 2 14 4" xfId="11211"/>
    <cellStyle name="Comma 2 2 14 5" xfId="11212"/>
    <cellStyle name="Comma 2 2 15" xfId="11213"/>
    <cellStyle name="Comma 2 2 15 2" xfId="11214"/>
    <cellStyle name="Comma 2 2 15 2 2" xfId="11215"/>
    <cellStyle name="Comma 2 2 15 2 3" xfId="11216"/>
    <cellStyle name="Comma 2 2 15 2 4" xfId="11217"/>
    <cellStyle name="Comma 2 2 15 3" xfId="11218"/>
    <cellStyle name="Comma 2 2 15 4" xfId="11219"/>
    <cellStyle name="Comma 2 2 15 5" xfId="11220"/>
    <cellStyle name="Comma 2 2 16" xfId="11221"/>
    <cellStyle name="Comma 2 2 16 2" xfId="11222"/>
    <cellStyle name="Comma 2 2 16 2 2" xfId="11223"/>
    <cellStyle name="Comma 2 2 16 2 3" xfId="11224"/>
    <cellStyle name="Comma 2 2 16 2 4" xfId="11225"/>
    <cellStyle name="Comma 2 2 16 3" xfId="11226"/>
    <cellStyle name="Comma 2 2 16 4" xfId="11227"/>
    <cellStyle name="Comma 2 2 16 5" xfId="11228"/>
    <cellStyle name="Comma 2 2 17" xfId="11229"/>
    <cellStyle name="Comma 2 2 17 2" xfId="11230"/>
    <cellStyle name="Comma 2 2 17 2 2" xfId="11231"/>
    <cellStyle name="Comma 2 2 17 2 3" xfId="11232"/>
    <cellStyle name="Comma 2 2 17 2 4" xfId="11233"/>
    <cellStyle name="Comma 2 2 17 3" xfId="11234"/>
    <cellStyle name="Comma 2 2 17 4" xfId="11235"/>
    <cellStyle name="Comma 2 2 17 5" xfId="11236"/>
    <cellStyle name="Comma 2 2 18" xfId="11237"/>
    <cellStyle name="Comma 2 2 18 2" xfId="11238"/>
    <cellStyle name="Comma 2 2 18 2 2" xfId="11239"/>
    <cellStyle name="Comma 2 2 18 2 3" xfId="11240"/>
    <cellStyle name="Comma 2 2 18 2 4" xfId="11241"/>
    <cellStyle name="Comma 2 2 18 3" xfId="11242"/>
    <cellStyle name="Comma 2 2 18 4" xfId="11243"/>
    <cellStyle name="Comma 2 2 18 5" xfId="11244"/>
    <cellStyle name="Comma 2 2 19" xfId="11245"/>
    <cellStyle name="Comma 2 2 19 2" xfId="11246"/>
    <cellStyle name="Comma 2 2 19 2 2" xfId="11247"/>
    <cellStyle name="Comma 2 2 19 2 3" xfId="11248"/>
    <cellStyle name="Comma 2 2 19 2 4" xfId="11249"/>
    <cellStyle name="Comma 2 2 19 3" xfId="11250"/>
    <cellStyle name="Comma 2 2 19 4" xfId="11251"/>
    <cellStyle name="Comma 2 2 19 5" xfId="11252"/>
    <cellStyle name="Comma 2 2 2" xfId="11253"/>
    <cellStyle name="Comma 2 2 2 10" xfId="11254"/>
    <cellStyle name="Comma 2 2 2 11" xfId="11255"/>
    <cellStyle name="Comma 2 2 2 12" xfId="11256"/>
    <cellStyle name="Comma 2 2 2 13" xfId="11257"/>
    <cellStyle name="Comma 2 2 2 14" xfId="11258"/>
    <cellStyle name="Comma 2 2 2 15" xfId="11259"/>
    <cellStyle name="Comma 2 2 2 16" xfId="11260"/>
    <cellStyle name="Comma 2 2 2 17" xfId="11261"/>
    <cellStyle name="Comma 2 2 2 2" xfId="11262"/>
    <cellStyle name="Comma 2 2 2 2 10" xfId="11263"/>
    <cellStyle name="Comma 2 2 2 2 11" xfId="11264"/>
    <cellStyle name="Comma 2 2 2 2 12" xfId="11265"/>
    <cellStyle name="Comma 2 2 2 2 13" xfId="11266"/>
    <cellStyle name="Comma 2 2 2 2 14" xfId="11267"/>
    <cellStyle name="Comma 2 2 2 2 15" xfId="11268"/>
    <cellStyle name="Comma 2 2 2 2 2" xfId="11269"/>
    <cellStyle name="Comma 2 2 2 2 2 10" xfId="11270"/>
    <cellStyle name="Comma 2 2 2 2 2 11" xfId="11271"/>
    <cellStyle name="Comma 2 2 2 2 2 12" xfId="11272"/>
    <cellStyle name="Comma 2 2 2 2 2 13" xfId="11273"/>
    <cellStyle name="Comma 2 2 2 2 2 14" xfId="11274"/>
    <cellStyle name="Comma 2 2 2 2 2 15" xfId="11275"/>
    <cellStyle name="Comma 2 2 2 2 2 16" xfId="11276"/>
    <cellStyle name="Comma 2 2 2 2 2 2" xfId="11277"/>
    <cellStyle name="Comma 2 2 2 2 2 2 10" xfId="11278"/>
    <cellStyle name="Comma 2 2 2 2 2 2 11" xfId="11279"/>
    <cellStyle name="Comma 2 2 2 2 2 2 12" xfId="11280"/>
    <cellStyle name="Comma 2 2 2 2 2 2 13" xfId="11281"/>
    <cellStyle name="Comma 2 2 2 2 2 2 14" xfId="11282"/>
    <cellStyle name="Comma 2 2 2 2 2 2 2" xfId="11283"/>
    <cellStyle name="Comma 2 2 2 2 2 2 2 2" xfId="11284"/>
    <cellStyle name="Comma 2 2 2 2 2 2 3" xfId="11285"/>
    <cellStyle name="Comma 2 2 2 2 2 2 4" xfId="11286"/>
    <cellStyle name="Comma 2 2 2 2 2 2 5" xfId="11287"/>
    <cellStyle name="Comma 2 2 2 2 2 2 6" xfId="11288"/>
    <cellStyle name="Comma 2 2 2 2 2 2 7" xfId="11289"/>
    <cellStyle name="Comma 2 2 2 2 2 2 8" xfId="11290"/>
    <cellStyle name="Comma 2 2 2 2 2 2 9" xfId="11291"/>
    <cellStyle name="Comma 2 2 2 2 2 3" xfId="11292"/>
    <cellStyle name="Comma 2 2 2 2 2 4" xfId="11293"/>
    <cellStyle name="Comma 2 2 2 2 2 5" xfId="11294"/>
    <cellStyle name="Comma 2 2 2 2 2 6" xfId="11295"/>
    <cellStyle name="Comma 2 2 2 2 2 7" xfId="11296"/>
    <cellStyle name="Comma 2 2 2 2 2 8" xfId="11297"/>
    <cellStyle name="Comma 2 2 2 2 2 9" xfId="11298"/>
    <cellStyle name="Comma 2 2 2 2 3" xfId="11299"/>
    <cellStyle name="Comma 2 2 2 2 3 10" xfId="11300"/>
    <cellStyle name="Comma 2 2 2 2 3 11" xfId="11301"/>
    <cellStyle name="Comma 2 2 2 2 3 12" xfId="11302"/>
    <cellStyle name="Comma 2 2 2 2 3 13" xfId="11303"/>
    <cellStyle name="Comma 2 2 2 2 3 14" xfId="11304"/>
    <cellStyle name="Comma 2 2 2 2 3 14 10" xfId="11305"/>
    <cellStyle name="Comma 2 2 2 2 3 14 11" xfId="11306"/>
    <cellStyle name="Comma 2 2 2 2 3 14 12" xfId="11307"/>
    <cellStyle name="Comma 2 2 2 2 3 14 13" xfId="11308"/>
    <cellStyle name="Comma 2 2 2 2 3 14 14" xfId="11309"/>
    <cellStyle name="Comma 2 2 2 2 3 14 15" xfId="11310"/>
    <cellStyle name="Comma 2 2 2 2 3 14 16" xfId="11311"/>
    <cellStyle name="Comma 2 2 2 2 3 14 17" xfId="11312"/>
    <cellStyle name="Comma 2 2 2 2 3 14 18" xfId="11313"/>
    <cellStyle name="Comma 2 2 2 2 3 14 19" xfId="11314"/>
    <cellStyle name="Comma 2 2 2 2 3 14 2" xfId="11315"/>
    <cellStyle name="Comma 2 2 2 2 3 14 2 10" xfId="11316"/>
    <cellStyle name="Comma 2 2 2 2 3 14 2 11" xfId="11317"/>
    <cellStyle name="Comma 2 2 2 2 3 14 2 12" xfId="11318"/>
    <cellStyle name="Comma 2 2 2 2 3 14 2 13" xfId="11319"/>
    <cellStyle name="Comma 2 2 2 2 3 14 2 14" xfId="11320"/>
    <cellStyle name="Comma 2 2 2 2 3 14 2 15" xfId="11321"/>
    <cellStyle name="Comma 2 2 2 2 3 14 2 16" xfId="11322"/>
    <cellStyle name="Comma 2 2 2 2 3 14 2 17" xfId="11323"/>
    <cellStyle name="Comma 2 2 2 2 3 14 2 18" xfId="11324"/>
    <cellStyle name="Comma 2 2 2 2 3 14 2 19" xfId="11325"/>
    <cellStyle name="Comma 2 2 2 2 3 14 2 2" xfId="11326"/>
    <cellStyle name="Comma 2 2 2 2 3 14 2 20" xfId="11327"/>
    <cellStyle name="Comma 2 2 2 2 3 14 2 21" xfId="11328"/>
    <cellStyle name="Comma 2 2 2 2 3 14 2 22" xfId="11329"/>
    <cellStyle name="Comma 2 2 2 2 3 14 2 23" xfId="11330"/>
    <cellStyle name="Comma 2 2 2 2 3 14 2 24" xfId="11331"/>
    <cellStyle name="Comma 2 2 2 2 3 14 2 25" xfId="11332"/>
    <cellStyle name="Comma 2 2 2 2 3 14 2 26" xfId="11333"/>
    <cellStyle name="Comma 2 2 2 2 3 14 2 27" xfId="11334"/>
    <cellStyle name="Comma 2 2 2 2 3 14 2 3" xfId="11335"/>
    <cellStyle name="Comma 2 2 2 2 3 14 2 4" xfId="11336"/>
    <cellStyle name="Comma 2 2 2 2 3 14 2 5" xfId="11337"/>
    <cellStyle name="Comma 2 2 2 2 3 14 2 6" xfId="11338"/>
    <cellStyle name="Comma 2 2 2 2 3 14 2 7" xfId="11339"/>
    <cellStyle name="Comma 2 2 2 2 3 14 2 8" xfId="11340"/>
    <cellStyle name="Comma 2 2 2 2 3 14 2 9" xfId="11341"/>
    <cellStyle name="Comma 2 2 2 2 3 14 20" xfId="11342"/>
    <cellStyle name="Comma 2 2 2 2 3 14 21" xfId="11343"/>
    <cellStyle name="Comma 2 2 2 2 3 14 22" xfId="11344"/>
    <cellStyle name="Comma 2 2 2 2 3 14 23" xfId="11345"/>
    <cellStyle name="Comma 2 2 2 2 3 14 24" xfId="11346"/>
    <cellStyle name="Comma 2 2 2 2 3 14 25" xfId="11347"/>
    <cellStyle name="Comma 2 2 2 2 3 14 26" xfId="11348"/>
    <cellStyle name="Comma 2 2 2 2 3 14 27" xfId="11349"/>
    <cellStyle name="Comma 2 2 2 2 3 14 3" xfId="11350"/>
    <cellStyle name="Comma 2 2 2 2 3 14 4" xfId="11351"/>
    <cellStyle name="Comma 2 2 2 2 3 14 5" xfId="11352"/>
    <cellStyle name="Comma 2 2 2 2 3 14 6" xfId="11353"/>
    <cellStyle name="Comma 2 2 2 2 3 14 7" xfId="11354"/>
    <cellStyle name="Comma 2 2 2 2 3 14 8" xfId="11355"/>
    <cellStyle name="Comma 2 2 2 2 3 14 9" xfId="11356"/>
    <cellStyle name="Comma 2 2 2 2 3 15" xfId="11357"/>
    <cellStyle name="Comma 2 2 2 2 3 16" xfId="11358"/>
    <cellStyle name="Comma 2 2 2 2 3 17" xfId="11359"/>
    <cellStyle name="Comma 2 2 2 2 3 18" xfId="11360"/>
    <cellStyle name="Comma 2 2 2 2 3 19" xfId="11361"/>
    <cellStyle name="Comma 2 2 2 2 3 2" xfId="11362"/>
    <cellStyle name="Comma 2 2 2 2 3 2 10" xfId="11363"/>
    <cellStyle name="Comma 2 2 2 2 3 2 11" xfId="11364"/>
    <cellStyle name="Comma 2 2 2 2 3 2 12" xfId="11365"/>
    <cellStyle name="Comma 2 2 2 2 3 2 13" xfId="11366"/>
    <cellStyle name="Comma 2 2 2 2 3 2 14" xfId="11367"/>
    <cellStyle name="Comma 2 2 2 2 3 2 15" xfId="11368"/>
    <cellStyle name="Comma 2 2 2 2 3 2 16" xfId="11369"/>
    <cellStyle name="Comma 2 2 2 2 3 2 17" xfId="11370"/>
    <cellStyle name="Comma 2 2 2 2 3 2 18" xfId="11371"/>
    <cellStyle name="Comma 2 2 2 2 3 2 19" xfId="11372"/>
    <cellStyle name="Comma 2 2 2 2 3 2 2" xfId="11373"/>
    <cellStyle name="Comma 2 2 2 2 3 2 2 10" xfId="11374"/>
    <cellStyle name="Comma 2 2 2 2 3 2 2 11" xfId="11375"/>
    <cellStyle name="Comma 2 2 2 2 3 2 2 12" xfId="11376"/>
    <cellStyle name="Comma 2 2 2 2 3 2 2 13" xfId="11377"/>
    <cellStyle name="Comma 2 2 2 2 3 2 2 14" xfId="11378"/>
    <cellStyle name="Comma 2 2 2 2 3 2 2 15" xfId="11379"/>
    <cellStyle name="Comma 2 2 2 2 3 2 2 16" xfId="11380"/>
    <cellStyle name="Comma 2 2 2 2 3 2 2 17" xfId="11381"/>
    <cellStyle name="Comma 2 2 2 2 3 2 2 18" xfId="11382"/>
    <cellStyle name="Comma 2 2 2 2 3 2 2 19" xfId="11383"/>
    <cellStyle name="Comma 2 2 2 2 3 2 2 2" xfId="11384"/>
    <cellStyle name="Comma 2 2 2 2 3 2 2 2 10" xfId="11385"/>
    <cellStyle name="Comma 2 2 2 2 3 2 2 2 11" xfId="11386"/>
    <cellStyle name="Comma 2 2 2 2 3 2 2 2 12" xfId="11387"/>
    <cellStyle name="Comma 2 2 2 2 3 2 2 2 13" xfId="11388"/>
    <cellStyle name="Comma 2 2 2 2 3 2 2 2 14" xfId="11389"/>
    <cellStyle name="Comma 2 2 2 2 3 2 2 2 15" xfId="11390"/>
    <cellStyle name="Comma 2 2 2 2 3 2 2 2 16" xfId="11391"/>
    <cellStyle name="Comma 2 2 2 2 3 2 2 2 17" xfId="11392"/>
    <cellStyle name="Comma 2 2 2 2 3 2 2 2 18" xfId="11393"/>
    <cellStyle name="Comma 2 2 2 2 3 2 2 2 19" xfId="11394"/>
    <cellStyle name="Comma 2 2 2 2 3 2 2 2 2" xfId="11395"/>
    <cellStyle name="Comma 2 2 2 2 3 2 2 2 20" xfId="11396"/>
    <cellStyle name="Comma 2 2 2 2 3 2 2 2 21" xfId="11397"/>
    <cellStyle name="Comma 2 2 2 2 3 2 2 2 22" xfId="11398"/>
    <cellStyle name="Comma 2 2 2 2 3 2 2 2 23" xfId="11399"/>
    <cellStyle name="Comma 2 2 2 2 3 2 2 2 24" xfId="11400"/>
    <cellStyle name="Comma 2 2 2 2 3 2 2 2 25" xfId="11401"/>
    <cellStyle name="Comma 2 2 2 2 3 2 2 2 26" xfId="11402"/>
    <cellStyle name="Comma 2 2 2 2 3 2 2 2 27" xfId="11403"/>
    <cellStyle name="Comma 2 2 2 2 3 2 2 2 3" xfId="11404"/>
    <cellStyle name="Comma 2 2 2 2 3 2 2 2 4" xfId="11405"/>
    <cellStyle name="Comma 2 2 2 2 3 2 2 2 5" xfId="11406"/>
    <cellStyle name="Comma 2 2 2 2 3 2 2 2 6" xfId="11407"/>
    <cellStyle name="Comma 2 2 2 2 3 2 2 2 7" xfId="11408"/>
    <cellStyle name="Comma 2 2 2 2 3 2 2 2 8" xfId="11409"/>
    <cellStyle name="Comma 2 2 2 2 3 2 2 2 9" xfId="11410"/>
    <cellStyle name="Comma 2 2 2 2 3 2 2 20" xfId="11411"/>
    <cellStyle name="Comma 2 2 2 2 3 2 2 21" xfId="11412"/>
    <cellStyle name="Comma 2 2 2 2 3 2 2 22" xfId="11413"/>
    <cellStyle name="Comma 2 2 2 2 3 2 2 23" xfId="11414"/>
    <cellStyle name="Comma 2 2 2 2 3 2 2 24" xfId="11415"/>
    <cellStyle name="Comma 2 2 2 2 3 2 2 25" xfId="11416"/>
    <cellStyle name="Comma 2 2 2 2 3 2 2 26" xfId="11417"/>
    <cellStyle name="Comma 2 2 2 2 3 2 2 27" xfId="11418"/>
    <cellStyle name="Comma 2 2 2 2 3 2 2 3" xfId="11419"/>
    <cellStyle name="Comma 2 2 2 2 3 2 2 4" xfId="11420"/>
    <cellStyle name="Comma 2 2 2 2 3 2 2 5" xfId="11421"/>
    <cellStyle name="Comma 2 2 2 2 3 2 2 6" xfId="11422"/>
    <cellStyle name="Comma 2 2 2 2 3 2 2 7" xfId="11423"/>
    <cellStyle name="Comma 2 2 2 2 3 2 2 8" xfId="11424"/>
    <cellStyle name="Comma 2 2 2 2 3 2 2 9" xfId="11425"/>
    <cellStyle name="Comma 2 2 2 2 3 2 20" xfId="11426"/>
    <cellStyle name="Comma 2 2 2 2 3 2 21" xfId="11427"/>
    <cellStyle name="Comma 2 2 2 2 3 2 22" xfId="11428"/>
    <cellStyle name="Comma 2 2 2 2 3 2 23" xfId="11429"/>
    <cellStyle name="Comma 2 2 2 2 3 2 24" xfId="11430"/>
    <cellStyle name="Comma 2 2 2 2 3 2 25" xfId="11431"/>
    <cellStyle name="Comma 2 2 2 2 3 2 26" xfId="11432"/>
    <cellStyle name="Comma 2 2 2 2 3 2 27" xfId="11433"/>
    <cellStyle name="Comma 2 2 2 2 3 2 28" xfId="11434"/>
    <cellStyle name="Comma 2 2 2 2 3 2 29" xfId="11435"/>
    <cellStyle name="Comma 2 2 2 2 3 2 3" xfId="11436"/>
    <cellStyle name="Comma 2 2 2 2 3 2 30" xfId="11437"/>
    <cellStyle name="Comma 2 2 2 2 3 2 31" xfId="11438"/>
    <cellStyle name="Comma 2 2 2 2 3 2 32" xfId="11439"/>
    <cellStyle name="Comma 2 2 2 2 3 2 33" xfId="11440"/>
    <cellStyle name="Comma 2 2 2 2 3 2 34" xfId="11441"/>
    <cellStyle name="Comma 2 2 2 2 3 2 35" xfId="11442"/>
    <cellStyle name="Comma 2 2 2 2 3 2 36" xfId="11443"/>
    <cellStyle name="Comma 2 2 2 2 3 2 37" xfId="11444"/>
    <cellStyle name="Comma 2 2 2 2 3 2 38" xfId="11445"/>
    <cellStyle name="Comma 2 2 2 2 3 2 39" xfId="11446"/>
    <cellStyle name="Comma 2 2 2 2 3 2 4" xfId="11447"/>
    <cellStyle name="Comma 2 2 2 2 3 2 5" xfId="11448"/>
    <cellStyle name="Comma 2 2 2 2 3 2 6" xfId="11449"/>
    <cellStyle name="Comma 2 2 2 2 3 2 7" xfId="11450"/>
    <cellStyle name="Comma 2 2 2 2 3 2 8" xfId="11451"/>
    <cellStyle name="Comma 2 2 2 2 3 2 9" xfId="11452"/>
    <cellStyle name="Comma 2 2 2 2 3 20" xfId="11453"/>
    <cellStyle name="Comma 2 2 2 2 3 21" xfId="11454"/>
    <cellStyle name="Comma 2 2 2 2 3 22" xfId="11455"/>
    <cellStyle name="Comma 2 2 2 2 3 23" xfId="11456"/>
    <cellStyle name="Comma 2 2 2 2 3 24" xfId="11457"/>
    <cellStyle name="Comma 2 2 2 2 3 25" xfId="11458"/>
    <cellStyle name="Comma 2 2 2 2 3 26" xfId="11459"/>
    <cellStyle name="Comma 2 2 2 2 3 27" xfId="11460"/>
    <cellStyle name="Comma 2 2 2 2 3 28" xfId="11461"/>
    <cellStyle name="Comma 2 2 2 2 3 29" xfId="11462"/>
    <cellStyle name="Comma 2 2 2 2 3 3" xfId="11463"/>
    <cellStyle name="Comma 2 2 2 2 3 30" xfId="11464"/>
    <cellStyle name="Comma 2 2 2 2 3 31" xfId="11465"/>
    <cellStyle name="Comma 2 2 2 2 3 32" xfId="11466"/>
    <cellStyle name="Comma 2 2 2 2 3 33" xfId="11467"/>
    <cellStyle name="Comma 2 2 2 2 3 34" xfId="11468"/>
    <cellStyle name="Comma 2 2 2 2 3 35" xfId="11469"/>
    <cellStyle name="Comma 2 2 2 2 3 36" xfId="11470"/>
    <cellStyle name="Comma 2 2 2 2 3 37" xfId="11471"/>
    <cellStyle name="Comma 2 2 2 2 3 38" xfId="11472"/>
    <cellStyle name="Comma 2 2 2 2 3 39" xfId="11473"/>
    <cellStyle name="Comma 2 2 2 2 3 4" xfId="11474"/>
    <cellStyle name="Comma 2 2 2 2 3 40" xfId="11475"/>
    <cellStyle name="Comma 2 2 2 2 3 41" xfId="11476"/>
    <cellStyle name="Comma 2 2 2 2 3 42" xfId="11477"/>
    <cellStyle name="Comma 2 2 2 2 3 43" xfId="11478"/>
    <cellStyle name="Comma 2 2 2 2 3 44" xfId="11479"/>
    <cellStyle name="Comma 2 2 2 2 3 45" xfId="11480"/>
    <cellStyle name="Comma 2 2 2 2 3 46" xfId="11481"/>
    <cellStyle name="Comma 2 2 2 2 3 47" xfId="11482"/>
    <cellStyle name="Comma 2 2 2 2 3 48" xfId="11483"/>
    <cellStyle name="Comma 2 2 2 2 3 49" xfId="11484"/>
    <cellStyle name="Comma 2 2 2 2 3 5" xfId="11485"/>
    <cellStyle name="Comma 2 2 2 2 3 50" xfId="11486"/>
    <cellStyle name="Comma 2 2 2 2 3 6" xfId="11487"/>
    <cellStyle name="Comma 2 2 2 2 3 7" xfId="11488"/>
    <cellStyle name="Comma 2 2 2 2 3 8" xfId="11489"/>
    <cellStyle name="Comma 2 2 2 2 3 9" xfId="11490"/>
    <cellStyle name="Comma 2 2 2 2 4" xfId="11491"/>
    <cellStyle name="Comma 2 2 2 2 5" xfId="11492"/>
    <cellStyle name="Comma 2 2 2 2 6" xfId="11493"/>
    <cellStyle name="Comma 2 2 2 2 7" xfId="11494"/>
    <cellStyle name="Comma 2 2 2 2 8" xfId="11495"/>
    <cellStyle name="Comma 2 2 2 2 9" xfId="11496"/>
    <cellStyle name="Comma 2 2 2 3" xfId="11497"/>
    <cellStyle name="Comma 2 2 2 3 10" xfId="11498"/>
    <cellStyle name="Comma 2 2 2 3 11" xfId="11499"/>
    <cellStyle name="Comma 2 2 2 3 12" xfId="11500"/>
    <cellStyle name="Comma 2 2 2 3 13" xfId="11501"/>
    <cellStyle name="Comma 2 2 2 3 14" xfId="11502"/>
    <cellStyle name="Comma 2 2 2 3 14 10" xfId="11503"/>
    <cellStyle name="Comma 2 2 2 3 14 11" xfId="11504"/>
    <cellStyle name="Comma 2 2 2 3 14 12" xfId="11505"/>
    <cellStyle name="Comma 2 2 2 3 14 13" xfId="11506"/>
    <cellStyle name="Comma 2 2 2 3 14 14" xfId="11507"/>
    <cellStyle name="Comma 2 2 2 3 14 15" xfId="11508"/>
    <cellStyle name="Comma 2 2 2 3 14 16" xfId="11509"/>
    <cellStyle name="Comma 2 2 2 3 14 17" xfId="11510"/>
    <cellStyle name="Comma 2 2 2 3 14 18" xfId="11511"/>
    <cellStyle name="Comma 2 2 2 3 14 19" xfId="11512"/>
    <cellStyle name="Comma 2 2 2 3 14 2" xfId="11513"/>
    <cellStyle name="Comma 2 2 2 3 14 2 10" xfId="11514"/>
    <cellStyle name="Comma 2 2 2 3 14 2 11" xfId="11515"/>
    <cellStyle name="Comma 2 2 2 3 14 2 12" xfId="11516"/>
    <cellStyle name="Comma 2 2 2 3 14 2 13" xfId="11517"/>
    <cellStyle name="Comma 2 2 2 3 14 2 14" xfId="11518"/>
    <cellStyle name="Comma 2 2 2 3 14 2 15" xfId="11519"/>
    <cellStyle name="Comma 2 2 2 3 14 2 16" xfId="11520"/>
    <cellStyle name="Comma 2 2 2 3 14 2 17" xfId="11521"/>
    <cellStyle name="Comma 2 2 2 3 14 2 18" xfId="11522"/>
    <cellStyle name="Comma 2 2 2 3 14 2 19" xfId="11523"/>
    <cellStyle name="Comma 2 2 2 3 14 2 2" xfId="11524"/>
    <cellStyle name="Comma 2 2 2 3 14 2 20" xfId="11525"/>
    <cellStyle name="Comma 2 2 2 3 14 2 21" xfId="11526"/>
    <cellStyle name="Comma 2 2 2 3 14 2 22" xfId="11527"/>
    <cellStyle name="Comma 2 2 2 3 14 2 23" xfId="11528"/>
    <cellStyle name="Comma 2 2 2 3 14 2 24" xfId="11529"/>
    <cellStyle name="Comma 2 2 2 3 14 2 25" xfId="11530"/>
    <cellStyle name="Comma 2 2 2 3 14 2 26" xfId="11531"/>
    <cellStyle name="Comma 2 2 2 3 14 2 27" xfId="11532"/>
    <cellStyle name="Comma 2 2 2 3 14 2 3" xfId="11533"/>
    <cellStyle name="Comma 2 2 2 3 14 2 4" xfId="11534"/>
    <cellStyle name="Comma 2 2 2 3 14 2 5" xfId="11535"/>
    <cellStyle name="Comma 2 2 2 3 14 2 6" xfId="11536"/>
    <cellStyle name="Comma 2 2 2 3 14 2 7" xfId="11537"/>
    <cellStyle name="Comma 2 2 2 3 14 2 8" xfId="11538"/>
    <cellStyle name="Comma 2 2 2 3 14 2 9" xfId="11539"/>
    <cellStyle name="Comma 2 2 2 3 14 20" xfId="11540"/>
    <cellStyle name="Comma 2 2 2 3 14 21" xfId="11541"/>
    <cellStyle name="Comma 2 2 2 3 14 22" xfId="11542"/>
    <cellStyle name="Comma 2 2 2 3 14 23" xfId="11543"/>
    <cellStyle name="Comma 2 2 2 3 14 24" xfId="11544"/>
    <cellStyle name="Comma 2 2 2 3 14 25" xfId="11545"/>
    <cellStyle name="Comma 2 2 2 3 14 26" xfId="11546"/>
    <cellStyle name="Comma 2 2 2 3 14 27" xfId="11547"/>
    <cellStyle name="Comma 2 2 2 3 14 3" xfId="11548"/>
    <cellStyle name="Comma 2 2 2 3 14 4" xfId="11549"/>
    <cellStyle name="Comma 2 2 2 3 14 5" xfId="11550"/>
    <cellStyle name="Comma 2 2 2 3 14 6" xfId="11551"/>
    <cellStyle name="Comma 2 2 2 3 14 7" xfId="11552"/>
    <cellStyle name="Comma 2 2 2 3 14 8" xfId="11553"/>
    <cellStyle name="Comma 2 2 2 3 14 9" xfId="11554"/>
    <cellStyle name="Comma 2 2 2 3 15" xfId="11555"/>
    <cellStyle name="Comma 2 2 2 3 16" xfId="11556"/>
    <cellStyle name="Comma 2 2 2 3 17" xfId="11557"/>
    <cellStyle name="Comma 2 2 2 3 18" xfId="11558"/>
    <cellStyle name="Comma 2 2 2 3 19" xfId="11559"/>
    <cellStyle name="Comma 2 2 2 3 2" xfId="11560"/>
    <cellStyle name="Comma 2 2 2 3 2 10" xfId="11561"/>
    <cellStyle name="Comma 2 2 2 3 2 11" xfId="11562"/>
    <cellStyle name="Comma 2 2 2 3 2 12" xfId="11563"/>
    <cellStyle name="Comma 2 2 2 3 2 13" xfId="11564"/>
    <cellStyle name="Comma 2 2 2 3 2 14" xfId="11565"/>
    <cellStyle name="Comma 2 2 2 3 2 15" xfId="11566"/>
    <cellStyle name="Comma 2 2 2 3 2 16" xfId="11567"/>
    <cellStyle name="Comma 2 2 2 3 2 17" xfId="11568"/>
    <cellStyle name="Comma 2 2 2 3 2 18" xfId="11569"/>
    <cellStyle name="Comma 2 2 2 3 2 19" xfId="11570"/>
    <cellStyle name="Comma 2 2 2 3 2 2" xfId="11571"/>
    <cellStyle name="Comma 2 2 2 3 2 2 10" xfId="11572"/>
    <cellStyle name="Comma 2 2 2 3 2 2 11" xfId="11573"/>
    <cellStyle name="Comma 2 2 2 3 2 2 12" xfId="11574"/>
    <cellStyle name="Comma 2 2 2 3 2 2 13" xfId="11575"/>
    <cellStyle name="Comma 2 2 2 3 2 2 14" xfId="11576"/>
    <cellStyle name="Comma 2 2 2 3 2 2 15" xfId="11577"/>
    <cellStyle name="Comma 2 2 2 3 2 2 16" xfId="11578"/>
    <cellStyle name="Comma 2 2 2 3 2 2 17" xfId="11579"/>
    <cellStyle name="Comma 2 2 2 3 2 2 18" xfId="11580"/>
    <cellStyle name="Comma 2 2 2 3 2 2 19" xfId="11581"/>
    <cellStyle name="Comma 2 2 2 3 2 2 2" xfId="11582"/>
    <cellStyle name="Comma 2 2 2 3 2 2 2 10" xfId="11583"/>
    <cellStyle name="Comma 2 2 2 3 2 2 2 11" xfId="11584"/>
    <cellStyle name="Comma 2 2 2 3 2 2 2 12" xfId="11585"/>
    <cellStyle name="Comma 2 2 2 3 2 2 2 13" xfId="11586"/>
    <cellStyle name="Comma 2 2 2 3 2 2 2 14" xfId="11587"/>
    <cellStyle name="Comma 2 2 2 3 2 2 2 15" xfId="11588"/>
    <cellStyle name="Comma 2 2 2 3 2 2 2 16" xfId="11589"/>
    <cellStyle name="Comma 2 2 2 3 2 2 2 17" xfId="11590"/>
    <cellStyle name="Comma 2 2 2 3 2 2 2 18" xfId="11591"/>
    <cellStyle name="Comma 2 2 2 3 2 2 2 19" xfId="11592"/>
    <cellStyle name="Comma 2 2 2 3 2 2 2 2" xfId="11593"/>
    <cellStyle name="Comma 2 2 2 3 2 2 2 2 2" xfId="11594"/>
    <cellStyle name="Comma 2 2 2 3 2 2 2 20" xfId="11595"/>
    <cellStyle name="Comma 2 2 2 3 2 2 2 21" xfId="11596"/>
    <cellStyle name="Comma 2 2 2 3 2 2 2 22" xfId="11597"/>
    <cellStyle name="Comma 2 2 2 3 2 2 2 23" xfId="11598"/>
    <cellStyle name="Comma 2 2 2 3 2 2 2 24" xfId="11599"/>
    <cellStyle name="Comma 2 2 2 3 2 2 2 25" xfId="11600"/>
    <cellStyle name="Comma 2 2 2 3 2 2 2 26" xfId="11601"/>
    <cellStyle name="Comma 2 2 2 3 2 2 2 27" xfId="11602"/>
    <cellStyle name="Comma 2 2 2 3 2 2 2 3" xfId="11603"/>
    <cellStyle name="Comma 2 2 2 3 2 2 2 4" xfId="11604"/>
    <cellStyle name="Comma 2 2 2 3 2 2 2 5" xfId="11605"/>
    <cellStyle name="Comma 2 2 2 3 2 2 2 6" xfId="11606"/>
    <cellStyle name="Comma 2 2 2 3 2 2 2 7" xfId="11607"/>
    <cellStyle name="Comma 2 2 2 3 2 2 2 8" xfId="11608"/>
    <cellStyle name="Comma 2 2 2 3 2 2 2 9" xfId="11609"/>
    <cellStyle name="Comma 2 2 2 3 2 2 20" xfId="11610"/>
    <cellStyle name="Comma 2 2 2 3 2 2 21" xfId="11611"/>
    <cellStyle name="Comma 2 2 2 3 2 2 22" xfId="11612"/>
    <cellStyle name="Comma 2 2 2 3 2 2 23" xfId="11613"/>
    <cellStyle name="Comma 2 2 2 3 2 2 24" xfId="11614"/>
    <cellStyle name="Comma 2 2 2 3 2 2 25" xfId="11615"/>
    <cellStyle name="Comma 2 2 2 3 2 2 26" xfId="11616"/>
    <cellStyle name="Comma 2 2 2 3 2 2 27" xfId="11617"/>
    <cellStyle name="Comma 2 2 2 3 2 2 3" xfId="11618"/>
    <cellStyle name="Comma 2 2 2 3 2 2 4" xfId="11619"/>
    <cellStyle name="Comma 2 2 2 3 2 2 5" xfId="11620"/>
    <cellStyle name="Comma 2 2 2 3 2 2 6" xfId="11621"/>
    <cellStyle name="Comma 2 2 2 3 2 2 7" xfId="11622"/>
    <cellStyle name="Comma 2 2 2 3 2 2 8" xfId="11623"/>
    <cellStyle name="Comma 2 2 2 3 2 2 9" xfId="11624"/>
    <cellStyle name="Comma 2 2 2 3 2 20" xfId="11625"/>
    <cellStyle name="Comma 2 2 2 3 2 21" xfId="11626"/>
    <cellStyle name="Comma 2 2 2 3 2 22" xfId="11627"/>
    <cellStyle name="Comma 2 2 2 3 2 23" xfId="11628"/>
    <cellStyle name="Comma 2 2 2 3 2 24" xfId="11629"/>
    <cellStyle name="Comma 2 2 2 3 2 25" xfId="11630"/>
    <cellStyle name="Comma 2 2 2 3 2 26" xfId="11631"/>
    <cellStyle name="Comma 2 2 2 3 2 27" xfId="11632"/>
    <cellStyle name="Comma 2 2 2 3 2 28" xfId="11633"/>
    <cellStyle name="Comma 2 2 2 3 2 29" xfId="11634"/>
    <cellStyle name="Comma 2 2 2 3 2 3" xfId="11635"/>
    <cellStyle name="Comma 2 2 2 3 2 30" xfId="11636"/>
    <cellStyle name="Comma 2 2 2 3 2 31" xfId="11637"/>
    <cellStyle name="Comma 2 2 2 3 2 32" xfId="11638"/>
    <cellStyle name="Comma 2 2 2 3 2 33" xfId="11639"/>
    <cellStyle name="Comma 2 2 2 3 2 34" xfId="11640"/>
    <cellStyle name="Comma 2 2 2 3 2 35" xfId="11641"/>
    <cellStyle name="Comma 2 2 2 3 2 36" xfId="11642"/>
    <cellStyle name="Comma 2 2 2 3 2 37" xfId="11643"/>
    <cellStyle name="Comma 2 2 2 3 2 38" xfId="11644"/>
    <cellStyle name="Comma 2 2 2 3 2 39" xfId="11645"/>
    <cellStyle name="Comma 2 2 2 3 2 4" xfId="11646"/>
    <cellStyle name="Comma 2 2 2 3 2 5" xfId="11647"/>
    <cellStyle name="Comma 2 2 2 3 2 6" xfId="11648"/>
    <cellStyle name="Comma 2 2 2 3 2 7" xfId="11649"/>
    <cellStyle name="Comma 2 2 2 3 2 8" xfId="11650"/>
    <cellStyle name="Comma 2 2 2 3 2 9" xfId="11651"/>
    <cellStyle name="Comma 2 2 2 3 20" xfId="11652"/>
    <cellStyle name="Comma 2 2 2 3 21" xfId="11653"/>
    <cellStyle name="Comma 2 2 2 3 22" xfId="11654"/>
    <cellStyle name="Comma 2 2 2 3 23" xfId="11655"/>
    <cellStyle name="Comma 2 2 2 3 24" xfId="11656"/>
    <cellStyle name="Comma 2 2 2 3 25" xfId="11657"/>
    <cellStyle name="Comma 2 2 2 3 26" xfId="11658"/>
    <cellStyle name="Comma 2 2 2 3 27" xfId="11659"/>
    <cellStyle name="Comma 2 2 2 3 28" xfId="11660"/>
    <cellStyle name="Comma 2 2 2 3 29" xfId="11661"/>
    <cellStyle name="Comma 2 2 2 3 3" xfId="11662"/>
    <cellStyle name="Comma 2 2 2 3 30" xfId="11663"/>
    <cellStyle name="Comma 2 2 2 3 31" xfId="11664"/>
    <cellStyle name="Comma 2 2 2 3 32" xfId="11665"/>
    <cellStyle name="Comma 2 2 2 3 33" xfId="11666"/>
    <cellStyle name="Comma 2 2 2 3 34" xfId="11667"/>
    <cellStyle name="Comma 2 2 2 3 35" xfId="11668"/>
    <cellStyle name="Comma 2 2 2 3 36" xfId="11669"/>
    <cellStyle name="Comma 2 2 2 3 37" xfId="11670"/>
    <cellStyle name="Comma 2 2 2 3 38" xfId="11671"/>
    <cellStyle name="Comma 2 2 2 3 39" xfId="11672"/>
    <cellStyle name="Comma 2 2 2 3 4" xfId="11673"/>
    <cellStyle name="Comma 2 2 2 3 40" xfId="11674"/>
    <cellStyle name="Comma 2 2 2 3 41" xfId="11675"/>
    <cellStyle name="Comma 2 2 2 3 42" xfId="11676"/>
    <cellStyle name="Comma 2 2 2 3 43" xfId="11677"/>
    <cellStyle name="Comma 2 2 2 3 44" xfId="11678"/>
    <cellStyle name="Comma 2 2 2 3 45" xfId="11679"/>
    <cellStyle name="Comma 2 2 2 3 46" xfId="11680"/>
    <cellStyle name="Comma 2 2 2 3 47" xfId="11681"/>
    <cellStyle name="Comma 2 2 2 3 48" xfId="11682"/>
    <cellStyle name="Comma 2 2 2 3 49" xfId="11683"/>
    <cellStyle name="Comma 2 2 2 3 5" xfId="11684"/>
    <cellStyle name="Comma 2 2 2 3 50" xfId="11685"/>
    <cellStyle name="Comma 2 2 2 3 6" xfId="11686"/>
    <cellStyle name="Comma 2 2 2 3 7" xfId="11687"/>
    <cellStyle name="Comma 2 2 2 3 8" xfId="11688"/>
    <cellStyle name="Comma 2 2 2 3 9" xfId="11689"/>
    <cellStyle name="Comma 2 2 2 4" xfId="11690"/>
    <cellStyle name="Comma 2 2 2 5" xfId="11691"/>
    <cellStyle name="Comma 2 2 2 6" xfId="11692"/>
    <cellStyle name="Comma 2 2 2 7" xfId="11693"/>
    <cellStyle name="Comma 2 2 2 8" xfId="11694"/>
    <cellStyle name="Comma 2 2 2 9" xfId="11695"/>
    <cellStyle name="Comma 2 2 20" xfId="11696"/>
    <cellStyle name="Comma 2 2 20 2" xfId="11697"/>
    <cellStyle name="Comma 2 2 20 3" xfId="11698"/>
    <cellStyle name="Comma 2 2 20 4" xfId="11699"/>
    <cellStyle name="Comma 2 2 21" xfId="11700"/>
    <cellStyle name="Comma 2 2 21 2" xfId="11701"/>
    <cellStyle name="Comma 2 2 21 2 2" xfId="11702"/>
    <cellStyle name="Comma 2 2 21 3" xfId="11703"/>
    <cellStyle name="Comma 2 2 22" xfId="11704"/>
    <cellStyle name="Comma 2 2 23" xfId="11705"/>
    <cellStyle name="Comma 2 2 3" xfId="11706"/>
    <cellStyle name="Comma 2 2 3 2" xfId="11707"/>
    <cellStyle name="Comma 2 2 3 2 2" xfId="11708"/>
    <cellStyle name="Comma 2 2 3 2 3" xfId="11709"/>
    <cellStyle name="Comma 2 2 3 2 4" xfId="11710"/>
    <cellStyle name="Comma 2 2 3 3" xfId="11711"/>
    <cellStyle name="Comma 2 2 3 4" xfId="11712"/>
    <cellStyle name="Comma 2 2 3 5" xfId="11713"/>
    <cellStyle name="Comma 2 2 4" xfId="11714"/>
    <cellStyle name="Comma 2 2 4 2" xfId="11715"/>
    <cellStyle name="Comma 2 2 4 2 2" xfId="11716"/>
    <cellStyle name="Comma 2 2 4 2 3" xfId="11717"/>
    <cellStyle name="Comma 2 2 4 2 4" xfId="11718"/>
    <cellStyle name="Comma 2 2 4 3" xfId="11719"/>
    <cellStyle name="Comma 2 2 4 4" xfId="11720"/>
    <cellStyle name="Comma 2 2 4 5" xfId="11721"/>
    <cellStyle name="Comma 2 2 5" xfId="11722"/>
    <cellStyle name="Comma 2 2 5 2" xfId="11723"/>
    <cellStyle name="Comma 2 2 5 2 2" xfId="11724"/>
    <cellStyle name="Comma 2 2 5 2 3" xfId="11725"/>
    <cellStyle name="Comma 2 2 5 2 3 2" xfId="11726"/>
    <cellStyle name="Comma 2 2 5 2 3 2 2" xfId="11727"/>
    <cellStyle name="Comma 2 2 5 2 3 3" xfId="11728"/>
    <cellStyle name="Comma 2 2 5 2 4" xfId="11729"/>
    <cellStyle name="Comma 2 2 5 3" xfId="11730"/>
    <cellStyle name="Comma 2 2 5 4" xfId="11731"/>
    <cellStyle name="Comma 2 2 5 5" xfId="11732"/>
    <cellStyle name="Comma 2 2 6" xfId="11733"/>
    <cellStyle name="Comma 2 2 6 2" xfId="11734"/>
    <cellStyle name="Comma 2 2 6 2 2" xfId="11735"/>
    <cellStyle name="Comma 2 2 6 2 3" xfId="11736"/>
    <cellStyle name="Comma 2 2 6 2 4" xfId="11737"/>
    <cellStyle name="Comma 2 2 6 3" xfId="11738"/>
    <cellStyle name="Comma 2 2 6 4" xfId="11739"/>
    <cellStyle name="Comma 2 2 6 5" xfId="11740"/>
    <cellStyle name="Comma 2 2 7" xfId="11741"/>
    <cellStyle name="Comma 2 2 7 2" xfId="11742"/>
    <cellStyle name="Comma 2 2 7 2 2" xfId="11743"/>
    <cellStyle name="Comma 2 2 7 2 3" xfId="11744"/>
    <cellStyle name="Comma 2 2 7 2 4" xfId="11745"/>
    <cellStyle name="Comma 2 2 7 3" xfId="11746"/>
    <cellStyle name="Comma 2 2 7 4" xfId="11747"/>
    <cellStyle name="Comma 2 2 7 5" xfId="11748"/>
    <cellStyle name="Comma 2 2 8" xfId="11749"/>
    <cellStyle name="Comma 2 2 8 10" xfId="11750"/>
    <cellStyle name="Comma 2 2 8 11" xfId="11751"/>
    <cellStyle name="Comma 2 2 8 12" xfId="11752"/>
    <cellStyle name="Comma 2 2 8 13" xfId="11753"/>
    <cellStyle name="Comma 2 2 8 14" xfId="11754"/>
    <cellStyle name="Comma 2 2 8 15" xfId="11755"/>
    <cellStyle name="Comma 2 2 8 16" xfId="11756"/>
    <cellStyle name="Comma 2 2 8 16 10" xfId="11757"/>
    <cellStyle name="Comma 2 2 8 16 11" xfId="11758"/>
    <cellStyle name="Comma 2 2 8 16 12" xfId="11759"/>
    <cellStyle name="Comma 2 2 8 16 13" xfId="11760"/>
    <cellStyle name="Comma 2 2 8 16 14" xfId="11761"/>
    <cellStyle name="Comma 2 2 8 16 15" xfId="11762"/>
    <cellStyle name="Comma 2 2 8 16 16" xfId="11763"/>
    <cellStyle name="Comma 2 2 8 16 17" xfId="11764"/>
    <cellStyle name="Comma 2 2 8 16 18" xfId="11765"/>
    <cellStyle name="Comma 2 2 8 16 19" xfId="11766"/>
    <cellStyle name="Comma 2 2 8 16 2" xfId="11767"/>
    <cellStyle name="Comma 2 2 8 16 2 10" xfId="11768"/>
    <cellStyle name="Comma 2 2 8 16 2 11" xfId="11769"/>
    <cellStyle name="Comma 2 2 8 16 2 12" xfId="11770"/>
    <cellStyle name="Comma 2 2 8 16 2 13" xfId="11771"/>
    <cellStyle name="Comma 2 2 8 16 2 14" xfId="11772"/>
    <cellStyle name="Comma 2 2 8 16 2 15" xfId="11773"/>
    <cellStyle name="Comma 2 2 8 16 2 16" xfId="11774"/>
    <cellStyle name="Comma 2 2 8 16 2 17" xfId="11775"/>
    <cellStyle name="Comma 2 2 8 16 2 18" xfId="11776"/>
    <cellStyle name="Comma 2 2 8 16 2 19" xfId="11777"/>
    <cellStyle name="Comma 2 2 8 16 2 2" xfId="11778"/>
    <cellStyle name="Comma 2 2 8 16 2 20" xfId="11779"/>
    <cellStyle name="Comma 2 2 8 16 2 21" xfId="11780"/>
    <cellStyle name="Comma 2 2 8 16 2 22" xfId="11781"/>
    <cellStyle name="Comma 2 2 8 16 2 23" xfId="11782"/>
    <cellStyle name="Comma 2 2 8 16 2 24" xfId="11783"/>
    <cellStyle name="Comma 2 2 8 16 2 25" xfId="11784"/>
    <cellStyle name="Comma 2 2 8 16 2 26" xfId="11785"/>
    <cellStyle name="Comma 2 2 8 16 2 27" xfId="11786"/>
    <cellStyle name="Comma 2 2 8 16 2 3" xfId="11787"/>
    <cellStyle name="Comma 2 2 8 16 2 4" xfId="11788"/>
    <cellStyle name="Comma 2 2 8 16 2 5" xfId="11789"/>
    <cellStyle name="Comma 2 2 8 16 2 6" xfId="11790"/>
    <cellStyle name="Comma 2 2 8 16 2 7" xfId="11791"/>
    <cellStyle name="Comma 2 2 8 16 2 8" xfId="11792"/>
    <cellStyle name="Comma 2 2 8 16 2 9" xfId="11793"/>
    <cellStyle name="Comma 2 2 8 16 20" xfId="11794"/>
    <cellStyle name="Comma 2 2 8 16 21" xfId="11795"/>
    <cellStyle name="Comma 2 2 8 16 22" xfId="11796"/>
    <cellStyle name="Comma 2 2 8 16 23" xfId="11797"/>
    <cellStyle name="Comma 2 2 8 16 24" xfId="11798"/>
    <cellStyle name="Comma 2 2 8 16 25" xfId="11799"/>
    <cellStyle name="Comma 2 2 8 16 26" xfId="11800"/>
    <cellStyle name="Comma 2 2 8 16 27" xfId="11801"/>
    <cellStyle name="Comma 2 2 8 16 3" xfId="11802"/>
    <cellStyle name="Comma 2 2 8 16 4" xfId="11803"/>
    <cellStyle name="Comma 2 2 8 16 5" xfId="11804"/>
    <cellStyle name="Comma 2 2 8 16 6" xfId="11805"/>
    <cellStyle name="Comma 2 2 8 16 7" xfId="11806"/>
    <cellStyle name="Comma 2 2 8 16 8" xfId="11807"/>
    <cellStyle name="Comma 2 2 8 16 9" xfId="11808"/>
    <cellStyle name="Comma 2 2 8 17" xfId="11809"/>
    <cellStyle name="Comma 2 2 8 18" xfId="11810"/>
    <cellStyle name="Comma 2 2 8 19" xfId="11811"/>
    <cellStyle name="Comma 2 2 8 2" xfId="11812"/>
    <cellStyle name="Comma 2 2 8 2 10" xfId="11813"/>
    <cellStyle name="Comma 2 2 8 2 11" xfId="11814"/>
    <cellStyle name="Comma 2 2 8 2 12" xfId="11815"/>
    <cellStyle name="Comma 2 2 8 2 13" xfId="11816"/>
    <cellStyle name="Comma 2 2 8 2 14" xfId="11817"/>
    <cellStyle name="Comma 2 2 8 2 14 10" xfId="11818"/>
    <cellStyle name="Comma 2 2 8 2 14 11" xfId="11819"/>
    <cellStyle name="Comma 2 2 8 2 14 12" xfId="11820"/>
    <cellStyle name="Comma 2 2 8 2 14 13" xfId="11821"/>
    <cellStyle name="Comma 2 2 8 2 14 14" xfId="11822"/>
    <cellStyle name="Comma 2 2 8 2 14 15" xfId="11823"/>
    <cellStyle name="Comma 2 2 8 2 14 16" xfId="11824"/>
    <cellStyle name="Comma 2 2 8 2 14 17" xfId="11825"/>
    <cellStyle name="Comma 2 2 8 2 14 18" xfId="11826"/>
    <cellStyle name="Comma 2 2 8 2 14 19" xfId="11827"/>
    <cellStyle name="Comma 2 2 8 2 14 2" xfId="11828"/>
    <cellStyle name="Comma 2 2 8 2 14 2 10" xfId="11829"/>
    <cellStyle name="Comma 2 2 8 2 14 2 11" xfId="11830"/>
    <cellStyle name="Comma 2 2 8 2 14 2 12" xfId="11831"/>
    <cellStyle name="Comma 2 2 8 2 14 2 13" xfId="11832"/>
    <cellStyle name="Comma 2 2 8 2 14 2 14" xfId="11833"/>
    <cellStyle name="Comma 2 2 8 2 14 2 15" xfId="11834"/>
    <cellStyle name="Comma 2 2 8 2 14 2 16" xfId="11835"/>
    <cellStyle name="Comma 2 2 8 2 14 2 17" xfId="11836"/>
    <cellStyle name="Comma 2 2 8 2 14 2 18" xfId="11837"/>
    <cellStyle name="Comma 2 2 8 2 14 2 19" xfId="11838"/>
    <cellStyle name="Comma 2 2 8 2 14 2 2" xfId="11839"/>
    <cellStyle name="Comma 2 2 8 2 14 2 20" xfId="11840"/>
    <cellStyle name="Comma 2 2 8 2 14 2 21" xfId="11841"/>
    <cellStyle name="Comma 2 2 8 2 14 2 22" xfId="11842"/>
    <cellStyle name="Comma 2 2 8 2 14 2 23" xfId="11843"/>
    <cellStyle name="Comma 2 2 8 2 14 2 24" xfId="11844"/>
    <cellStyle name="Comma 2 2 8 2 14 2 25" xfId="11845"/>
    <cellStyle name="Comma 2 2 8 2 14 2 26" xfId="11846"/>
    <cellStyle name="Comma 2 2 8 2 14 2 27" xfId="11847"/>
    <cellStyle name="Comma 2 2 8 2 14 2 3" xfId="11848"/>
    <cellStyle name="Comma 2 2 8 2 14 2 4" xfId="11849"/>
    <cellStyle name="Comma 2 2 8 2 14 2 5" xfId="11850"/>
    <cellStyle name="Comma 2 2 8 2 14 2 6" xfId="11851"/>
    <cellStyle name="Comma 2 2 8 2 14 2 7" xfId="11852"/>
    <cellStyle name="Comma 2 2 8 2 14 2 8" xfId="11853"/>
    <cellStyle name="Comma 2 2 8 2 14 2 9" xfId="11854"/>
    <cellStyle name="Comma 2 2 8 2 14 20" xfId="11855"/>
    <cellStyle name="Comma 2 2 8 2 14 21" xfId="11856"/>
    <cellStyle name="Comma 2 2 8 2 14 22" xfId="11857"/>
    <cellStyle name="Comma 2 2 8 2 14 23" xfId="11858"/>
    <cellStyle name="Comma 2 2 8 2 14 24" xfId="11859"/>
    <cellStyle name="Comma 2 2 8 2 14 25" xfId="11860"/>
    <cellStyle name="Comma 2 2 8 2 14 26" xfId="11861"/>
    <cellStyle name="Comma 2 2 8 2 14 27" xfId="11862"/>
    <cellStyle name="Comma 2 2 8 2 14 3" xfId="11863"/>
    <cellStyle name="Comma 2 2 8 2 14 4" xfId="11864"/>
    <cellStyle name="Comma 2 2 8 2 14 5" xfId="11865"/>
    <cellStyle name="Comma 2 2 8 2 14 6" xfId="11866"/>
    <cellStyle name="Comma 2 2 8 2 14 7" xfId="11867"/>
    <cellStyle name="Comma 2 2 8 2 14 8" xfId="11868"/>
    <cellStyle name="Comma 2 2 8 2 14 9" xfId="11869"/>
    <cellStyle name="Comma 2 2 8 2 15" xfId="11870"/>
    <cellStyle name="Comma 2 2 8 2 16" xfId="11871"/>
    <cellStyle name="Comma 2 2 8 2 17" xfId="11872"/>
    <cellStyle name="Comma 2 2 8 2 18" xfId="11873"/>
    <cellStyle name="Comma 2 2 8 2 19" xfId="11874"/>
    <cellStyle name="Comma 2 2 8 2 2" xfId="11875"/>
    <cellStyle name="Comma 2 2 8 2 2 10" xfId="11876"/>
    <cellStyle name="Comma 2 2 8 2 2 11" xfId="11877"/>
    <cellStyle name="Comma 2 2 8 2 2 12" xfId="11878"/>
    <cellStyle name="Comma 2 2 8 2 2 13" xfId="11879"/>
    <cellStyle name="Comma 2 2 8 2 2 14" xfId="11880"/>
    <cellStyle name="Comma 2 2 8 2 2 15" xfId="11881"/>
    <cellStyle name="Comma 2 2 8 2 2 16" xfId="11882"/>
    <cellStyle name="Comma 2 2 8 2 2 17" xfId="11883"/>
    <cellStyle name="Comma 2 2 8 2 2 18" xfId="11884"/>
    <cellStyle name="Comma 2 2 8 2 2 19" xfId="11885"/>
    <cellStyle name="Comma 2 2 8 2 2 2" xfId="11886"/>
    <cellStyle name="Comma 2 2 8 2 2 2 10" xfId="11887"/>
    <cellStyle name="Comma 2 2 8 2 2 2 11" xfId="11888"/>
    <cellStyle name="Comma 2 2 8 2 2 2 12" xfId="11889"/>
    <cellStyle name="Comma 2 2 8 2 2 2 13" xfId="11890"/>
    <cellStyle name="Comma 2 2 8 2 2 2 14" xfId="11891"/>
    <cellStyle name="Comma 2 2 8 2 2 2 15" xfId="11892"/>
    <cellStyle name="Comma 2 2 8 2 2 2 16" xfId="11893"/>
    <cellStyle name="Comma 2 2 8 2 2 2 17" xfId="11894"/>
    <cellStyle name="Comma 2 2 8 2 2 2 18" xfId="11895"/>
    <cellStyle name="Comma 2 2 8 2 2 2 19" xfId="11896"/>
    <cellStyle name="Comma 2 2 8 2 2 2 2" xfId="11897"/>
    <cellStyle name="Comma 2 2 8 2 2 2 2 10" xfId="11898"/>
    <cellStyle name="Comma 2 2 8 2 2 2 2 11" xfId="11899"/>
    <cellStyle name="Comma 2 2 8 2 2 2 2 12" xfId="11900"/>
    <cellStyle name="Comma 2 2 8 2 2 2 2 13" xfId="11901"/>
    <cellStyle name="Comma 2 2 8 2 2 2 2 14" xfId="11902"/>
    <cellStyle name="Comma 2 2 8 2 2 2 2 15" xfId="11903"/>
    <cellStyle name="Comma 2 2 8 2 2 2 2 16" xfId="11904"/>
    <cellStyle name="Comma 2 2 8 2 2 2 2 17" xfId="11905"/>
    <cellStyle name="Comma 2 2 8 2 2 2 2 18" xfId="11906"/>
    <cellStyle name="Comma 2 2 8 2 2 2 2 19" xfId="11907"/>
    <cellStyle name="Comma 2 2 8 2 2 2 2 2" xfId="11908"/>
    <cellStyle name="Comma 2 2 8 2 2 2 2 20" xfId="11909"/>
    <cellStyle name="Comma 2 2 8 2 2 2 2 21" xfId="11910"/>
    <cellStyle name="Comma 2 2 8 2 2 2 2 22" xfId="11911"/>
    <cellStyle name="Comma 2 2 8 2 2 2 2 23" xfId="11912"/>
    <cellStyle name="Comma 2 2 8 2 2 2 2 24" xfId="11913"/>
    <cellStyle name="Comma 2 2 8 2 2 2 2 25" xfId="11914"/>
    <cellStyle name="Comma 2 2 8 2 2 2 2 26" xfId="11915"/>
    <cellStyle name="Comma 2 2 8 2 2 2 2 27" xfId="11916"/>
    <cellStyle name="Comma 2 2 8 2 2 2 2 3" xfId="11917"/>
    <cellStyle name="Comma 2 2 8 2 2 2 2 4" xfId="11918"/>
    <cellStyle name="Comma 2 2 8 2 2 2 2 5" xfId="11919"/>
    <cellStyle name="Comma 2 2 8 2 2 2 2 6" xfId="11920"/>
    <cellStyle name="Comma 2 2 8 2 2 2 2 7" xfId="11921"/>
    <cellStyle name="Comma 2 2 8 2 2 2 2 8" xfId="11922"/>
    <cellStyle name="Comma 2 2 8 2 2 2 2 9" xfId="11923"/>
    <cellStyle name="Comma 2 2 8 2 2 2 20" xfId="11924"/>
    <cellStyle name="Comma 2 2 8 2 2 2 21" xfId="11925"/>
    <cellStyle name="Comma 2 2 8 2 2 2 22" xfId="11926"/>
    <cellStyle name="Comma 2 2 8 2 2 2 23" xfId="11927"/>
    <cellStyle name="Comma 2 2 8 2 2 2 24" xfId="11928"/>
    <cellStyle name="Comma 2 2 8 2 2 2 25" xfId="11929"/>
    <cellStyle name="Comma 2 2 8 2 2 2 26" xfId="11930"/>
    <cellStyle name="Comma 2 2 8 2 2 2 27" xfId="11931"/>
    <cellStyle name="Comma 2 2 8 2 2 2 3" xfId="11932"/>
    <cellStyle name="Comma 2 2 8 2 2 2 4" xfId="11933"/>
    <cellStyle name="Comma 2 2 8 2 2 2 5" xfId="11934"/>
    <cellStyle name="Comma 2 2 8 2 2 2 6" xfId="11935"/>
    <cellStyle name="Comma 2 2 8 2 2 2 7" xfId="11936"/>
    <cellStyle name="Comma 2 2 8 2 2 2 8" xfId="11937"/>
    <cellStyle name="Comma 2 2 8 2 2 2 9" xfId="11938"/>
    <cellStyle name="Comma 2 2 8 2 2 20" xfId="11939"/>
    <cellStyle name="Comma 2 2 8 2 2 21" xfId="11940"/>
    <cellStyle name="Comma 2 2 8 2 2 22" xfId="11941"/>
    <cellStyle name="Comma 2 2 8 2 2 23" xfId="11942"/>
    <cellStyle name="Comma 2 2 8 2 2 24" xfId="11943"/>
    <cellStyle name="Comma 2 2 8 2 2 25" xfId="11944"/>
    <cellStyle name="Comma 2 2 8 2 2 26" xfId="11945"/>
    <cellStyle name="Comma 2 2 8 2 2 27" xfId="11946"/>
    <cellStyle name="Comma 2 2 8 2 2 28" xfId="11947"/>
    <cellStyle name="Comma 2 2 8 2 2 29" xfId="11948"/>
    <cellStyle name="Comma 2 2 8 2 2 3" xfId="11949"/>
    <cellStyle name="Comma 2 2 8 2 2 30" xfId="11950"/>
    <cellStyle name="Comma 2 2 8 2 2 31" xfId="11951"/>
    <cellStyle name="Comma 2 2 8 2 2 32" xfId="11952"/>
    <cellStyle name="Comma 2 2 8 2 2 33" xfId="11953"/>
    <cellStyle name="Comma 2 2 8 2 2 34" xfId="11954"/>
    <cellStyle name="Comma 2 2 8 2 2 35" xfId="11955"/>
    <cellStyle name="Comma 2 2 8 2 2 36" xfId="11956"/>
    <cellStyle name="Comma 2 2 8 2 2 37" xfId="11957"/>
    <cellStyle name="Comma 2 2 8 2 2 38" xfId="11958"/>
    <cellStyle name="Comma 2 2 8 2 2 39" xfId="11959"/>
    <cellStyle name="Comma 2 2 8 2 2 4" xfId="11960"/>
    <cellStyle name="Comma 2 2 8 2 2 5" xfId="11961"/>
    <cellStyle name="Comma 2 2 8 2 2 6" xfId="11962"/>
    <cellStyle name="Comma 2 2 8 2 2 7" xfId="11963"/>
    <cellStyle name="Comma 2 2 8 2 2 8" xfId="11964"/>
    <cellStyle name="Comma 2 2 8 2 2 9" xfId="11965"/>
    <cellStyle name="Comma 2 2 8 2 20" xfId="11966"/>
    <cellStyle name="Comma 2 2 8 2 21" xfId="11967"/>
    <cellStyle name="Comma 2 2 8 2 22" xfId="11968"/>
    <cellStyle name="Comma 2 2 8 2 23" xfId="11969"/>
    <cellStyle name="Comma 2 2 8 2 24" xfId="11970"/>
    <cellStyle name="Comma 2 2 8 2 25" xfId="11971"/>
    <cellStyle name="Comma 2 2 8 2 26" xfId="11972"/>
    <cellStyle name="Comma 2 2 8 2 27" xfId="11973"/>
    <cellStyle name="Comma 2 2 8 2 28" xfId="11974"/>
    <cellStyle name="Comma 2 2 8 2 29" xfId="11975"/>
    <cellStyle name="Comma 2 2 8 2 3" xfId="11976"/>
    <cellStyle name="Comma 2 2 8 2 30" xfId="11977"/>
    <cellStyle name="Comma 2 2 8 2 31" xfId="11978"/>
    <cellStyle name="Comma 2 2 8 2 32" xfId="11979"/>
    <cellStyle name="Comma 2 2 8 2 33" xfId="11980"/>
    <cellStyle name="Comma 2 2 8 2 34" xfId="11981"/>
    <cellStyle name="Comma 2 2 8 2 35" xfId="11982"/>
    <cellStyle name="Comma 2 2 8 2 36" xfId="11983"/>
    <cellStyle name="Comma 2 2 8 2 37" xfId="11984"/>
    <cellStyle name="Comma 2 2 8 2 38" xfId="11985"/>
    <cellStyle name="Comma 2 2 8 2 39" xfId="11986"/>
    <cellStyle name="Comma 2 2 8 2 4" xfId="11987"/>
    <cellStyle name="Comma 2 2 8 2 40" xfId="11988"/>
    <cellStyle name="Comma 2 2 8 2 41" xfId="11989"/>
    <cellStyle name="Comma 2 2 8 2 42" xfId="11990"/>
    <cellStyle name="Comma 2 2 8 2 43" xfId="11991"/>
    <cellStyle name="Comma 2 2 8 2 44" xfId="11992"/>
    <cellStyle name="Comma 2 2 8 2 45" xfId="11993"/>
    <cellStyle name="Comma 2 2 8 2 46" xfId="11994"/>
    <cellStyle name="Comma 2 2 8 2 47" xfId="11995"/>
    <cellStyle name="Comma 2 2 8 2 48" xfId="11996"/>
    <cellStyle name="Comma 2 2 8 2 49" xfId="11997"/>
    <cellStyle name="Comma 2 2 8 2 5" xfId="11998"/>
    <cellStyle name="Comma 2 2 8 2 50" xfId="11999"/>
    <cellStyle name="Comma 2 2 8 2 6" xfId="12000"/>
    <cellStyle name="Comma 2 2 8 2 7" xfId="12001"/>
    <cellStyle name="Comma 2 2 8 2 8" xfId="12002"/>
    <cellStyle name="Comma 2 2 8 2 9" xfId="12003"/>
    <cellStyle name="Comma 2 2 8 20" xfId="12004"/>
    <cellStyle name="Comma 2 2 8 21" xfId="12005"/>
    <cellStyle name="Comma 2 2 8 22" xfId="12006"/>
    <cellStyle name="Comma 2 2 8 23" xfId="12007"/>
    <cellStyle name="Comma 2 2 8 24" xfId="12008"/>
    <cellStyle name="Comma 2 2 8 25" xfId="12009"/>
    <cellStyle name="Comma 2 2 8 26" xfId="12010"/>
    <cellStyle name="Comma 2 2 8 27" xfId="12011"/>
    <cellStyle name="Comma 2 2 8 28" xfId="12012"/>
    <cellStyle name="Comma 2 2 8 29" xfId="12013"/>
    <cellStyle name="Comma 2 2 8 3" xfId="12014"/>
    <cellStyle name="Comma 2 2 8 30" xfId="12015"/>
    <cellStyle name="Comma 2 2 8 31" xfId="12016"/>
    <cellStyle name="Comma 2 2 8 32" xfId="12017"/>
    <cellStyle name="Comma 2 2 8 33" xfId="12018"/>
    <cellStyle name="Comma 2 2 8 34" xfId="12019"/>
    <cellStyle name="Comma 2 2 8 35" xfId="12020"/>
    <cellStyle name="Comma 2 2 8 36" xfId="12021"/>
    <cellStyle name="Comma 2 2 8 37" xfId="12022"/>
    <cellStyle name="Comma 2 2 8 38" xfId="12023"/>
    <cellStyle name="Comma 2 2 8 39" xfId="12024"/>
    <cellStyle name="Comma 2 2 8 4" xfId="12025"/>
    <cellStyle name="Comma 2 2 8 40" xfId="12026"/>
    <cellStyle name="Comma 2 2 8 41" xfId="12027"/>
    <cellStyle name="Comma 2 2 8 42" xfId="12028"/>
    <cellStyle name="Comma 2 2 8 43" xfId="12029"/>
    <cellStyle name="Comma 2 2 8 44" xfId="12030"/>
    <cellStyle name="Comma 2 2 8 45" xfId="12031"/>
    <cellStyle name="Comma 2 2 8 46" xfId="12032"/>
    <cellStyle name="Comma 2 2 8 47" xfId="12033"/>
    <cellStyle name="Comma 2 2 8 48" xfId="12034"/>
    <cellStyle name="Comma 2 2 8 49" xfId="12035"/>
    <cellStyle name="Comma 2 2 8 5" xfId="12036"/>
    <cellStyle name="Comma 2 2 8 5 10" xfId="12037"/>
    <cellStyle name="Comma 2 2 8 5 11" xfId="12038"/>
    <cellStyle name="Comma 2 2 8 5 12" xfId="12039"/>
    <cellStyle name="Comma 2 2 8 5 13" xfId="12040"/>
    <cellStyle name="Comma 2 2 8 5 14" xfId="12041"/>
    <cellStyle name="Comma 2 2 8 5 15" xfId="12042"/>
    <cellStyle name="Comma 2 2 8 5 16" xfId="12043"/>
    <cellStyle name="Comma 2 2 8 5 17" xfId="12044"/>
    <cellStyle name="Comma 2 2 8 5 18" xfId="12045"/>
    <cellStyle name="Comma 2 2 8 5 19" xfId="12046"/>
    <cellStyle name="Comma 2 2 8 5 2" xfId="12047"/>
    <cellStyle name="Comma 2 2 8 5 2 10" xfId="12048"/>
    <cellStyle name="Comma 2 2 8 5 2 11" xfId="12049"/>
    <cellStyle name="Comma 2 2 8 5 2 12" xfId="12050"/>
    <cellStyle name="Comma 2 2 8 5 2 13" xfId="12051"/>
    <cellStyle name="Comma 2 2 8 5 2 14" xfId="12052"/>
    <cellStyle name="Comma 2 2 8 5 2 15" xfId="12053"/>
    <cellStyle name="Comma 2 2 8 5 2 16" xfId="12054"/>
    <cellStyle name="Comma 2 2 8 5 2 17" xfId="12055"/>
    <cellStyle name="Comma 2 2 8 5 2 18" xfId="12056"/>
    <cellStyle name="Comma 2 2 8 5 2 19" xfId="12057"/>
    <cellStyle name="Comma 2 2 8 5 2 2" xfId="12058"/>
    <cellStyle name="Comma 2 2 8 5 2 2 10" xfId="12059"/>
    <cellStyle name="Comma 2 2 8 5 2 2 11" xfId="12060"/>
    <cellStyle name="Comma 2 2 8 5 2 2 12" xfId="12061"/>
    <cellStyle name="Comma 2 2 8 5 2 2 13" xfId="12062"/>
    <cellStyle name="Comma 2 2 8 5 2 2 14" xfId="12063"/>
    <cellStyle name="Comma 2 2 8 5 2 2 15" xfId="12064"/>
    <cellStyle name="Comma 2 2 8 5 2 2 16" xfId="12065"/>
    <cellStyle name="Comma 2 2 8 5 2 2 17" xfId="12066"/>
    <cellStyle name="Comma 2 2 8 5 2 2 18" xfId="12067"/>
    <cellStyle name="Comma 2 2 8 5 2 2 19" xfId="12068"/>
    <cellStyle name="Comma 2 2 8 5 2 2 2" xfId="12069"/>
    <cellStyle name="Comma 2 2 8 5 2 2 20" xfId="12070"/>
    <cellStyle name="Comma 2 2 8 5 2 2 21" xfId="12071"/>
    <cellStyle name="Comma 2 2 8 5 2 2 22" xfId="12072"/>
    <cellStyle name="Comma 2 2 8 5 2 2 23" xfId="12073"/>
    <cellStyle name="Comma 2 2 8 5 2 2 24" xfId="12074"/>
    <cellStyle name="Comma 2 2 8 5 2 2 25" xfId="12075"/>
    <cellStyle name="Comma 2 2 8 5 2 2 26" xfId="12076"/>
    <cellStyle name="Comma 2 2 8 5 2 2 27" xfId="12077"/>
    <cellStyle name="Comma 2 2 8 5 2 2 3" xfId="12078"/>
    <cellStyle name="Comma 2 2 8 5 2 2 4" xfId="12079"/>
    <cellStyle name="Comma 2 2 8 5 2 2 5" xfId="12080"/>
    <cellStyle name="Comma 2 2 8 5 2 2 6" xfId="12081"/>
    <cellStyle name="Comma 2 2 8 5 2 2 7" xfId="12082"/>
    <cellStyle name="Comma 2 2 8 5 2 2 8" xfId="12083"/>
    <cellStyle name="Comma 2 2 8 5 2 2 9" xfId="12084"/>
    <cellStyle name="Comma 2 2 8 5 2 20" xfId="12085"/>
    <cellStyle name="Comma 2 2 8 5 2 21" xfId="12086"/>
    <cellStyle name="Comma 2 2 8 5 2 22" xfId="12087"/>
    <cellStyle name="Comma 2 2 8 5 2 23" xfId="12088"/>
    <cellStyle name="Comma 2 2 8 5 2 24" xfId="12089"/>
    <cellStyle name="Comma 2 2 8 5 2 25" xfId="12090"/>
    <cellStyle name="Comma 2 2 8 5 2 26" xfId="12091"/>
    <cellStyle name="Comma 2 2 8 5 2 27" xfId="12092"/>
    <cellStyle name="Comma 2 2 8 5 2 3" xfId="12093"/>
    <cellStyle name="Comma 2 2 8 5 2 4" xfId="12094"/>
    <cellStyle name="Comma 2 2 8 5 2 5" xfId="12095"/>
    <cellStyle name="Comma 2 2 8 5 2 6" xfId="12096"/>
    <cellStyle name="Comma 2 2 8 5 2 7" xfId="12097"/>
    <cellStyle name="Comma 2 2 8 5 2 8" xfId="12098"/>
    <cellStyle name="Comma 2 2 8 5 2 9" xfId="12099"/>
    <cellStyle name="Comma 2 2 8 5 20" xfId="12100"/>
    <cellStyle name="Comma 2 2 8 5 21" xfId="12101"/>
    <cellStyle name="Comma 2 2 8 5 22" xfId="12102"/>
    <cellStyle name="Comma 2 2 8 5 23" xfId="12103"/>
    <cellStyle name="Comma 2 2 8 5 24" xfId="12104"/>
    <cellStyle name="Comma 2 2 8 5 25" xfId="12105"/>
    <cellStyle name="Comma 2 2 8 5 26" xfId="12106"/>
    <cellStyle name="Comma 2 2 8 5 27" xfId="12107"/>
    <cellStyle name="Comma 2 2 8 5 28" xfId="12108"/>
    <cellStyle name="Comma 2 2 8 5 29" xfId="12109"/>
    <cellStyle name="Comma 2 2 8 5 3" xfId="12110"/>
    <cellStyle name="Comma 2 2 8 5 30" xfId="12111"/>
    <cellStyle name="Comma 2 2 8 5 31" xfId="12112"/>
    <cellStyle name="Comma 2 2 8 5 32" xfId="12113"/>
    <cellStyle name="Comma 2 2 8 5 33" xfId="12114"/>
    <cellStyle name="Comma 2 2 8 5 34" xfId="12115"/>
    <cellStyle name="Comma 2 2 8 5 35" xfId="12116"/>
    <cellStyle name="Comma 2 2 8 5 36" xfId="12117"/>
    <cellStyle name="Comma 2 2 8 5 37" xfId="12118"/>
    <cellStyle name="Comma 2 2 8 5 38" xfId="12119"/>
    <cellStyle name="Comma 2 2 8 5 39" xfId="12120"/>
    <cellStyle name="Comma 2 2 8 5 4" xfId="12121"/>
    <cellStyle name="Comma 2 2 8 5 5" xfId="12122"/>
    <cellStyle name="Comma 2 2 8 5 6" xfId="12123"/>
    <cellStyle name="Comma 2 2 8 5 7" xfId="12124"/>
    <cellStyle name="Comma 2 2 8 5 8" xfId="12125"/>
    <cellStyle name="Comma 2 2 8 5 9" xfId="12126"/>
    <cellStyle name="Comma 2 2 8 50" xfId="12127"/>
    <cellStyle name="Comma 2 2 8 51" xfId="12128"/>
    <cellStyle name="Comma 2 2 8 52" xfId="12129"/>
    <cellStyle name="Comma 2 2 8 6" xfId="12130"/>
    <cellStyle name="Comma 2 2 8 7" xfId="12131"/>
    <cellStyle name="Comma 2 2 8 8" xfId="12132"/>
    <cellStyle name="Comma 2 2 8 9" xfId="12133"/>
    <cellStyle name="Comma 2 2 9" xfId="12134"/>
    <cellStyle name="Comma 2 2 9 10" xfId="12135"/>
    <cellStyle name="Comma 2 2 9 11" xfId="12136"/>
    <cellStyle name="Comma 2 2 9 12" xfId="12137"/>
    <cellStyle name="Comma 2 2 9 13" xfId="12138"/>
    <cellStyle name="Comma 2 2 9 14" xfId="12139"/>
    <cellStyle name="Comma 2 2 9 14 10" xfId="12140"/>
    <cellStyle name="Comma 2 2 9 14 11" xfId="12141"/>
    <cellStyle name="Comma 2 2 9 14 12" xfId="12142"/>
    <cellStyle name="Comma 2 2 9 14 13" xfId="12143"/>
    <cellStyle name="Comma 2 2 9 14 14" xfId="12144"/>
    <cellStyle name="Comma 2 2 9 14 15" xfId="12145"/>
    <cellStyle name="Comma 2 2 9 14 16" xfId="12146"/>
    <cellStyle name="Comma 2 2 9 14 17" xfId="12147"/>
    <cellStyle name="Comma 2 2 9 14 18" xfId="12148"/>
    <cellStyle name="Comma 2 2 9 14 19" xfId="12149"/>
    <cellStyle name="Comma 2 2 9 14 2" xfId="12150"/>
    <cellStyle name="Comma 2 2 9 14 2 10" xfId="12151"/>
    <cellStyle name="Comma 2 2 9 14 2 11" xfId="12152"/>
    <cellStyle name="Comma 2 2 9 14 2 12" xfId="12153"/>
    <cellStyle name="Comma 2 2 9 14 2 13" xfId="12154"/>
    <cellStyle name="Comma 2 2 9 14 2 14" xfId="12155"/>
    <cellStyle name="Comma 2 2 9 14 2 15" xfId="12156"/>
    <cellStyle name="Comma 2 2 9 14 2 16" xfId="12157"/>
    <cellStyle name="Comma 2 2 9 14 2 17" xfId="12158"/>
    <cellStyle name="Comma 2 2 9 14 2 18" xfId="12159"/>
    <cellStyle name="Comma 2 2 9 14 2 19" xfId="12160"/>
    <cellStyle name="Comma 2 2 9 14 2 2" xfId="12161"/>
    <cellStyle name="Comma 2 2 9 14 2 20" xfId="12162"/>
    <cellStyle name="Comma 2 2 9 14 2 21" xfId="12163"/>
    <cellStyle name="Comma 2 2 9 14 2 22" xfId="12164"/>
    <cellStyle name="Comma 2 2 9 14 2 23" xfId="12165"/>
    <cellStyle name="Comma 2 2 9 14 2 24" xfId="12166"/>
    <cellStyle name="Comma 2 2 9 14 2 25" xfId="12167"/>
    <cellStyle name="Comma 2 2 9 14 2 26" xfId="12168"/>
    <cellStyle name="Comma 2 2 9 14 2 27" xfId="12169"/>
    <cellStyle name="Comma 2 2 9 14 2 3" xfId="12170"/>
    <cellStyle name="Comma 2 2 9 14 2 4" xfId="12171"/>
    <cellStyle name="Comma 2 2 9 14 2 5" xfId="12172"/>
    <cellStyle name="Comma 2 2 9 14 2 6" xfId="12173"/>
    <cellStyle name="Comma 2 2 9 14 2 7" xfId="12174"/>
    <cellStyle name="Comma 2 2 9 14 2 8" xfId="12175"/>
    <cellStyle name="Comma 2 2 9 14 2 9" xfId="12176"/>
    <cellStyle name="Comma 2 2 9 14 20" xfId="12177"/>
    <cellStyle name="Comma 2 2 9 14 21" xfId="12178"/>
    <cellStyle name="Comma 2 2 9 14 22" xfId="12179"/>
    <cellStyle name="Comma 2 2 9 14 23" xfId="12180"/>
    <cellStyle name="Comma 2 2 9 14 24" xfId="12181"/>
    <cellStyle name="Comma 2 2 9 14 25" xfId="12182"/>
    <cellStyle name="Comma 2 2 9 14 26" xfId="12183"/>
    <cellStyle name="Comma 2 2 9 14 27" xfId="12184"/>
    <cellStyle name="Comma 2 2 9 14 3" xfId="12185"/>
    <cellStyle name="Comma 2 2 9 14 4" xfId="12186"/>
    <cellStyle name="Comma 2 2 9 14 5" xfId="12187"/>
    <cellStyle name="Comma 2 2 9 14 6" xfId="12188"/>
    <cellStyle name="Comma 2 2 9 14 7" xfId="12189"/>
    <cellStyle name="Comma 2 2 9 14 8" xfId="12190"/>
    <cellStyle name="Comma 2 2 9 14 9" xfId="12191"/>
    <cellStyle name="Comma 2 2 9 15" xfId="12192"/>
    <cellStyle name="Comma 2 2 9 16" xfId="12193"/>
    <cellStyle name="Comma 2 2 9 17" xfId="12194"/>
    <cellStyle name="Comma 2 2 9 18" xfId="12195"/>
    <cellStyle name="Comma 2 2 9 19" xfId="12196"/>
    <cellStyle name="Comma 2 2 9 2" xfId="12197"/>
    <cellStyle name="Comma 2 2 9 2 10" xfId="12198"/>
    <cellStyle name="Comma 2 2 9 2 11" xfId="12199"/>
    <cellStyle name="Comma 2 2 9 2 12" xfId="12200"/>
    <cellStyle name="Comma 2 2 9 2 13" xfId="12201"/>
    <cellStyle name="Comma 2 2 9 2 14" xfId="12202"/>
    <cellStyle name="Comma 2 2 9 2 15" xfId="12203"/>
    <cellStyle name="Comma 2 2 9 2 16" xfId="12204"/>
    <cellStyle name="Comma 2 2 9 2 17" xfId="12205"/>
    <cellStyle name="Comma 2 2 9 2 18" xfId="12206"/>
    <cellStyle name="Comma 2 2 9 2 19" xfId="12207"/>
    <cellStyle name="Comma 2 2 9 2 2" xfId="12208"/>
    <cellStyle name="Comma 2 2 9 2 2 10" xfId="12209"/>
    <cellStyle name="Comma 2 2 9 2 2 11" xfId="12210"/>
    <cellStyle name="Comma 2 2 9 2 2 12" xfId="12211"/>
    <cellStyle name="Comma 2 2 9 2 2 13" xfId="12212"/>
    <cellStyle name="Comma 2 2 9 2 2 14" xfId="12213"/>
    <cellStyle name="Comma 2 2 9 2 2 15" xfId="12214"/>
    <cellStyle name="Comma 2 2 9 2 2 16" xfId="12215"/>
    <cellStyle name="Comma 2 2 9 2 2 17" xfId="12216"/>
    <cellStyle name="Comma 2 2 9 2 2 18" xfId="12217"/>
    <cellStyle name="Comma 2 2 9 2 2 19" xfId="12218"/>
    <cellStyle name="Comma 2 2 9 2 2 2" xfId="12219"/>
    <cellStyle name="Comma 2 2 9 2 2 2 10" xfId="12220"/>
    <cellStyle name="Comma 2 2 9 2 2 2 11" xfId="12221"/>
    <cellStyle name="Comma 2 2 9 2 2 2 12" xfId="12222"/>
    <cellStyle name="Comma 2 2 9 2 2 2 13" xfId="12223"/>
    <cellStyle name="Comma 2 2 9 2 2 2 14" xfId="12224"/>
    <cellStyle name="Comma 2 2 9 2 2 2 15" xfId="12225"/>
    <cellStyle name="Comma 2 2 9 2 2 2 16" xfId="12226"/>
    <cellStyle name="Comma 2 2 9 2 2 2 17" xfId="12227"/>
    <cellStyle name="Comma 2 2 9 2 2 2 18" xfId="12228"/>
    <cellStyle name="Comma 2 2 9 2 2 2 19" xfId="12229"/>
    <cellStyle name="Comma 2 2 9 2 2 2 2" xfId="12230"/>
    <cellStyle name="Comma 2 2 9 2 2 2 20" xfId="12231"/>
    <cellStyle name="Comma 2 2 9 2 2 2 21" xfId="12232"/>
    <cellStyle name="Comma 2 2 9 2 2 2 22" xfId="12233"/>
    <cellStyle name="Comma 2 2 9 2 2 2 23" xfId="12234"/>
    <cellStyle name="Comma 2 2 9 2 2 2 24" xfId="12235"/>
    <cellStyle name="Comma 2 2 9 2 2 2 25" xfId="12236"/>
    <cellStyle name="Comma 2 2 9 2 2 2 26" xfId="12237"/>
    <cellStyle name="Comma 2 2 9 2 2 2 27" xfId="12238"/>
    <cellStyle name="Comma 2 2 9 2 2 2 3" xfId="12239"/>
    <cellStyle name="Comma 2 2 9 2 2 2 4" xfId="12240"/>
    <cellStyle name="Comma 2 2 9 2 2 2 5" xfId="12241"/>
    <cellStyle name="Comma 2 2 9 2 2 2 6" xfId="12242"/>
    <cellStyle name="Comma 2 2 9 2 2 2 7" xfId="12243"/>
    <cellStyle name="Comma 2 2 9 2 2 2 8" xfId="12244"/>
    <cellStyle name="Comma 2 2 9 2 2 2 9" xfId="12245"/>
    <cellStyle name="Comma 2 2 9 2 2 20" xfId="12246"/>
    <cellStyle name="Comma 2 2 9 2 2 21" xfId="12247"/>
    <cellStyle name="Comma 2 2 9 2 2 22" xfId="12248"/>
    <cellStyle name="Comma 2 2 9 2 2 23" xfId="12249"/>
    <cellStyle name="Comma 2 2 9 2 2 24" xfId="12250"/>
    <cellStyle name="Comma 2 2 9 2 2 25" xfId="12251"/>
    <cellStyle name="Comma 2 2 9 2 2 26" xfId="12252"/>
    <cellStyle name="Comma 2 2 9 2 2 27" xfId="12253"/>
    <cellStyle name="Comma 2 2 9 2 2 3" xfId="12254"/>
    <cellStyle name="Comma 2 2 9 2 2 4" xfId="12255"/>
    <cellStyle name="Comma 2 2 9 2 2 5" xfId="12256"/>
    <cellStyle name="Comma 2 2 9 2 2 6" xfId="12257"/>
    <cellStyle name="Comma 2 2 9 2 2 7" xfId="12258"/>
    <cellStyle name="Comma 2 2 9 2 2 8" xfId="12259"/>
    <cellStyle name="Comma 2 2 9 2 2 9" xfId="12260"/>
    <cellStyle name="Comma 2 2 9 2 20" xfId="12261"/>
    <cellStyle name="Comma 2 2 9 2 21" xfId="12262"/>
    <cellStyle name="Comma 2 2 9 2 22" xfId="12263"/>
    <cellStyle name="Comma 2 2 9 2 23" xfId="12264"/>
    <cellStyle name="Comma 2 2 9 2 24" xfId="12265"/>
    <cellStyle name="Comma 2 2 9 2 25" xfId="12266"/>
    <cellStyle name="Comma 2 2 9 2 26" xfId="12267"/>
    <cellStyle name="Comma 2 2 9 2 27" xfId="12268"/>
    <cellStyle name="Comma 2 2 9 2 28" xfId="12269"/>
    <cellStyle name="Comma 2 2 9 2 29" xfId="12270"/>
    <cellStyle name="Comma 2 2 9 2 3" xfId="12271"/>
    <cellStyle name="Comma 2 2 9 2 30" xfId="12272"/>
    <cellStyle name="Comma 2 2 9 2 31" xfId="12273"/>
    <cellStyle name="Comma 2 2 9 2 32" xfId="12274"/>
    <cellStyle name="Comma 2 2 9 2 33" xfId="12275"/>
    <cellStyle name="Comma 2 2 9 2 34" xfId="12276"/>
    <cellStyle name="Comma 2 2 9 2 35" xfId="12277"/>
    <cellStyle name="Comma 2 2 9 2 36" xfId="12278"/>
    <cellStyle name="Comma 2 2 9 2 37" xfId="12279"/>
    <cellStyle name="Comma 2 2 9 2 38" xfId="12280"/>
    <cellStyle name="Comma 2 2 9 2 39" xfId="12281"/>
    <cellStyle name="Comma 2 2 9 2 4" xfId="12282"/>
    <cellStyle name="Comma 2 2 9 2 5" xfId="12283"/>
    <cellStyle name="Comma 2 2 9 2 6" xfId="12284"/>
    <cellStyle name="Comma 2 2 9 2 7" xfId="12285"/>
    <cellStyle name="Comma 2 2 9 2 8" xfId="12286"/>
    <cellStyle name="Comma 2 2 9 2 9" xfId="12287"/>
    <cellStyle name="Comma 2 2 9 20" xfId="12288"/>
    <cellStyle name="Comma 2 2 9 21" xfId="12289"/>
    <cellStyle name="Comma 2 2 9 22" xfId="12290"/>
    <cellStyle name="Comma 2 2 9 23" xfId="12291"/>
    <cellStyle name="Comma 2 2 9 24" xfId="12292"/>
    <cellStyle name="Comma 2 2 9 25" xfId="12293"/>
    <cellStyle name="Comma 2 2 9 26" xfId="12294"/>
    <cellStyle name="Comma 2 2 9 27" xfId="12295"/>
    <cellStyle name="Comma 2 2 9 28" xfId="12296"/>
    <cellStyle name="Comma 2 2 9 29" xfId="12297"/>
    <cellStyle name="Comma 2 2 9 3" xfId="12298"/>
    <cellStyle name="Comma 2 2 9 30" xfId="12299"/>
    <cellStyle name="Comma 2 2 9 31" xfId="12300"/>
    <cellStyle name="Comma 2 2 9 32" xfId="12301"/>
    <cellStyle name="Comma 2 2 9 33" xfId="12302"/>
    <cellStyle name="Comma 2 2 9 34" xfId="12303"/>
    <cellStyle name="Comma 2 2 9 35" xfId="12304"/>
    <cellStyle name="Comma 2 2 9 36" xfId="12305"/>
    <cellStyle name="Comma 2 2 9 37" xfId="12306"/>
    <cellStyle name="Comma 2 2 9 38" xfId="12307"/>
    <cellStyle name="Comma 2 2 9 39" xfId="12308"/>
    <cellStyle name="Comma 2 2 9 4" xfId="12309"/>
    <cellStyle name="Comma 2 2 9 40" xfId="12310"/>
    <cellStyle name="Comma 2 2 9 41" xfId="12311"/>
    <cellStyle name="Comma 2 2 9 42" xfId="12312"/>
    <cellStyle name="Comma 2 2 9 43" xfId="12313"/>
    <cellStyle name="Comma 2 2 9 44" xfId="12314"/>
    <cellStyle name="Comma 2 2 9 45" xfId="12315"/>
    <cellStyle name="Comma 2 2 9 46" xfId="12316"/>
    <cellStyle name="Comma 2 2 9 47" xfId="12317"/>
    <cellStyle name="Comma 2 2 9 48" xfId="12318"/>
    <cellStyle name="Comma 2 2 9 49" xfId="12319"/>
    <cellStyle name="Comma 2 2 9 5" xfId="12320"/>
    <cellStyle name="Comma 2 2 9 50" xfId="12321"/>
    <cellStyle name="Comma 2 2 9 6" xfId="12322"/>
    <cellStyle name="Comma 2 2 9 7" xfId="12323"/>
    <cellStyle name="Comma 2 2 9 8" xfId="12324"/>
    <cellStyle name="Comma 2 2 9 9" xfId="12325"/>
    <cellStyle name="Comma 2 20" xfId="12326"/>
    <cellStyle name="Comma 2 20 10" xfId="12327"/>
    <cellStyle name="Comma 2 20 10 2" xfId="12328"/>
    <cellStyle name="Comma 2 20 10 2 2" xfId="12329"/>
    <cellStyle name="Comma 2 20 10 2 3" xfId="12330"/>
    <cellStyle name="Comma 2 20 10 2 4" xfId="12331"/>
    <cellStyle name="Comma 2 20 10 3" xfId="12332"/>
    <cellStyle name="Comma 2 20 10 4" xfId="12333"/>
    <cellStyle name="Comma 2 20 10 5" xfId="12334"/>
    <cellStyle name="Comma 2 20 11" xfId="12335"/>
    <cellStyle name="Comma 2 20 11 2" xfId="12336"/>
    <cellStyle name="Comma 2 20 11 2 2" xfId="12337"/>
    <cellStyle name="Comma 2 20 11 2 3" xfId="12338"/>
    <cellStyle name="Comma 2 20 11 2 4" xfId="12339"/>
    <cellStyle name="Comma 2 20 11 3" xfId="12340"/>
    <cellStyle name="Comma 2 20 11 4" xfId="12341"/>
    <cellStyle name="Comma 2 20 11 5" xfId="12342"/>
    <cellStyle name="Comma 2 20 12" xfId="12343"/>
    <cellStyle name="Comma 2 20 12 2" xfId="12344"/>
    <cellStyle name="Comma 2 20 12 2 2" xfId="12345"/>
    <cellStyle name="Comma 2 20 12 2 3" xfId="12346"/>
    <cellStyle name="Comma 2 20 12 2 4" xfId="12347"/>
    <cellStyle name="Comma 2 20 12 3" xfId="12348"/>
    <cellStyle name="Comma 2 20 12 4" xfId="12349"/>
    <cellStyle name="Comma 2 20 12 5" xfId="12350"/>
    <cellStyle name="Comma 2 20 13" xfId="12351"/>
    <cellStyle name="Comma 2 20 13 2" xfId="12352"/>
    <cellStyle name="Comma 2 20 13 2 2" xfId="12353"/>
    <cellStyle name="Comma 2 20 13 2 3" xfId="12354"/>
    <cellStyle name="Comma 2 20 13 2 4" xfId="12355"/>
    <cellStyle name="Comma 2 20 13 3" xfId="12356"/>
    <cellStyle name="Comma 2 20 13 4" xfId="12357"/>
    <cellStyle name="Comma 2 20 13 5" xfId="12358"/>
    <cellStyle name="Comma 2 20 14" xfId="12359"/>
    <cellStyle name="Comma 2 20 14 2" xfId="12360"/>
    <cellStyle name="Comma 2 20 14 2 2" xfId="12361"/>
    <cellStyle name="Comma 2 20 14 2 3" xfId="12362"/>
    <cellStyle name="Comma 2 20 14 2 4" xfId="12363"/>
    <cellStyle name="Comma 2 20 14 3" xfId="12364"/>
    <cellStyle name="Comma 2 20 14 4" xfId="12365"/>
    <cellStyle name="Comma 2 20 14 5" xfId="12366"/>
    <cellStyle name="Comma 2 20 15" xfId="12367"/>
    <cellStyle name="Comma 2 20 15 2" xfId="12368"/>
    <cellStyle name="Comma 2 20 15 2 2" xfId="12369"/>
    <cellStyle name="Comma 2 20 15 2 3" xfId="12370"/>
    <cellStyle name="Comma 2 20 15 2 4" xfId="12371"/>
    <cellStyle name="Comma 2 20 15 3" xfId="12372"/>
    <cellStyle name="Comma 2 20 15 4" xfId="12373"/>
    <cellStyle name="Comma 2 20 15 5" xfId="12374"/>
    <cellStyle name="Comma 2 20 16" xfId="12375"/>
    <cellStyle name="Comma 2 20 16 2" xfId="12376"/>
    <cellStyle name="Comma 2 20 16 2 2" xfId="12377"/>
    <cellStyle name="Comma 2 20 16 2 3" xfId="12378"/>
    <cellStyle name="Comma 2 20 16 2 4" xfId="12379"/>
    <cellStyle name="Comma 2 20 16 3" xfId="12380"/>
    <cellStyle name="Comma 2 20 16 4" xfId="12381"/>
    <cellStyle name="Comma 2 20 16 5" xfId="12382"/>
    <cellStyle name="Comma 2 20 17" xfId="12383"/>
    <cellStyle name="Comma 2 20 17 2" xfId="12384"/>
    <cellStyle name="Comma 2 20 17 2 2" xfId="12385"/>
    <cellStyle name="Comma 2 20 17 2 3" xfId="12386"/>
    <cellStyle name="Comma 2 20 17 2 4" xfId="12387"/>
    <cellStyle name="Comma 2 20 17 3" xfId="12388"/>
    <cellStyle name="Comma 2 20 17 4" xfId="12389"/>
    <cellStyle name="Comma 2 20 17 5" xfId="12390"/>
    <cellStyle name="Comma 2 20 18" xfId="12391"/>
    <cellStyle name="Comma 2 20 18 2" xfId="12392"/>
    <cellStyle name="Comma 2 20 18 2 2" xfId="12393"/>
    <cellStyle name="Comma 2 20 18 2 3" xfId="12394"/>
    <cellStyle name="Comma 2 20 18 2 4" xfId="12395"/>
    <cellStyle name="Comma 2 20 18 3" xfId="12396"/>
    <cellStyle name="Comma 2 20 18 4" xfId="12397"/>
    <cellStyle name="Comma 2 20 18 5" xfId="12398"/>
    <cellStyle name="Comma 2 20 19" xfId="12399"/>
    <cellStyle name="Comma 2 20 19 2" xfId="12400"/>
    <cellStyle name="Comma 2 20 19 2 2" xfId="12401"/>
    <cellStyle name="Comma 2 20 19 2 3" xfId="12402"/>
    <cellStyle name="Comma 2 20 19 2 4" xfId="12403"/>
    <cellStyle name="Comma 2 20 19 3" xfId="12404"/>
    <cellStyle name="Comma 2 20 19 4" xfId="12405"/>
    <cellStyle name="Comma 2 20 19 5" xfId="12406"/>
    <cellStyle name="Comma 2 20 2" xfId="12407"/>
    <cellStyle name="Comma 2 20 2 2" xfId="12408"/>
    <cellStyle name="Comma 2 20 2 2 2" xfId="12409"/>
    <cellStyle name="Comma 2 20 2 2 3" xfId="12410"/>
    <cellStyle name="Comma 2 20 2 2 4" xfId="12411"/>
    <cellStyle name="Comma 2 20 2 3" xfId="12412"/>
    <cellStyle name="Comma 2 20 2 4" xfId="12413"/>
    <cellStyle name="Comma 2 20 2 5" xfId="12414"/>
    <cellStyle name="Comma 2 20 20" xfId="12415"/>
    <cellStyle name="Comma 2 20 20 2" xfId="12416"/>
    <cellStyle name="Comma 2 20 20 3" xfId="12417"/>
    <cellStyle name="Comma 2 20 20 4" xfId="12418"/>
    <cellStyle name="Comma 2 20 21" xfId="12419"/>
    <cellStyle name="Comma 2 20 22" xfId="12420"/>
    <cellStyle name="Comma 2 20 23" xfId="12421"/>
    <cellStyle name="Comma 2 20 3" xfId="12422"/>
    <cellStyle name="Comma 2 20 3 2" xfId="12423"/>
    <cellStyle name="Comma 2 20 3 2 2" xfId="12424"/>
    <cellStyle name="Comma 2 20 3 2 3" xfId="12425"/>
    <cellStyle name="Comma 2 20 3 2 4" xfId="12426"/>
    <cellStyle name="Comma 2 20 3 3" xfId="12427"/>
    <cellStyle name="Comma 2 20 3 4" xfId="12428"/>
    <cellStyle name="Comma 2 20 3 5" xfId="12429"/>
    <cellStyle name="Comma 2 20 4" xfId="12430"/>
    <cellStyle name="Comma 2 20 4 2" xfId="12431"/>
    <cellStyle name="Comma 2 20 4 2 2" xfId="12432"/>
    <cellStyle name="Comma 2 20 4 2 3" xfId="12433"/>
    <cellStyle name="Comma 2 20 4 2 4" xfId="12434"/>
    <cellStyle name="Comma 2 20 4 3" xfId="12435"/>
    <cellStyle name="Comma 2 20 4 4" xfId="12436"/>
    <cellStyle name="Comma 2 20 4 5" xfId="12437"/>
    <cellStyle name="Comma 2 20 5" xfId="12438"/>
    <cellStyle name="Comma 2 20 5 2" xfId="12439"/>
    <cellStyle name="Comma 2 20 5 2 2" xfId="12440"/>
    <cellStyle name="Comma 2 20 5 2 3" xfId="12441"/>
    <cellStyle name="Comma 2 20 5 2 4" xfId="12442"/>
    <cellStyle name="Comma 2 20 5 3" xfId="12443"/>
    <cellStyle name="Comma 2 20 5 4" xfId="12444"/>
    <cellStyle name="Comma 2 20 5 5" xfId="12445"/>
    <cellStyle name="Comma 2 20 6" xfId="12446"/>
    <cellStyle name="Comma 2 20 6 2" xfId="12447"/>
    <cellStyle name="Comma 2 20 6 2 2" xfId="12448"/>
    <cellStyle name="Comma 2 20 6 2 3" xfId="12449"/>
    <cellStyle name="Comma 2 20 6 2 4" xfId="12450"/>
    <cellStyle name="Comma 2 20 6 3" xfId="12451"/>
    <cellStyle name="Comma 2 20 6 4" xfId="12452"/>
    <cellStyle name="Comma 2 20 6 5" xfId="12453"/>
    <cellStyle name="Comma 2 20 7" xfId="12454"/>
    <cellStyle name="Comma 2 20 7 2" xfId="12455"/>
    <cellStyle name="Comma 2 20 7 2 2" xfId="12456"/>
    <cellStyle name="Comma 2 20 7 2 3" xfId="12457"/>
    <cellStyle name="Comma 2 20 7 2 4" xfId="12458"/>
    <cellStyle name="Comma 2 20 7 3" xfId="12459"/>
    <cellStyle name="Comma 2 20 7 4" xfId="12460"/>
    <cellStyle name="Comma 2 20 7 5" xfId="12461"/>
    <cellStyle name="Comma 2 20 8" xfId="12462"/>
    <cellStyle name="Comma 2 20 8 2" xfId="12463"/>
    <cellStyle name="Comma 2 20 8 2 2" xfId="12464"/>
    <cellStyle name="Comma 2 20 8 2 3" xfId="12465"/>
    <cellStyle name="Comma 2 20 8 2 4" xfId="12466"/>
    <cellStyle name="Comma 2 20 8 3" xfId="12467"/>
    <cellStyle name="Comma 2 20 8 4" xfId="12468"/>
    <cellStyle name="Comma 2 20 8 5" xfId="12469"/>
    <cellStyle name="Comma 2 20 9" xfId="12470"/>
    <cellStyle name="Comma 2 20 9 2" xfId="12471"/>
    <cellStyle name="Comma 2 20 9 2 2" xfId="12472"/>
    <cellStyle name="Comma 2 20 9 2 3" xfId="12473"/>
    <cellStyle name="Comma 2 20 9 2 4" xfId="12474"/>
    <cellStyle name="Comma 2 20 9 3" xfId="12475"/>
    <cellStyle name="Comma 2 20 9 4" xfId="12476"/>
    <cellStyle name="Comma 2 20 9 5" xfId="12477"/>
    <cellStyle name="Comma 2 21" xfId="12478"/>
    <cellStyle name="Comma 2 21 10" xfId="12479"/>
    <cellStyle name="Comma 2 21 10 2" xfId="12480"/>
    <cellStyle name="Comma 2 21 10 2 2" xfId="12481"/>
    <cellStyle name="Comma 2 21 10 2 3" xfId="12482"/>
    <cellStyle name="Comma 2 21 10 2 4" xfId="12483"/>
    <cellStyle name="Comma 2 21 10 3" xfId="12484"/>
    <cellStyle name="Comma 2 21 10 4" xfId="12485"/>
    <cellStyle name="Comma 2 21 10 5" xfId="12486"/>
    <cellStyle name="Comma 2 21 11" xfId="12487"/>
    <cellStyle name="Comma 2 21 11 2" xfId="12488"/>
    <cellStyle name="Comma 2 21 11 2 2" xfId="12489"/>
    <cellStyle name="Comma 2 21 11 2 3" xfId="12490"/>
    <cellStyle name="Comma 2 21 11 2 4" xfId="12491"/>
    <cellStyle name="Comma 2 21 11 3" xfId="12492"/>
    <cellStyle name="Comma 2 21 11 4" xfId="12493"/>
    <cellStyle name="Comma 2 21 11 5" xfId="12494"/>
    <cellStyle name="Comma 2 21 12" xfId="12495"/>
    <cellStyle name="Comma 2 21 12 2" xfId="12496"/>
    <cellStyle name="Comma 2 21 12 2 2" xfId="12497"/>
    <cellStyle name="Comma 2 21 12 2 3" xfId="12498"/>
    <cellStyle name="Comma 2 21 12 2 4" xfId="12499"/>
    <cellStyle name="Comma 2 21 12 3" xfId="12500"/>
    <cellStyle name="Comma 2 21 12 4" xfId="12501"/>
    <cellStyle name="Comma 2 21 12 5" xfId="12502"/>
    <cellStyle name="Comma 2 21 13" xfId="12503"/>
    <cellStyle name="Comma 2 21 13 2" xfId="12504"/>
    <cellStyle name="Comma 2 21 13 2 2" xfId="12505"/>
    <cellStyle name="Comma 2 21 13 2 3" xfId="12506"/>
    <cellStyle name="Comma 2 21 13 2 4" xfId="12507"/>
    <cellStyle name="Comma 2 21 13 3" xfId="12508"/>
    <cellStyle name="Comma 2 21 13 4" xfId="12509"/>
    <cellStyle name="Comma 2 21 13 5" xfId="12510"/>
    <cellStyle name="Comma 2 21 14" xfId="12511"/>
    <cellStyle name="Comma 2 21 14 2" xfId="12512"/>
    <cellStyle name="Comma 2 21 14 2 2" xfId="12513"/>
    <cellStyle name="Comma 2 21 14 2 3" xfId="12514"/>
    <cellStyle name="Comma 2 21 14 2 4" xfId="12515"/>
    <cellStyle name="Comma 2 21 14 3" xfId="12516"/>
    <cellStyle name="Comma 2 21 14 4" xfId="12517"/>
    <cellStyle name="Comma 2 21 14 5" xfId="12518"/>
    <cellStyle name="Comma 2 21 15" xfId="12519"/>
    <cellStyle name="Comma 2 21 15 2" xfId="12520"/>
    <cellStyle name="Comma 2 21 15 2 2" xfId="12521"/>
    <cellStyle name="Comma 2 21 15 2 3" xfId="12522"/>
    <cellStyle name="Comma 2 21 15 2 4" xfId="12523"/>
    <cellStyle name="Comma 2 21 15 3" xfId="12524"/>
    <cellStyle name="Comma 2 21 15 4" xfId="12525"/>
    <cellStyle name="Comma 2 21 15 4 2" xfId="12526"/>
    <cellStyle name="Comma 2 21 15 4 2 2" xfId="12527"/>
    <cellStyle name="Comma 2 21 15 4 3" xfId="12528"/>
    <cellStyle name="Comma 2 21 15 5" xfId="12529"/>
    <cellStyle name="Comma 2 21 16" xfId="12530"/>
    <cellStyle name="Comma 2 21 16 2" xfId="12531"/>
    <cellStyle name="Comma 2 21 16 2 2" xfId="12532"/>
    <cellStyle name="Comma 2 21 16 2 3" xfId="12533"/>
    <cellStyle name="Comma 2 21 16 2 4" xfId="12534"/>
    <cellStyle name="Comma 2 21 16 3" xfId="12535"/>
    <cellStyle name="Comma 2 21 16 4" xfId="12536"/>
    <cellStyle name="Comma 2 21 16 5" xfId="12537"/>
    <cellStyle name="Comma 2 21 17" xfId="12538"/>
    <cellStyle name="Comma 2 21 17 2" xfId="12539"/>
    <cellStyle name="Comma 2 21 17 2 2" xfId="12540"/>
    <cellStyle name="Comma 2 21 17 2 3" xfId="12541"/>
    <cellStyle name="Comma 2 21 17 2 4" xfId="12542"/>
    <cellStyle name="Comma 2 21 17 3" xfId="12543"/>
    <cellStyle name="Comma 2 21 17 4" xfId="12544"/>
    <cellStyle name="Comma 2 21 17 5" xfId="12545"/>
    <cellStyle name="Comma 2 21 18" xfId="12546"/>
    <cellStyle name="Comma 2 21 18 2" xfId="12547"/>
    <cellStyle name="Comma 2 21 18 2 2" xfId="12548"/>
    <cellStyle name="Comma 2 21 18 2 3" xfId="12549"/>
    <cellStyle name="Comma 2 21 18 2 4" xfId="12550"/>
    <cellStyle name="Comma 2 21 18 3" xfId="12551"/>
    <cellStyle name="Comma 2 21 18 4" xfId="12552"/>
    <cellStyle name="Comma 2 21 18 5" xfId="12553"/>
    <cellStyle name="Comma 2 21 19" xfId="12554"/>
    <cellStyle name="Comma 2 21 19 2" xfId="12555"/>
    <cellStyle name="Comma 2 21 19 2 2" xfId="12556"/>
    <cellStyle name="Comma 2 21 19 2 3" xfId="12557"/>
    <cellStyle name="Comma 2 21 19 2 4" xfId="12558"/>
    <cellStyle name="Comma 2 21 19 3" xfId="12559"/>
    <cellStyle name="Comma 2 21 19 4" xfId="12560"/>
    <cellStyle name="Comma 2 21 19 5" xfId="12561"/>
    <cellStyle name="Comma 2 21 2" xfId="12562"/>
    <cellStyle name="Comma 2 21 2 2" xfId="12563"/>
    <cellStyle name="Comma 2 21 2 2 2" xfId="12564"/>
    <cellStyle name="Comma 2 21 2 2 3" xfId="12565"/>
    <cellStyle name="Comma 2 21 2 2 4" xfId="12566"/>
    <cellStyle name="Comma 2 21 2 3" xfId="12567"/>
    <cellStyle name="Comma 2 21 2 4" xfId="12568"/>
    <cellStyle name="Comma 2 21 2 5" xfId="12569"/>
    <cellStyle name="Comma 2 21 20" xfId="12570"/>
    <cellStyle name="Comma 2 21 20 2" xfId="12571"/>
    <cellStyle name="Comma 2 21 20 3" xfId="12572"/>
    <cellStyle name="Comma 2 21 20 4" xfId="12573"/>
    <cellStyle name="Comma 2 21 21" xfId="12574"/>
    <cellStyle name="Comma 2 21 22" xfId="12575"/>
    <cellStyle name="Comma 2 21 23" xfId="12576"/>
    <cellStyle name="Comma 2 21 3" xfId="12577"/>
    <cellStyle name="Comma 2 21 3 2" xfId="12578"/>
    <cellStyle name="Comma 2 21 3 2 2" xfId="12579"/>
    <cellStyle name="Comma 2 21 3 2 3" xfId="12580"/>
    <cellStyle name="Comma 2 21 3 2 4" xfId="12581"/>
    <cellStyle name="Comma 2 21 3 3" xfId="12582"/>
    <cellStyle name="Comma 2 21 3 4" xfId="12583"/>
    <cellStyle name="Comma 2 21 3 5" xfId="12584"/>
    <cellStyle name="Comma 2 21 4" xfId="12585"/>
    <cellStyle name="Comma 2 21 4 2" xfId="12586"/>
    <cellStyle name="Comma 2 21 4 2 2" xfId="12587"/>
    <cellStyle name="Comma 2 21 4 2 3" xfId="12588"/>
    <cellStyle name="Comma 2 21 4 2 4" xfId="12589"/>
    <cellStyle name="Comma 2 21 4 3" xfId="12590"/>
    <cellStyle name="Comma 2 21 4 4" xfId="12591"/>
    <cellStyle name="Comma 2 21 4 5" xfId="12592"/>
    <cellStyle name="Comma 2 21 5" xfId="12593"/>
    <cellStyle name="Comma 2 21 5 2" xfId="12594"/>
    <cellStyle name="Comma 2 21 5 2 2" xfId="12595"/>
    <cellStyle name="Comma 2 21 5 2 3" xfId="12596"/>
    <cellStyle name="Comma 2 21 5 2 3 2" xfId="12597"/>
    <cellStyle name="Comma 2 21 5 2 3 2 2" xfId="12598"/>
    <cellStyle name="Comma 2 21 5 2 3 3" xfId="12599"/>
    <cellStyle name="Comma 2 21 5 2 4" xfId="12600"/>
    <cellStyle name="Comma 2 21 5 3" xfId="12601"/>
    <cellStyle name="Comma 2 21 5 4" xfId="12602"/>
    <cellStyle name="Comma 2 21 5 5" xfId="12603"/>
    <cellStyle name="Comma 2 21 6" xfId="12604"/>
    <cellStyle name="Comma 2 21 6 2" xfId="12605"/>
    <cellStyle name="Comma 2 21 6 2 2" xfId="12606"/>
    <cellStyle name="Comma 2 21 6 2 3" xfId="12607"/>
    <cellStyle name="Comma 2 21 6 2 4" xfId="12608"/>
    <cellStyle name="Comma 2 21 6 3" xfId="12609"/>
    <cellStyle name="Comma 2 21 6 4" xfId="12610"/>
    <cellStyle name="Comma 2 21 6 5" xfId="12611"/>
    <cellStyle name="Comma 2 21 7" xfId="12612"/>
    <cellStyle name="Comma 2 21 7 2" xfId="12613"/>
    <cellStyle name="Comma 2 21 7 2 2" xfId="12614"/>
    <cellStyle name="Comma 2 21 7 2 3" xfId="12615"/>
    <cellStyle name="Comma 2 21 7 2 4" xfId="12616"/>
    <cellStyle name="Comma 2 21 7 3" xfId="12617"/>
    <cellStyle name="Comma 2 21 7 4" xfId="12618"/>
    <cellStyle name="Comma 2 21 7 5" xfId="12619"/>
    <cellStyle name="Comma 2 21 8" xfId="12620"/>
    <cellStyle name="Comma 2 21 8 2" xfId="12621"/>
    <cellStyle name="Comma 2 21 8 2 2" xfId="12622"/>
    <cellStyle name="Comma 2 21 8 2 3" xfId="12623"/>
    <cellStyle name="Comma 2 21 8 2 4" xfId="12624"/>
    <cellStyle name="Comma 2 21 8 3" xfId="12625"/>
    <cellStyle name="Comma 2 21 8 4" xfId="12626"/>
    <cellStyle name="Comma 2 21 8 5" xfId="12627"/>
    <cellStyle name="Comma 2 21 9" xfId="12628"/>
    <cellStyle name="Comma 2 21 9 2" xfId="12629"/>
    <cellStyle name="Comma 2 21 9 2 2" xfId="12630"/>
    <cellStyle name="Comma 2 21 9 2 3" xfId="12631"/>
    <cellStyle name="Comma 2 21 9 2 4" xfId="12632"/>
    <cellStyle name="Comma 2 21 9 3" xfId="12633"/>
    <cellStyle name="Comma 2 21 9 4" xfId="12634"/>
    <cellStyle name="Comma 2 21 9 5" xfId="12635"/>
    <cellStyle name="Comma 2 22" xfId="12636"/>
    <cellStyle name="Comma 2 22 10" xfId="12637"/>
    <cellStyle name="Comma 2 22 10 2" xfId="12638"/>
    <cellStyle name="Comma 2 22 10 2 2" xfId="12639"/>
    <cellStyle name="Comma 2 22 10 2 3" xfId="12640"/>
    <cellStyle name="Comma 2 22 10 2 3 2" xfId="12641"/>
    <cellStyle name="Comma 2 22 10 2 3 2 2" xfId="12642"/>
    <cellStyle name="Comma 2 22 10 2 3 3" xfId="12643"/>
    <cellStyle name="Comma 2 22 10 2 4" xfId="12644"/>
    <cellStyle name="Comma 2 22 10 3" xfId="12645"/>
    <cellStyle name="Comma 2 22 10 4" xfId="12646"/>
    <cellStyle name="Comma 2 22 10 5" xfId="12647"/>
    <cellStyle name="Comma 2 22 11" xfId="12648"/>
    <cellStyle name="Comma 2 22 11 2" xfId="12649"/>
    <cellStyle name="Comma 2 22 11 2 2" xfId="12650"/>
    <cellStyle name="Comma 2 22 11 2 3" xfId="12651"/>
    <cellStyle name="Comma 2 22 11 2 4" xfId="12652"/>
    <cellStyle name="Comma 2 22 11 3" xfId="12653"/>
    <cellStyle name="Comma 2 22 11 4" xfId="12654"/>
    <cellStyle name="Comma 2 22 11 5" xfId="12655"/>
    <cellStyle name="Comma 2 22 12" xfId="12656"/>
    <cellStyle name="Comma 2 22 12 2" xfId="12657"/>
    <cellStyle name="Comma 2 22 12 2 2" xfId="12658"/>
    <cellStyle name="Comma 2 22 12 2 3" xfId="12659"/>
    <cellStyle name="Comma 2 22 12 2 4" xfId="12660"/>
    <cellStyle name="Comma 2 22 12 3" xfId="12661"/>
    <cellStyle name="Comma 2 22 12 4" xfId="12662"/>
    <cellStyle name="Comma 2 22 12 5" xfId="12663"/>
    <cellStyle name="Comma 2 22 13" xfId="12664"/>
    <cellStyle name="Comma 2 22 13 2" xfId="12665"/>
    <cellStyle name="Comma 2 22 13 2 2" xfId="12666"/>
    <cellStyle name="Comma 2 22 13 2 3" xfId="12667"/>
    <cellStyle name="Comma 2 22 13 2 4" xfId="12668"/>
    <cellStyle name="Comma 2 22 13 3" xfId="12669"/>
    <cellStyle name="Comma 2 22 13 4" xfId="12670"/>
    <cellStyle name="Comma 2 22 13 5" xfId="12671"/>
    <cellStyle name="Comma 2 22 14" xfId="12672"/>
    <cellStyle name="Comma 2 22 14 2" xfId="12673"/>
    <cellStyle name="Comma 2 22 14 2 2" xfId="12674"/>
    <cellStyle name="Comma 2 22 14 2 3" xfId="12675"/>
    <cellStyle name="Comma 2 22 14 2 4" xfId="12676"/>
    <cellStyle name="Comma 2 22 14 3" xfId="12677"/>
    <cellStyle name="Comma 2 22 14 4" xfId="12678"/>
    <cellStyle name="Comma 2 22 14 5" xfId="12679"/>
    <cellStyle name="Comma 2 22 15" xfId="12680"/>
    <cellStyle name="Comma 2 22 15 2" xfId="12681"/>
    <cellStyle name="Comma 2 22 15 2 2" xfId="12682"/>
    <cellStyle name="Comma 2 22 15 2 3" xfId="12683"/>
    <cellStyle name="Comma 2 22 15 2 4" xfId="12684"/>
    <cellStyle name="Comma 2 22 15 3" xfId="12685"/>
    <cellStyle name="Comma 2 22 15 4" xfId="12686"/>
    <cellStyle name="Comma 2 22 15 5" xfId="12687"/>
    <cellStyle name="Comma 2 22 16" xfId="12688"/>
    <cellStyle name="Comma 2 22 16 2" xfId="12689"/>
    <cellStyle name="Comma 2 22 16 2 2" xfId="12690"/>
    <cellStyle name="Comma 2 22 16 2 3" xfId="12691"/>
    <cellStyle name="Comma 2 22 16 2 4" xfId="12692"/>
    <cellStyle name="Comma 2 22 16 3" xfId="12693"/>
    <cellStyle name="Comma 2 22 16 4" xfId="12694"/>
    <cellStyle name="Comma 2 22 16 5" xfId="12695"/>
    <cellStyle name="Comma 2 22 17" xfId="12696"/>
    <cellStyle name="Comma 2 22 17 2" xfId="12697"/>
    <cellStyle name="Comma 2 22 17 2 2" xfId="12698"/>
    <cellStyle name="Comma 2 22 17 2 3" xfId="12699"/>
    <cellStyle name="Comma 2 22 17 2 4" xfId="12700"/>
    <cellStyle name="Comma 2 22 17 3" xfId="12701"/>
    <cellStyle name="Comma 2 22 17 4" xfId="12702"/>
    <cellStyle name="Comma 2 22 17 5" xfId="12703"/>
    <cellStyle name="Comma 2 22 18" xfId="12704"/>
    <cellStyle name="Comma 2 22 18 2" xfId="12705"/>
    <cellStyle name="Comma 2 22 18 2 2" xfId="12706"/>
    <cellStyle name="Comma 2 22 18 2 3" xfId="12707"/>
    <cellStyle name="Comma 2 22 18 2 4" xfId="12708"/>
    <cellStyle name="Comma 2 22 18 3" xfId="12709"/>
    <cellStyle name="Comma 2 22 18 4" xfId="12710"/>
    <cellStyle name="Comma 2 22 18 5" xfId="12711"/>
    <cellStyle name="Comma 2 22 19" xfId="12712"/>
    <cellStyle name="Comma 2 22 19 2" xfId="12713"/>
    <cellStyle name="Comma 2 22 19 2 2" xfId="12714"/>
    <cellStyle name="Comma 2 22 19 2 3" xfId="12715"/>
    <cellStyle name="Comma 2 22 19 2 4" xfId="12716"/>
    <cellStyle name="Comma 2 22 19 3" xfId="12717"/>
    <cellStyle name="Comma 2 22 19 3 2" xfId="12718"/>
    <cellStyle name="Comma 2 22 19 3 2 2" xfId="12719"/>
    <cellStyle name="Comma 2 22 19 3 3" xfId="12720"/>
    <cellStyle name="Comma 2 22 19 4" xfId="12721"/>
    <cellStyle name="Comma 2 22 19 5" xfId="12722"/>
    <cellStyle name="Comma 2 22 2" xfId="12723"/>
    <cellStyle name="Comma 2 22 2 2" xfId="12724"/>
    <cellStyle name="Comma 2 22 2 2 2" xfId="12725"/>
    <cellStyle name="Comma 2 22 2 2 3" xfId="12726"/>
    <cellStyle name="Comma 2 22 2 2 4" xfId="12727"/>
    <cellStyle name="Comma 2 22 2 3" xfId="12728"/>
    <cellStyle name="Comma 2 22 2 4" xfId="12729"/>
    <cellStyle name="Comma 2 22 2 5" xfId="12730"/>
    <cellStyle name="Comma 2 22 20" xfId="12731"/>
    <cellStyle name="Comma 2 22 20 2" xfId="12732"/>
    <cellStyle name="Comma 2 22 20 2 2" xfId="12733"/>
    <cellStyle name="Comma 2 22 20 2 2 2" xfId="12734"/>
    <cellStyle name="Comma 2 22 20 2 3" xfId="12735"/>
    <cellStyle name="Comma 2 22 20 3" xfId="12736"/>
    <cellStyle name="Comma 2 22 20 4" xfId="12737"/>
    <cellStyle name="Comma 2 22 21" xfId="12738"/>
    <cellStyle name="Comma 2 22 22" xfId="12739"/>
    <cellStyle name="Comma 2 22 23" xfId="12740"/>
    <cellStyle name="Comma 2 22 3" xfId="12741"/>
    <cellStyle name="Comma 2 22 3 2" xfId="12742"/>
    <cellStyle name="Comma 2 22 3 2 2" xfId="12743"/>
    <cellStyle name="Comma 2 22 3 2 3" xfId="12744"/>
    <cellStyle name="Comma 2 22 3 2 3 2" xfId="12745"/>
    <cellStyle name="Comma 2 22 3 2 3 2 2" xfId="12746"/>
    <cellStyle name="Comma 2 22 3 2 3 3" xfId="12747"/>
    <cellStyle name="Comma 2 22 3 2 4" xfId="12748"/>
    <cellStyle name="Comma 2 22 3 3" xfId="12749"/>
    <cellStyle name="Comma 2 22 3 4" xfId="12750"/>
    <cellStyle name="Comma 2 22 3 5" xfId="12751"/>
    <cellStyle name="Comma 2 22 4" xfId="12752"/>
    <cellStyle name="Comma 2 22 4 2" xfId="12753"/>
    <cellStyle name="Comma 2 22 4 2 2" xfId="12754"/>
    <cellStyle name="Comma 2 22 4 2 3" xfId="12755"/>
    <cellStyle name="Comma 2 22 4 2 4" xfId="12756"/>
    <cellStyle name="Comma 2 22 4 3" xfId="12757"/>
    <cellStyle name="Comma 2 22 4 3 2" xfId="12758"/>
    <cellStyle name="Comma 2 22 4 3 2 2" xfId="12759"/>
    <cellStyle name="Comma 2 22 4 3 3" xfId="12760"/>
    <cellStyle name="Comma 2 22 4 4" xfId="12761"/>
    <cellStyle name="Comma 2 22 4 5" xfId="12762"/>
    <cellStyle name="Comma 2 22 5" xfId="12763"/>
    <cellStyle name="Comma 2 22 5 2" xfId="12764"/>
    <cellStyle name="Comma 2 22 5 2 2" xfId="12765"/>
    <cellStyle name="Comma 2 22 5 2 3" xfId="12766"/>
    <cellStyle name="Comma 2 22 5 2 4" xfId="12767"/>
    <cellStyle name="Comma 2 22 5 3" xfId="12768"/>
    <cellStyle name="Comma 2 22 5 4" xfId="12769"/>
    <cellStyle name="Comma 2 22 5 5" xfId="12770"/>
    <cellStyle name="Comma 2 22 6" xfId="12771"/>
    <cellStyle name="Comma 2 22 6 2" xfId="12772"/>
    <cellStyle name="Comma 2 22 6 2 2" xfId="12773"/>
    <cellStyle name="Comma 2 22 6 2 3" xfId="12774"/>
    <cellStyle name="Comma 2 22 6 2 4" xfId="12775"/>
    <cellStyle name="Comma 2 22 6 3" xfId="12776"/>
    <cellStyle name="Comma 2 22 6 4" xfId="12777"/>
    <cellStyle name="Comma 2 22 6 5" xfId="12778"/>
    <cellStyle name="Comma 2 22 7" xfId="12779"/>
    <cellStyle name="Comma 2 22 7 2" xfId="12780"/>
    <cellStyle name="Comma 2 22 7 2 2" xfId="12781"/>
    <cellStyle name="Comma 2 22 7 2 3" xfId="12782"/>
    <cellStyle name="Comma 2 22 7 2 4" xfId="12783"/>
    <cellStyle name="Comma 2 22 7 3" xfId="12784"/>
    <cellStyle name="Comma 2 22 7 4" xfId="12785"/>
    <cellStyle name="Comma 2 22 7 5" xfId="12786"/>
    <cellStyle name="Comma 2 22 8" xfId="12787"/>
    <cellStyle name="Comma 2 22 8 2" xfId="12788"/>
    <cellStyle name="Comma 2 22 8 2 2" xfId="12789"/>
    <cellStyle name="Comma 2 22 8 2 3" xfId="12790"/>
    <cellStyle name="Comma 2 22 8 2 4" xfId="12791"/>
    <cellStyle name="Comma 2 22 8 3" xfId="12792"/>
    <cellStyle name="Comma 2 22 8 4" xfId="12793"/>
    <cellStyle name="Comma 2 22 8 5" xfId="12794"/>
    <cellStyle name="Comma 2 22 9" xfId="12795"/>
    <cellStyle name="Comma 2 22 9 2" xfId="12796"/>
    <cellStyle name="Comma 2 22 9 2 2" xfId="12797"/>
    <cellStyle name="Comma 2 22 9 2 3" xfId="12798"/>
    <cellStyle name="Comma 2 22 9 2 4" xfId="12799"/>
    <cellStyle name="Comma 2 22 9 3" xfId="12800"/>
    <cellStyle name="Comma 2 22 9 4" xfId="12801"/>
    <cellStyle name="Comma 2 22 9 5" xfId="12802"/>
    <cellStyle name="Comma 2 23" xfId="12803"/>
    <cellStyle name="Comma 2 23 2" xfId="12804"/>
    <cellStyle name="Comma 2 23 2 2" xfId="12805"/>
    <cellStyle name="Comma 2 23 2 3" xfId="12806"/>
    <cellStyle name="Comma 2 23 2 4" xfId="12807"/>
    <cellStyle name="Comma 2 23 3" xfId="12808"/>
    <cellStyle name="Comma 2 23 4" xfId="12809"/>
    <cellStyle name="Comma 2 23 5" xfId="12810"/>
    <cellStyle name="Comma 2 24" xfId="12811"/>
    <cellStyle name="Comma 2 24 2" xfId="12812"/>
    <cellStyle name="Comma 2 24 2 2" xfId="12813"/>
    <cellStyle name="Comma 2 24 2 2 2" xfId="12814"/>
    <cellStyle name="Comma 2 24 2 2 2 2" xfId="12815"/>
    <cellStyle name="Comma 2 24 2 2 3" xfId="12816"/>
    <cellStyle name="Comma 2 24 2 3" xfId="12817"/>
    <cellStyle name="Comma 2 24 2 4" xfId="12818"/>
    <cellStyle name="Comma 2 24 3" xfId="12819"/>
    <cellStyle name="Comma 2 24 4" xfId="12820"/>
    <cellStyle name="Comma 2 24 5" xfId="12821"/>
    <cellStyle name="Comma 2 25" xfId="12822"/>
    <cellStyle name="Comma 2 25 2" xfId="12823"/>
    <cellStyle name="Comma 2 25 2 2" xfId="12824"/>
    <cellStyle name="Comma 2 25 2 2 2" xfId="12825"/>
    <cellStyle name="Comma 2 25 2 3" xfId="12826"/>
    <cellStyle name="Comma 2 25 2 4" xfId="12827"/>
    <cellStyle name="Comma 2 25 2 5" xfId="12828"/>
    <cellStyle name="Comma 2 25 3" xfId="12829"/>
    <cellStyle name="Comma 2 25 4" xfId="12830"/>
    <cellStyle name="Comma 2 25 5" xfId="12831"/>
    <cellStyle name="Comma 2 26" xfId="12832"/>
    <cellStyle name="Comma 2 26 10" xfId="12833"/>
    <cellStyle name="Comma 2 26 11" xfId="12834"/>
    <cellStyle name="Comma 2 26 12" xfId="12835"/>
    <cellStyle name="Comma 2 26 13" xfId="12836"/>
    <cellStyle name="Comma 2 26 14" xfId="12837"/>
    <cellStyle name="Comma 2 26 15" xfId="12838"/>
    <cellStyle name="Comma 2 26 16" xfId="12839"/>
    <cellStyle name="Comma 2 26 17" xfId="12840"/>
    <cellStyle name="Comma 2 26 18" xfId="12841"/>
    <cellStyle name="Comma 2 26 19" xfId="12842"/>
    <cellStyle name="Comma 2 26 2" xfId="12843"/>
    <cellStyle name="Comma 2 26 2 10" xfId="12844"/>
    <cellStyle name="Comma 2 26 2 11" xfId="12845"/>
    <cellStyle name="Comma 2 26 2 12" xfId="12846"/>
    <cellStyle name="Comma 2 26 2 13" xfId="12847"/>
    <cellStyle name="Comma 2 26 2 14" xfId="12848"/>
    <cellStyle name="Comma 2 26 2 15" xfId="12849"/>
    <cellStyle name="Comma 2 26 2 16" xfId="12850"/>
    <cellStyle name="Comma 2 26 2 17" xfId="12851"/>
    <cellStyle name="Comma 2 26 2 18" xfId="12852"/>
    <cellStyle name="Comma 2 26 2 19" xfId="12853"/>
    <cellStyle name="Comma 2 26 2 2" xfId="12854"/>
    <cellStyle name="Comma 2 26 2 2 10" xfId="12855"/>
    <cellStyle name="Comma 2 26 2 2 11" xfId="12856"/>
    <cellStyle name="Comma 2 26 2 2 12" xfId="12857"/>
    <cellStyle name="Comma 2 26 2 2 13" xfId="12858"/>
    <cellStyle name="Comma 2 26 2 2 14" xfId="12859"/>
    <cellStyle name="Comma 2 26 2 2 15" xfId="12860"/>
    <cellStyle name="Comma 2 26 2 2 16" xfId="12861"/>
    <cellStyle name="Comma 2 26 2 2 17" xfId="12862"/>
    <cellStyle name="Comma 2 26 2 2 18" xfId="12863"/>
    <cellStyle name="Comma 2 26 2 2 19" xfId="12864"/>
    <cellStyle name="Comma 2 26 2 2 2" xfId="12865"/>
    <cellStyle name="Comma 2 26 2 2 20" xfId="12866"/>
    <cellStyle name="Comma 2 26 2 2 21" xfId="12867"/>
    <cellStyle name="Comma 2 26 2 2 22" xfId="12868"/>
    <cellStyle name="Comma 2 26 2 2 23" xfId="12869"/>
    <cellStyle name="Comma 2 26 2 2 24" xfId="12870"/>
    <cellStyle name="Comma 2 26 2 2 25" xfId="12871"/>
    <cellStyle name="Comma 2 26 2 2 26" xfId="12872"/>
    <cellStyle name="Comma 2 26 2 2 27" xfId="12873"/>
    <cellStyle name="Comma 2 26 2 2 3" xfId="12874"/>
    <cellStyle name="Comma 2 26 2 2 4" xfId="12875"/>
    <cellStyle name="Comma 2 26 2 2 5" xfId="12876"/>
    <cellStyle name="Comma 2 26 2 2 6" xfId="12877"/>
    <cellStyle name="Comma 2 26 2 2 7" xfId="12878"/>
    <cellStyle name="Comma 2 26 2 2 8" xfId="12879"/>
    <cellStyle name="Comma 2 26 2 2 9" xfId="12880"/>
    <cellStyle name="Comma 2 26 2 20" xfId="12881"/>
    <cellStyle name="Comma 2 26 2 21" xfId="12882"/>
    <cellStyle name="Comma 2 26 2 22" xfId="12883"/>
    <cellStyle name="Comma 2 26 2 23" xfId="12884"/>
    <cellStyle name="Comma 2 26 2 24" xfId="12885"/>
    <cellStyle name="Comma 2 26 2 25" xfId="12886"/>
    <cellStyle name="Comma 2 26 2 26" xfId="12887"/>
    <cellStyle name="Comma 2 26 2 27" xfId="12888"/>
    <cellStyle name="Comma 2 26 2 3" xfId="12889"/>
    <cellStyle name="Comma 2 26 2 4" xfId="12890"/>
    <cellStyle name="Comma 2 26 2 5" xfId="12891"/>
    <cellStyle name="Comma 2 26 2 6" xfId="12892"/>
    <cellStyle name="Comma 2 26 2 7" xfId="12893"/>
    <cellStyle name="Comma 2 26 2 8" xfId="12894"/>
    <cellStyle name="Comma 2 26 2 9" xfId="12895"/>
    <cellStyle name="Comma 2 26 20" xfId="12896"/>
    <cellStyle name="Comma 2 26 21" xfId="12897"/>
    <cellStyle name="Comma 2 26 22" xfId="12898"/>
    <cellStyle name="Comma 2 26 23" xfId="12899"/>
    <cellStyle name="Comma 2 26 24" xfId="12900"/>
    <cellStyle name="Comma 2 26 25" xfId="12901"/>
    <cellStyle name="Comma 2 26 26" xfId="12902"/>
    <cellStyle name="Comma 2 26 27" xfId="12903"/>
    <cellStyle name="Comma 2 26 28" xfId="12904"/>
    <cellStyle name="Comma 2 26 29" xfId="12905"/>
    <cellStyle name="Comma 2 26 3" xfId="12906"/>
    <cellStyle name="Comma 2 26 30" xfId="12907"/>
    <cellStyle name="Comma 2 26 31" xfId="12908"/>
    <cellStyle name="Comma 2 26 32" xfId="12909"/>
    <cellStyle name="Comma 2 26 33" xfId="12910"/>
    <cellStyle name="Comma 2 26 34" xfId="12911"/>
    <cellStyle name="Comma 2 26 35" xfId="12912"/>
    <cellStyle name="Comma 2 26 36" xfId="12913"/>
    <cellStyle name="Comma 2 26 37" xfId="12914"/>
    <cellStyle name="Comma 2 26 38" xfId="12915"/>
    <cellStyle name="Comma 2 26 39" xfId="12916"/>
    <cellStyle name="Comma 2 26 4" xfId="12917"/>
    <cellStyle name="Comma 2 26 5" xfId="12918"/>
    <cellStyle name="Comma 2 26 6" xfId="12919"/>
    <cellStyle name="Comma 2 26 7" xfId="12920"/>
    <cellStyle name="Comma 2 26 8" xfId="12921"/>
    <cellStyle name="Comma 2 26 9" xfId="12922"/>
    <cellStyle name="Comma 2 27" xfId="12923"/>
    <cellStyle name="Comma 2 27 2" xfId="12924"/>
    <cellStyle name="Comma 2 27 2 2" xfId="12925"/>
    <cellStyle name="Comma 2 27 2 3" xfId="12926"/>
    <cellStyle name="Comma 2 27 2 4" xfId="12927"/>
    <cellStyle name="Comma 2 27 3" xfId="12928"/>
    <cellStyle name="Comma 2 27 4" xfId="12929"/>
    <cellStyle name="Comma 2 27 5" xfId="12930"/>
    <cellStyle name="Comma 2 28" xfId="12931"/>
    <cellStyle name="Comma 2 28 2" xfId="12932"/>
    <cellStyle name="Comma 2 28 2 2" xfId="12933"/>
    <cellStyle name="Comma 2 28 2 3" xfId="12934"/>
    <cellStyle name="Comma 2 28 2 4" xfId="12935"/>
    <cellStyle name="Comma 2 28 3" xfId="12936"/>
    <cellStyle name="Comma 2 28 4" xfId="12937"/>
    <cellStyle name="Comma 2 28 5" xfId="12938"/>
    <cellStyle name="Comma 2 29" xfId="12939"/>
    <cellStyle name="Comma 2 29 2" xfId="12940"/>
    <cellStyle name="Comma 2 29 2 2" xfId="12941"/>
    <cellStyle name="Comma 2 29 2 3" xfId="12942"/>
    <cellStyle name="Comma 2 29 2 4" xfId="12943"/>
    <cellStyle name="Comma 2 29 3" xfId="12944"/>
    <cellStyle name="Comma 2 29 4" xfId="12945"/>
    <cellStyle name="Comma 2 29 5" xfId="12946"/>
    <cellStyle name="Comma 2 3" xfId="38"/>
    <cellStyle name="Comma 2 3 10" xfId="12947"/>
    <cellStyle name="Comma 2 3 10 2" xfId="12948"/>
    <cellStyle name="Comma 2 3 10 2 2" xfId="12949"/>
    <cellStyle name="Comma 2 3 10 2 3" xfId="12950"/>
    <cellStyle name="Comma 2 3 10 2 4" xfId="12951"/>
    <cellStyle name="Comma 2 3 10 3" xfId="12952"/>
    <cellStyle name="Comma 2 3 10 4" xfId="12953"/>
    <cellStyle name="Comma 2 3 10 5" xfId="12954"/>
    <cellStyle name="Comma 2 3 11" xfId="12955"/>
    <cellStyle name="Comma 2 3 11 2" xfId="12956"/>
    <cellStyle name="Comma 2 3 11 2 2" xfId="12957"/>
    <cellStyle name="Comma 2 3 11 2 3" xfId="12958"/>
    <cellStyle name="Comma 2 3 11 2 4" xfId="12959"/>
    <cellStyle name="Comma 2 3 11 3" xfId="12960"/>
    <cellStyle name="Comma 2 3 11 4" xfId="12961"/>
    <cellStyle name="Comma 2 3 11 5" xfId="12962"/>
    <cellStyle name="Comma 2 3 12" xfId="12963"/>
    <cellStyle name="Comma 2 3 12 2" xfId="12964"/>
    <cellStyle name="Comma 2 3 12 2 2" xfId="12965"/>
    <cellStyle name="Comma 2 3 12 2 3" xfId="12966"/>
    <cellStyle name="Comma 2 3 12 2 4" xfId="12967"/>
    <cellStyle name="Comma 2 3 12 3" xfId="12968"/>
    <cellStyle name="Comma 2 3 12 4" xfId="12969"/>
    <cellStyle name="Comma 2 3 12 5" xfId="12970"/>
    <cellStyle name="Comma 2 3 13" xfId="12971"/>
    <cellStyle name="Comma 2 3 13 2" xfId="12972"/>
    <cellStyle name="Comma 2 3 13 2 2" xfId="12973"/>
    <cellStyle name="Comma 2 3 13 2 3" xfId="12974"/>
    <cellStyle name="Comma 2 3 13 2 4" xfId="12975"/>
    <cellStyle name="Comma 2 3 13 3" xfId="12976"/>
    <cellStyle name="Comma 2 3 13 4" xfId="12977"/>
    <cellStyle name="Comma 2 3 13 5" xfId="12978"/>
    <cellStyle name="Comma 2 3 14" xfId="12979"/>
    <cellStyle name="Comma 2 3 14 2" xfId="12980"/>
    <cellStyle name="Comma 2 3 14 2 2" xfId="12981"/>
    <cellStyle name="Comma 2 3 14 2 3" xfId="12982"/>
    <cellStyle name="Comma 2 3 14 2 4" xfId="12983"/>
    <cellStyle name="Comma 2 3 14 3" xfId="12984"/>
    <cellStyle name="Comma 2 3 14 4" xfId="12985"/>
    <cellStyle name="Comma 2 3 14 5" xfId="12986"/>
    <cellStyle name="Comma 2 3 15" xfId="12987"/>
    <cellStyle name="Comma 2 3 15 2" xfId="12988"/>
    <cellStyle name="Comma 2 3 15 2 2" xfId="12989"/>
    <cellStyle name="Comma 2 3 15 2 3" xfId="12990"/>
    <cellStyle name="Comma 2 3 15 2 4" xfId="12991"/>
    <cellStyle name="Comma 2 3 15 3" xfId="12992"/>
    <cellStyle name="Comma 2 3 15 4" xfId="12993"/>
    <cellStyle name="Comma 2 3 15 5" xfId="12994"/>
    <cellStyle name="Comma 2 3 16" xfId="12995"/>
    <cellStyle name="Comma 2 3 16 2" xfId="12996"/>
    <cellStyle name="Comma 2 3 16 2 2" xfId="12997"/>
    <cellStyle name="Comma 2 3 16 2 3" xfId="12998"/>
    <cellStyle name="Comma 2 3 16 2 4" xfId="12999"/>
    <cellStyle name="Comma 2 3 16 3" xfId="13000"/>
    <cellStyle name="Comma 2 3 16 4" xfId="13001"/>
    <cellStyle name="Comma 2 3 16 5" xfId="13002"/>
    <cellStyle name="Comma 2 3 17" xfId="13003"/>
    <cellStyle name="Comma 2 3 17 2" xfId="13004"/>
    <cellStyle name="Comma 2 3 17 2 2" xfId="13005"/>
    <cellStyle name="Comma 2 3 17 2 3" xfId="13006"/>
    <cellStyle name="Comma 2 3 17 2 4" xfId="13007"/>
    <cellStyle name="Comma 2 3 17 3" xfId="13008"/>
    <cellStyle name="Comma 2 3 17 4" xfId="13009"/>
    <cellStyle name="Comma 2 3 17 5" xfId="13010"/>
    <cellStyle name="Comma 2 3 18" xfId="13011"/>
    <cellStyle name="Comma 2 3 18 2" xfId="13012"/>
    <cellStyle name="Comma 2 3 18 2 2" xfId="13013"/>
    <cellStyle name="Comma 2 3 18 2 2 2" xfId="13014"/>
    <cellStyle name="Comma 2 3 18 2 3" xfId="13015"/>
    <cellStyle name="Comma 2 3 18 2 4" xfId="13016"/>
    <cellStyle name="Comma 2 3 18 2 5" xfId="13017"/>
    <cellStyle name="Comma 2 3 18 3" xfId="13018"/>
    <cellStyle name="Comma 2 3 18 4" xfId="13019"/>
    <cellStyle name="Comma 2 3 18 5" xfId="13020"/>
    <cellStyle name="Comma 2 3 19" xfId="13021"/>
    <cellStyle name="Comma 2 3 19 2" xfId="13022"/>
    <cellStyle name="Comma 2 3 19 2 2" xfId="13023"/>
    <cellStyle name="Comma 2 3 19 2 3" xfId="13024"/>
    <cellStyle name="Comma 2 3 19 2 4" xfId="13025"/>
    <cellStyle name="Comma 2 3 19 3" xfId="13026"/>
    <cellStyle name="Comma 2 3 19 3 2" xfId="13027"/>
    <cellStyle name="Comma 2 3 19 4" xfId="13028"/>
    <cellStyle name="Comma 2 3 19 5" xfId="13029"/>
    <cellStyle name="Comma 2 3 19 6" xfId="13030"/>
    <cellStyle name="Comma 2 3 2" xfId="13031"/>
    <cellStyle name="Comma 2 3 2 2" xfId="13032"/>
    <cellStyle name="Comma 2 3 2 2 2" xfId="13033"/>
    <cellStyle name="Comma 2 3 2 2 3" xfId="13034"/>
    <cellStyle name="Comma 2 3 2 2 4" xfId="13035"/>
    <cellStyle name="Comma 2 3 2 3" xfId="13036"/>
    <cellStyle name="Comma 2 3 2 4" xfId="13037"/>
    <cellStyle name="Comma 2 3 2 5" xfId="13038"/>
    <cellStyle name="Comma 2 3 20" xfId="13039"/>
    <cellStyle name="Comma 2 3 20 2" xfId="13040"/>
    <cellStyle name="Comma 2 3 20 3" xfId="13041"/>
    <cellStyle name="Comma 2 3 20 4" xfId="13042"/>
    <cellStyle name="Comma 2 3 21" xfId="13043"/>
    <cellStyle name="Comma 2 3 21 2" xfId="13044"/>
    <cellStyle name="Comma 2 3 22" xfId="13045"/>
    <cellStyle name="Comma 2 3 22 2" xfId="13046"/>
    <cellStyle name="Comma 2 3 23" xfId="13047"/>
    <cellStyle name="Comma 2 3 24" xfId="13048"/>
    <cellStyle name="Comma 2 3 3" xfId="13049"/>
    <cellStyle name="Comma 2 3 3 2" xfId="13050"/>
    <cellStyle name="Comma 2 3 3 2 2" xfId="13051"/>
    <cellStyle name="Comma 2 3 3 2 3" xfId="13052"/>
    <cellStyle name="Comma 2 3 3 2 4" xfId="13053"/>
    <cellStyle name="Comma 2 3 3 3" xfId="13054"/>
    <cellStyle name="Comma 2 3 3 4" xfId="13055"/>
    <cellStyle name="Comma 2 3 3 4 2" xfId="13056"/>
    <cellStyle name="Comma 2 3 3 4 2 2" xfId="13057"/>
    <cellStyle name="Comma 2 3 3 4 3" xfId="13058"/>
    <cellStyle name="Comma 2 3 3 5" xfId="13059"/>
    <cellStyle name="Comma 2 3 4" xfId="13060"/>
    <cellStyle name="Comma 2 3 4 2" xfId="13061"/>
    <cellStyle name="Comma 2 3 4 2 2" xfId="13062"/>
    <cellStyle name="Comma 2 3 4 2 3" xfId="13063"/>
    <cellStyle name="Comma 2 3 4 2 4" xfId="13064"/>
    <cellStyle name="Comma 2 3 4 3" xfId="13065"/>
    <cellStyle name="Comma 2 3 4 4" xfId="13066"/>
    <cellStyle name="Comma 2 3 4 5" xfId="13067"/>
    <cellStyle name="Comma 2 3 5" xfId="13068"/>
    <cellStyle name="Comma 2 3 5 2" xfId="13069"/>
    <cellStyle name="Comma 2 3 5 2 2" xfId="13070"/>
    <cellStyle name="Comma 2 3 5 2 3" xfId="13071"/>
    <cellStyle name="Comma 2 3 5 2 4" xfId="13072"/>
    <cellStyle name="Comma 2 3 5 3" xfId="13073"/>
    <cellStyle name="Comma 2 3 5 4" xfId="13074"/>
    <cellStyle name="Comma 2 3 5 5" xfId="13075"/>
    <cellStyle name="Comma 2 3 6" xfId="13076"/>
    <cellStyle name="Comma 2 3 6 2" xfId="13077"/>
    <cellStyle name="Comma 2 3 6 2 2" xfId="13078"/>
    <cellStyle name="Comma 2 3 6 2 3" xfId="13079"/>
    <cellStyle name="Comma 2 3 6 2 4" xfId="13080"/>
    <cellStyle name="Comma 2 3 6 3" xfId="13081"/>
    <cellStyle name="Comma 2 3 6 4" xfId="13082"/>
    <cellStyle name="Comma 2 3 6 5" xfId="13083"/>
    <cellStyle name="Comma 2 3 7" xfId="13084"/>
    <cellStyle name="Comma 2 3 7 2" xfId="13085"/>
    <cellStyle name="Comma 2 3 7 2 2" xfId="13086"/>
    <cellStyle name="Comma 2 3 7 2 3" xfId="13087"/>
    <cellStyle name="Comma 2 3 7 2 4" xfId="13088"/>
    <cellStyle name="Comma 2 3 7 3" xfId="13089"/>
    <cellStyle name="Comma 2 3 7 4" xfId="13090"/>
    <cellStyle name="Comma 2 3 7 5" xfId="13091"/>
    <cellStyle name="Comma 2 3 8" xfId="13092"/>
    <cellStyle name="Comma 2 3 8 2" xfId="13093"/>
    <cellStyle name="Comma 2 3 8 2 2" xfId="13094"/>
    <cellStyle name="Comma 2 3 8 2 2 2" xfId="13095"/>
    <cellStyle name="Comma 2 3 8 2 3" xfId="13096"/>
    <cellStyle name="Comma 2 3 8 2 4" xfId="13097"/>
    <cellStyle name="Comma 2 3 8 2 5" xfId="13098"/>
    <cellStyle name="Comma 2 3 8 3" xfId="13099"/>
    <cellStyle name="Comma 2 3 8 4" xfId="13100"/>
    <cellStyle name="Comma 2 3 8 5" xfId="13101"/>
    <cellStyle name="Comma 2 3 9" xfId="13102"/>
    <cellStyle name="Comma 2 3 9 2" xfId="13103"/>
    <cellStyle name="Comma 2 3 9 2 2" xfId="13104"/>
    <cellStyle name="Comma 2 3 9 2 2 2" xfId="13105"/>
    <cellStyle name="Comma 2 3 9 2 3" xfId="13106"/>
    <cellStyle name="Comma 2 3 9 2 4" xfId="13107"/>
    <cellStyle name="Comma 2 3 9 2 5" xfId="13108"/>
    <cellStyle name="Comma 2 3 9 3" xfId="13109"/>
    <cellStyle name="Comma 2 3 9 4" xfId="13110"/>
    <cellStyle name="Comma 2 3 9 5" xfId="13111"/>
    <cellStyle name="Comma 2 30" xfId="13112"/>
    <cellStyle name="Comma 2 30 2" xfId="13113"/>
    <cellStyle name="Comma 2 30 2 2" xfId="13114"/>
    <cellStyle name="Comma 2 30 2 3" xfId="13115"/>
    <cellStyle name="Comma 2 30 2 4" xfId="13116"/>
    <cellStyle name="Comma 2 30 3" xfId="13117"/>
    <cellStyle name="Comma 2 30 4" xfId="13118"/>
    <cellStyle name="Comma 2 30 5" xfId="13119"/>
    <cellStyle name="Comma 2 31" xfId="13120"/>
    <cellStyle name="Comma 2 31 2" xfId="13121"/>
    <cellStyle name="Comma 2 31 3" xfId="13122"/>
    <cellStyle name="Comma 2 31 4" xfId="13123"/>
    <cellStyle name="Comma 2 32" xfId="13124"/>
    <cellStyle name="Comma 2 32 2" xfId="13125"/>
    <cellStyle name="Comma 2 32 3" xfId="13126"/>
    <cellStyle name="Comma 2 32 4" xfId="13127"/>
    <cellStyle name="Comma 2 33" xfId="13128"/>
    <cellStyle name="Comma 2 33 2" xfId="13129"/>
    <cellStyle name="Comma 2 33 3" xfId="13130"/>
    <cellStyle name="Comma 2 33 3 2" xfId="13131"/>
    <cellStyle name="Comma 2 33 4" xfId="13132"/>
    <cellStyle name="Comma 2 33 5" xfId="13133"/>
    <cellStyle name="Comma 2 33 6" xfId="13134"/>
    <cellStyle name="Comma 2 34" xfId="13135"/>
    <cellStyle name="Comma 2 34 2" xfId="13136"/>
    <cellStyle name="Comma 2 34 2 2" xfId="13137"/>
    <cellStyle name="Comma 2 34 2 2 2" xfId="13138"/>
    <cellStyle name="Comma 2 34 2 3" xfId="13139"/>
    <cellStyle name="Comma 2 34 3" xfId="13140"/>
    <cellStyle name="Comma 2 34 4" xfId="13141"/>
    <cellStyle name="Comma 2 34 5" xfId="13142"/>
    <cellStyle name="Comma 2 34 6" xfId="13143"/>
    <cellStyle name="Comma 2 35" xfId="13144"/>
    <cellStyle name="Comma 2 35 2" xfId="13145"/>
    <cellStyle name="Comma 2 35 3" xfId="13146"/>
    <cellStyle name="Comma 2 35 4" xfId="13147"/>
    <cellStyle name="Comma 2 36" xfId="13148"/>
    <cellStyle name="Comma 2 36 2" xfId="13149"/>
    <cellStyle name="Comma 2 36 3" xfId="13150"/>
    <cellStyle name="Comma 2 36 4" xfId="13151"/>
    <cellStyle name="Comma 2 36 5" xfId="13152"/>
    <cellStyle name="Comma 2 37" xfId="13153"/>
    <cellStyle name="Comma 2 37 2" xfId="13154"/>
    <cellStyle name="Comma 2 37 3" xfId="13155"/>
    <cellStyle name="Comma 2 38" xfId="13156"/>
    <cellStyle name="Comma 2 38 2" xfId="13157"/>
    <cellStyle name="Comma 2 39" xfId="13158"/>
    <cellStyle name="Comma 2 4" xfId="13159"/>
    <cellStyle name="Comma 2 4 10" xfId="13160"/>
    <cellStyle name="Comma 2 4 10 2" xfId="13161"/>
    <cellStyle name="Comma 2 4 10 2 2" xfId="13162"/>
    <cellStyle name="Comma 2 4 10 2 3" xfId="13163"/>
    <cellStyle name="Comma 2 4 10 2 3 2" xfId="13164"/>
    <cellStyle name="Comma 2 4 10 2 3 2 2" xfId="13165"/>
    <cellStyle name="Comma 2 4 10 2 3 3" xfId="13166"/>
    <cellStyle name="Comma 2 4 10 2 4" xfId="13167"/>
    <cellStyle name="Comma 2 4 10 3" xfId="13168"/>
    <cellStyle name="Comma 2 4 10 4" xfId="13169"/>
    <cellStyle name="Comma 2 4 10 5" xfId="13170"/>
    <cellStyle name="Comma 2 4 11" xfId="13171"/>
    <cellStyle name="Comma 2 4 11 2" xfId="13172"/>
    <cellStyle name="Comma 2 4 11 2 2" xfId="13173"/>
    <cellStyle name="Comma 2 4 11 2 3" xfId="13174"/>
    <cellStyle name="Comma 2 4 11 2 4" xfId="13175"/>
    <cellStyle name="Comma 2 4 11 3" xfId="13176"/>
    <cellStyle name="Comma 2 4 11 4" xfId="13177"/>
    <cellStyle name="Comma 2 4 11 5" xfId="13178"/>
    <cellStyle name="Comma 2 4 12" xfId="13179"/>
    <cellStyle name="Comma 2 4 12 2" xfId="13180"/>
    <cellStyle name="Comma 2 4 12 2 2" xfId="13181"/>
    <cellStyle name="Comma 2 4 12 2 3" xfId="13182"/>
    <cellStyle name="Comma 2 4 12 2 4" xfId="13183"/>
    <cellStyle name="Comma 2 4 12 3" xfId="13184"/>
    <cellStyle name="Comma 2 4 12 4" xfId="13185"/>
    <cellStyle name="Comma 2 4 12 5" xfId="13186"/>
    <cellStyle name="Comma 2 4 13" xfId="13187"/>
    <cellStyle name="Comma 2 4 13 2" xfId="13188"/>
    <cellStyle name="Comma 2 4 13 2 2" xfId="13189"/>
    <cellStyle name="Comma 2 4 13 2 3" xfId="13190"/>
    <cellStyle name="Comma 2 4 13 2 4" xfId="13191"/>
    <cellStyle name="Comma 2 4 13 3" xfId="13192"/>
    <cellStyle name="Comma 2 4 13 4" xfId="13193"/>
    <cellStyle name="Comma 2 4 13 5" xfId="13194"/>
    <cellStyle name="Comma 2 4 14" xfId="13195"/>
    <cellStyle name="Comma 2 4 14 2" xfId="13196"/>
    <cellStyle name="Comma 2 4 14 2 2" xfId="13197"/>
    <cellStyle name="Comma 2 4 14 2 3" xfId="13198"/>
    <cellStyle name="Comma 2 4 14 2 4" xfId="13199"/>
    <cellStyle name="Comma 2 4 14 3" xfId="13200"/>
    <cellStyle name="Comma 2 4 14 4" xfId="13201"/>
    <cellStyle name="Comma 2 4 14 5" xfId="13202"/>
    <cellStyle name="Comma 2 4 15" xfId="13203"/>
    <cellStyle name="Comma 2 4 15 2" xfId="13204"/>
    <cellStyle name="Comma 2 4 15 2 2" xfId="13205"/>
    <cellStyle name="Comma 2 4 15 2 3" xfId="13206"/>
    <cellStyle name="Comma 2 4 15 2 4" xfId="13207"/>
    <cellStyle name="Comma 2 4 15 3" xfId="13208"/>
    <cellStyle name="Comma 2 4 15 4" xfId="13209"/>
    <cellStyle name="Comma 2 4 15 5" xfId="13210"/>
    <cellStyle name="Comma 2 4 16" xfId="13211"/>
    <cellStyle name="Comma 2 4 16 2" xfId="13212"/>
    <cellStyle name="Comma 2 4 16 2 2" xfId="13213"/>
    <cellStyle name="Comma 2 4 16 2 3" xfId="13214"/>
    <cellStyle name="Comma 2 4 16 2 4" xfId="13215"/>
    <cellStyle name="Comma 2 4 16 3" xfId="13216"/>
    <cellStyle name="Comma 2 4 16 4" xfId="13217"/>
    <cellStyle name="Comma 2 4 16 5" xfId="13218"/>
    <cellStyle name="Comma 2 4 17" xfId="13219"/>
    <cellStyle name="Comma 2 4 17 2" xfId="13220"/>
    <cellStyle name="Comma 2 4 17 2 2" xfId="13221"/>
    <cellStyle name="Comma 2 4 17 2 3" xfId="13222"/>
    <cellStyle name="Comma 2 4 17 2 4" xfId="13223"/>
    <cellStyle name="Comma 2 4 17 3" xfId="13224"/>
    <cellStyle name="Comma 2 4 17 3 2" xfId="13225"/>
    <cellStyle name="Comma 2 4 17 3 2 2" xfId="13226"/>
    <cellStyle name="Comma 2 4 17 3 3" xfId="13227"/>
    <cellStyle name="Comma 2 4 17 4" xfId="13228"/>
    <cellStyle name="Comma 2 4 17 5" xfId="13229"/>
    <cellStyle name="Comma 2 4 18" xfId="13230"/>
    <cellStyle name="Comma 2 4 18 2" xfId="13231"/>
    <cellStyle name="Comma 2 4 18 2 2" xfId="13232"/>
    <cellStyle name="Comma 2 4 18 2 3" xfId="13233"/>
    <cellStyle name="Comma 2 4 18 2 4" xfId="13234"/>
    <cellStyle name="Comma 2 4 18 3" xfId="13235"/>
    <cellStyle name="Comma 2 4 18 4" xfId="13236"/>
    <cellStyle name="Comma 2 4 18 5" xfId="13237"/>
    <cellStyle name="Comma 2 4 19" xfId="13238"/>
    <cellStyle name="Comma 2 4 19 2" xfId="13239"/>
    <cellStyle name="Comma 2 4 19 2 2" xfId="13240"/>
    <cellStyle name="Comma 2 4 19 2 3" xfId="13241"/>
    <cellStyle name="Comma 2 4 19 2 4" xfId="13242"/>
    <cellStyle name="Comma 2 4 19 3" xfId="13243"/>
    <cellStyle name="Comma 2 4 19 4" xfId="13244"/>
    <cellStyle name="Comma 2 4 19 5" xfId="13245"/>
    <cellStyle name="Comma 2 4 2" xfId="13246"/>
    <cellStyle name="Comma 2 4 2 2" xfId="13247"/>
    <cellStyle name="Comma 2 4 2 2 2" xfId="13248"/>
    <cellStyle name="Comma 2 4 2 2 3" xfId="13249"/>
    <cellStyle name="Comma 2 4 2 2 4" xfId="13250"/>
    <cellStyle name="Comma 2 4 2 3" xfId="13251"/>
    <cellStyle name="Comma 2 4 2 4" xfId="13252"/>
    <cellStyle name="Comma 2 4 2 5" xfId="13253"/>
    <cellStyle name="Comma 2 4 20" xfId="13254"/>
    <cellStyle name="Comma 2 4 20 2" xfId="13255"/>
    <cellStyle name="Comma 2 4 20 3" xfId="13256"/>
    <cellStyle name="Comma 2 4 20 4" xfId="13257"/>
    <cellStyle name="Comma 2 4 21" xfId="13258"/>
    <cellStyle name="Comma 2 4 21 2" xfId="13259"/>
    <cellStyle name="Comma 2 4 22" xfId="13260"/>
    <cellStyle name="Comma 2 4 22 2" xfId="13261"/>
    <cellStyle name="Comma 2 4 23" xfId="13262"/>
    <cellStyle name="Comma 2 4 3" xfId="13263"/>
    <cellStyle name="Comma 2 4 3 2" xfId="13264"/>
    <cellStyle name="Comma 2 4 3 2 2" xfId="13265"/>
    <cellStyle name="Comma 2 4 3 2 3" xfId="13266"/>
    <cellStyle name="Comma 2 4 3 2 4" xfId="13267"/>
    <cellStyle name="Comma 2 4 3 3" xfId="13268"/>
    <cellStyle name="Comma 2 4 3 4" xfId="13269"/>
    <cellStyle name="Comma 2 4 3 5" xfId="13270"/>
    <cellStyle name="Comma 2 4 4" xfId="13271"/>
    <cellStyle name="Comma 2 4 4 2" xfId="13272"/>
    <cellStyle name="Comma 2 4 4 2 2" xfId="13273"/>
    <cellStyle name="Comma 2 4 4 2 3" xfId="13274"/>
    <cellStyle name="Comma 2 4 4 2 4" xfId="13275"/>
    <cellStyle name="Comma 2 4 4 3" xfId="13276"/>
    <cellStyle name="Comma 2 4 4 4" xfId="13277"/>
    <cellStyle name="Comma 2 4 4 5" xfId="13278"/>
    <cellStyle name="Comma 2 4 5" xfId="13279"/>
    <cellStyle name="Comma 2 4 5 2" xfId="13280"/>
    <cellStyle name="Comma 2 4 5 2 2" xfId="13281"/>
    <cellStyle name="Comma 2 4 5 2 3" xfId="13282"/>
    <cellStyle name="Comma 2 4 5 2 4" xfId="13283"/>
    <cellStyle name="Comma 2 4 5 3" xfId="13284"/>
    <cellStyle name="Comma 2 4 5 4" xfId="13285"/>
    <cellStyle name="Comma 2 4 5 5" xfId="13286"/>
    <cellStyle name="Comma 2 4 6" xfId="13287"/>
    <cellStyle name="Comma 2 4 6 2" xfId="13288"/>
    <cellStyle name="Comma 2 4 6 2 2" xfId="13289"/>
    <cellStyle name="Comma 2 4 6 2 3" xfId="13290"/>
    <cellStyle name="Comma 2 4 6 2 4" xfId="13291"/>
    <cellStyle name="Comma 2 4 6 3" xfId="13292"/>
    <cellStyle name="Comma 2 4 6 4" xfId="13293"/>
    <cellStyle name="Comma 2 4 6 5" xfId="13294"/>
    <cellStyle name="Comma 2 4 7" xfId="13295"/>
    <cellStyle name="Comma 2 4 7 2" xfId="13296"/>
    <cellStyle name="Comma 2 4 7 2 2" xfId="13297"/>
    <cellStyle name="Comma 2 4 7 2 2 2" xfId="13298"/>
    <cellStyle name="Comma 2 4 7 2 2 2 2" xfId="13299"/>
    <cellStyle name="Comma 2 4 7 2 2 3" xfId="13300"/>
    <cellStyle name="Comma 2 4 7 2 3" xfId="13301"/>
    <cellStyle name="Comma 2 4 7 2 4" xfId="13302"/>
    <cellStyle name="Comma 2 4 7 3" xfId="13303"/>
    <cellStyle name="Comma 2 4 7 4" xfId="13304"/>
    <cellStyle name="Comma 2 4 7 5" xfId="13305"/>
    <cellStyle name="Comma 2 4 8" xfId="13306"/>
    <cellStyle name="Comma 2 4 8 2" xfId="13307"/>
    <cellStyle name="Comma 2 4 8 2 2" xfId="13308"/>
    <cellStyle name="Comma 2 4 8 2 3" xfId="13309"/>
    <cellStyle name="Comma 2 4 8 2 4" xfId="13310"/>
    <cellStyle name="Comma 2 4 8 3" xfId="13311"/>
    <cellStyle name="Comma 2 4 8 3 2" xfId="13312"/>
    <cellStyle name="Comma 2 4 8 4" xfId="13313"/>
    <cellStyle name="Comma 2 4 8 5" xfId="13314"/>
    <cellStyle name="Comma 2 4 8 6" xfId="13315"/>
    <cellStyle name="Comma 2 4 9" xfId="13316"/>
    <cellStyle name="Comma 2 4 9 2" xfId="13317"/>
    <cellStyle name="Comma 2 4 9 2 2" xfId="13318"/>
    <cellStyle name="Comma 2 4 9 2 3" xfId="13319"/>
    <cellStyle name="Comma 2 4 9 2 4" xfId="13320"/>
    <cellStyle name="Comma 2 4 9 3" xfId="13321"/>
    <cellStyle name="Comma 2 4 9 4" xfId="13322"/>
    <cellStyle name="Comma 2 4 9 5" xfId="13323"/>
    <cellStyle name="Comma 2 40" xfId="13324"/>
    <cellStyle name="Comma 2 41" xfId="13325"/>
    <cellStyle name="Comma 2 42" xfId="13326"/>
    <cellStyle name="Comma 2 5" xfId="13327"/>
    <cellStyle name="Comma 2 5 10" xfId="13328"/>
    <cellStyle name="Comma 2 5 10 2" xfId="13329"/>
    <cellStyle name="Comma 2 5 10 2 2" xfId="13330"/>
    <cellStyle name="Comma 2 5 10 2 3" xfId="13331"/>
    <cellStyle name="Comma 2 5 10 2 4" xfId="13332"/>
    <cellStyle name="Comma 2 5 10 3" xfId="13333"/>
    <cellStyle name="Comma 2 5 10 4" xfId="13334"/>
    <cellStyle name="Comma 2 5 10 5" xfId="13335"/>
    <cellStyle name="Comma 2 5 11" xfId="13336"/>
    <cellStyle name="Comma 2 5 11 2" xfId="13337"/>
    <cellStyle name="Comma 2 5 11 2 2" xfId="13338"/>
    <cellStyle name="Comma 2 5 11 2 3" xfId="13339"/>
    <cellStyle name="Comma 2 5 11 2 4" xfId="13340"/>
    <cellStyle name="Comma 2 5 11 3" xfId="13341"/>
    <cellStyle name="Comma 2 5 11 4" xfId="13342"/>
    <cellStyle name="Comma 2 5 11 5" xfId="13343"/>
    <cellStyle name="Comma 2 5 12" xfId="13344"/>
    <cellStyle name="Comma 2 5 12 2" xfId="13345"/>
    <cellStyle name="Comma 2 5 12 2 2" xfId="13346"/>
    <cellStyle name="Comma 2 5 12 2 3" xfId="13347"/>
    <cellStyle name="Comma 2 5 12 2 4" xfId="13348"/>
    <cellStyle name="Comma 2 5 12 3" xfId="13349"/>
    <cellStyle name="Comma 2 5 12 4" xfId="13350"/>
    <cellStyle name="Comma 2 5 12 5" xfId="13351"/>
    <cellStyle name="Comma 2 5 13" xfId="13352"/>
    <cellStyle name="Comma 2 5 13 2" xfId="13353"/>
    <cellStyle name="Comma 2 5 13 2 2" xfId="13354"/>
    <cellStyle name="Comma 2 5 13 2 2 2" xfId="13355"/>
    <cellStyle name="Comma 2 5 13 2 2 2 2" xfId="13356"/>
    <cellStyle name="Comma 2 5 13 2 2 3" xfId="13357"/>
    <cellStyle name="Comma 2 5 13 2 3" xfId="13358"/>
    <cellStyle name="Comma 2 5 13 2 4" xfId="13359"/>
    <cellStyle name="Comma 2 5 13 3" xfId="13360"/>
    <cellStyle name="Comma 2 5 13 4" xfId="13361"/>
    <cellStyle name="Comma 2 5 13 5" xfId="13362"/>
    <cellStyle name="Comma 2 5 14" xfId="13363"/>
    <cellStyle name="Comma 2 5 14 2" xfId="13364"/>
    <cellStyle name="Comma 2 5 14 2 2" xfId="13365"/>
    <cellStyle name="Comma 2 5 14 2 3" xfId="13366"/>
    <cellStyle name="Comma 2 5 14 2 4" xfId="13367"/>
    <cellStyle name="Comma 2 5 14 3" xfId="13368"/>
    <cellStyle name="Comma 2 5 14 4" xfId="13369"/>
    <cellStyle name="Comma 2 5 14 5" xfId="13370"/>
    <cellStyle name="Comma 2 5 15" xfId="13371"/>
    <cellStyle name="Comma 2 5 15 2" xfId="13372"/>
    <cellStyle name="Comma 2 5 15 2 2" xfId="13373"/>
    <cellStyle name="Comma 2 5 15 2 3" xfId="13374"/>
    <cellStyle name="Comma 2 5 15 2 4" xfId="13375"/>
    <cellStyle name="Comma 2 5 15 3" xfId="13376"/>
    <cellStyle name="Comma 2 5 15 4" xfId="13377"/>
    <cellStyle name="Comma 2 5 15 5" xfId="13378"/>
    <cellStyle name="Comma 2 5 16" xfId="13379"/>
    <cellStyle name="Comma 2 5 16 2" xfId="13380"/>
    <cellStyle name="Comma 2 5 16 2 2" xfId="13381"/>
    <cellStyle name="Comma 2 5 16 2 3" xfId="13382"/>
    <cellStyle name="Comma 2 5 16 2 4" xfId="13383"/>
    <cellStyle name="Comma 2 5 16 3" xfId="13384"/>
    <cellStyle name="Comma 2 5 16 4" xfId="13385"/>
    <cellStyle name="Comma 2 5 16 5" xfId="13386"/>
    <cellStyle name="Comma 2 5 17" xfId="13387"/>
    <cellStyle name="Comma 2 5 17 2" xfId="13388"/>
    <cellStyle name="Comma 2 5 17 2 2" xfId="13389"/>
    <cellStyle name="Comma 2 5 17 2 3" xfId="13390"/>
    <cellStyle name="Comma 2 5 17 2 4" xfId="13391"/>
    <cellStyle name="Comma 2 5 17 3" xfId="13392"/>
    <cellStyle name="Comma 2 5 17 4" xfId="13393"/>
    <cellStyle name="Comma 2 5 17 5" xfId="13394"/>
    <cellStyle name="Comma 2 5 18" xfId="13395"/>
    <cellStyle name="Comma 2 5 18 2" xfId="13396"/>
    <cellStyle name="Comma 2 5 18 2 2" xfId="13397"/>
    <cellStyle name="Comma 2 5 18 2 3" xfId="13398"/>
    <cellStyle name="Comma 2 5 18 2 4" xfId="13399"/>
    <cellStyle name="Comma 2 5 18 3" xfId="13400"/>
    <cellStyle name="Comma 2 5 18 4" xfId="13401"/>
    <cellStyle name="Comma 2 5 18 5" xfId="13402"/>
    <cellStyle name="Comma 2 5 19" xfId="13403"/>
    <cellStyle name="Comma 2 5 19 2" xfId="13404"/>
    <cellStyle name="Comma 2 5 19 2 2" xfId="13405"/>
    <cellStyle name="Comma 2 5 19 2 3" xfId="13406"/>
    <cellStyle name="Comma 2 5 19 2 4" xfId="13407"/>
    <cellStyle name="Comma 2 5 19 3" xfId="13408"/>
    <cellStyle name="Comma 2 5 19 4" xfId="13409"/>
    <cellStyle name="Comma 2 5 19 5" xfId="13410"/>
    <cellStyle name="Comma 2 5 2" xfId="13411"/>
    <cellStyle name="Comma 2 5 2 2" xfId="13412"/>
    <cellStyle name="Comma 2 5 2 2 2" xfId="13413"/>
    <cellStyle name="Comma 2 5 2 2 3" xfId="13414"/>
    <cellStyle name="Comma 2 5 2 2 4" xfId="13415"/>
    <cellStyle name="Comma 2 5 2 3" xfId="13416"/>
    <cellStyle name="Comma 2 5 2 4" xfId="13417"/>
    <cellStyle name="Comma 2 5 2 5" xfId="13418"/>
    <cellStyle name="Comma 2 5 20" xfId="13419"/>
    <cellStyle name="Comma 2 5 20 2" xfId="13420"/>
    <cellStyle name="Comma 2 5 20 3" xfId="13421"/>
    <cellStyle name="Comma 2 5 20 4" xfId="13422"/>
    <cellStyle name="Comma 2 5 21" xfId="13423"/>
    <cellStyle name="Comma 2 5 21 2" xfId="13424"/>
    <cellStyle name="Comma 2 5 21 3" xfId="13425"/>
    <cellStyle name="Comma 2 5 22" xfId="13426"/>
    <cellStyle name="Comma 2 5 22 2" xfId="13427"/>
    <cellStyle name="Comma 2 5 23" xfId="13428"/>
    <cellStyle name="Comma 2 5 24" xfId="13429"/>
    <cellStyle name="Comma 2 5 3" xfId="13430"/>
    <cellStyle name="Comma 2 5 3 2" xfId="13431"/>
    <cellStyle name="Comma 2 5 3 2 2" xfId="13432"/>
    <cellStyle name="Comma 2 5 3 2 3" xfId="13433"/>
    <cellStyle name="Comma 2 5 3 2 4" xfId="13434"/>
    <cellStyle name="Comma 2 5 3 3" xfId="13435"/>
    <cellStyle name="Comma 2 5 3 4" xfId="13436"/>
    <cellStyle name="Comma 2 5 3 5" xfId="13437"/>
    <cellStyle name="Comma 2 5 4" xfId="13438"/>
    <cellStyle name="Comma 2 5 4 2" xfId="13439"/>
    <cellStyle name="Comma 2 5 4 2 2" xfId="13440"/>
    <cellStyle name="Comma 2 5 4 2 3" xfId="13441"/>
    <cellStyle name="Comma 2 5 4 2 4" xfId="13442"/>
    <cellStyle name="Comma 2 5 4 3" xfId="13443"/>
    <cellStyle name="Comma 2 5 4 4" xfId="13444"/>
    <cellStyle name="Comma 2 5 4 5" xfId="13445"/>
    <cellStyle name="Comma 2 5 5" xfId="13446"/>
    <cellStyle name="Comma 2 5 5 2" xfId="13447"/>
    <cellStyle name="Comma 2 5 5 2 2" xfId="13448"/>
    <cellStyle name="Comma 2 5 5 2 3" xfId="13449"/>
    <cellStyle name="Comma 2 5 5 2 4" xfId="13450"/>
    <cellStyle name="Comma 2 5 5 3" xfId="13451"/>
    <cellStyle name="Comma 2 5 5 4" xfId="13452"/>
    <cellStyle name="Comma 2 5 5 5" xfId="13453"/>
    <cellStyle name="Comma 2 5 6" xfId="13454"/>
    <cellStyle name="Comma 2 5 6 2" xfId="13455"/>
    <cellStyle name="Comma 2 5 6 2 2" xfId="13456"/>
    <cellStyle name="Comma 2 5 6 2 3" xfId="13457"/>
    <cellStyle name="Comma 2 5 6 2 4" xfId="13458"/>
    <cellStyle name="Comma 2 5 6 3" xfId="13459"/>
    <cellStyle name="Comma 2 5 6 4" xfId="13460"/>
    <cellStyle name="Comma 2 5 6 5" xfId="13461"/>
    <cellStyle name="Comma 2 5 7" xfId="13462"/>
    <cellStyle name="Comma 2 5 7 2" xfId="13463"/>
    <cellStyle name="Comma 2 5 7 2 2" xfId="13464"/>
    <cellStyle name="Comma 2 5 7 2 3" xfId="13465"/>
    <cellStyle name="Comma 2 5 7 2 4" xfId="13466"/>
    <cellStyle name="Comma 2 5 7 3" xfId="13467"/>
    <cellStyle name="Comma 2 5 7 4" xfId="13468"/>
    <cellStyle name="Comma 2 5 7 5" xfId="13469"/>
    <cellStyle name="Comma 2 5 8" xfId="13470"/>
    <cellStyle name="Comma 2 5 8 2" xfId="13471"/>
    <cellStyle name="Comma 2 5 8 2 2" xfId="13472"/>
    <cellStyle name="Comma 2 5 8 2 3" xfId="13473"/>
    <cellStyle name="Comma 2 5 8 2 4" xfId="13474"/>
    <cellStyle name="Comma 2 5 8 3" xfId="13475"/>
    <cellStyle name="Comma 2 5 8 4" xfId="13476"/>
    <cellStyle name="Comma 2 5 8 5" xfId="13477"/>
    <cellStyle name="Comma 2 5 9" xfId="13478"/>
    <cellStyle name="Comma 2 5 9 2" xfId="13479"/>
    <cellStyle name="Comma 2 5 9 2 2" xfId="13480"/>
    <cellStyle name="Comma 2 5 9 2 3" xfId="13481"/>
    <cellStyle name="Comma 2 5 9 2 4" xfId="13482"/>
    <cellStyle name="Comma 2 5 9 3" xfId="13483"/>
    <cellStyle name="Comma 2 5 9 4" xfId="13484"/>
    <cellStyle name="Comma 2 5 9 5" xfId="13485"/>
    <cellStyle name="Comma 2 6" xfId="13486"/>
    <cellStyle name="Comma 2 6 10" xfId="13487"/>
    <cellStyle name="Comma 2 6 10 2" xfId="13488"/>
    <cellStyle name="Comma 2 6 10 2 2" xfId="13489"/>
    <cellStyle name="Comma 2 6 10 2 3" xfId="13490"/>
    <cellStyle name="Comma 2 6 10 2 4" xfId="13491"/>
    <cellStyle name="Comma 2 6 10 3" xfId="13492"/>
    <cellStyle name="Comma 2 6 10 4" xfId="13493"/>
    <cellStyle name="Comma 2 6 10 5" xfId="13494"/>
    <cellStyle name="Comma 2 6 11" xfId="13495"/>
    <cellStyle name="Comma 2 6 11 2" xfId="13496"/>
    <cellStyle name="Comma 2 6 11 2 2" xfId="13497"/>
    <cellStyle name="Comma 2 6 11 2 3" xfId="13498"/>
    <cellStyle name="Comma 2 6 11 2 4" xfId="13499"/>
    <cellStyle name="Comma 2 6 11 3" xfId="13500"/>
    <cellStyle name="Comma 2 6 11 4" xfId="13501"/>
    <cellStyle name="Comma 2 6 11 5" xfId="13502"/>
    <cellStyle name="Comma 2 6 12" xfId="13503"/>
    <cellStyle name="Comma 2 6 12 2" xfId="13504"/>
    <cellStyle name="Comma 2 6 12 2 2" xfId="13505"/>
    <cellStyle name="Comma 2 6 12 2 3" xfId="13506"/>
    <cellStyle name="Comma 2 6 12 2 4" xfId="13507"/>
    <cellStyle name="Comma 2 6 12 3" xfId="13508"/>
    <cellStyle name="Comma 2 6 12 4" xfId="13509"/>
    <cellStyle name="Comma 2 6 12 5" xfId="13510"/>
    <cellStyle name="Comma 2 6 13" xfId="13511"/>
    <cellStyle name="Comma 2 6 13 2" xfId="13512"/>
    <cellStyle name="Comma 2 6 13 2 2" xfId="13513"/>
    <cellStyle name="Comma 2 6 13 2 3" xfId="13514"/>
    <cellStyle name="Comma 2 6 13 2 4" xfId="13515"/>
    <cellStyle name="Comma 2 6 13 3" xfId="13516"/>
    <cellStyle name="Comma 2 6 13 4" xfId="13517"/>
    <cellStyle name="Comma 2 6 13 5" xfId="13518"/>
    <cellStyle name="Comma 2 6 14" xfId="13519"/>
    <cellStyle name="Comma 2 6 14 2" xfId="13520"/>
    <cellStyle name="Comma 2 6 14 2 2" xfId="13521"/>
    <cellStyle name="Comma 2 6 14 2 3" xfId="13522"/>
    <cellStyle name="Comma 2 6 14 2 4" xfId="13523"/>
    <cellStyle name="Comma 2 6 14 3" xfId="13524"/>
    <cellStyle name="Comma 2 6 14 4" xfId="13525"/>
    <cellStyle name="Comma 2 6 14 5" xfId="13526"/>
    <cellStyle name="Comma 2 6 15" xfId="13527"/>
    <cellStyle name="Comma 2 6 15 2" xfId="13528"/>
    <cellStyle name="Comma 2 6 15 2 2" xfId="13529"/>
    <cellStyle name="Comma 2 6 15 2 3" xfId="13530"/>
    <cellStyle name="Comma 2 6 15 2 4" xfId="13531"/>
    <cellStyle name="Comma 2 6 15 3" xfId="13532"/>
    <cellStyle name="Comma 2 6 15 4" xfId="13533"/>
    <cellStyle name="Comma 2 6 15 5" xfId="13534"/>
    <cellStyle name="Comma 2 6 16" xfId="13535"/>
    <cellStyle name="Comma 2 6 16 2" xfId="13536"/>
    <cellStyle name="Comma 2 6 16 2 2" xfId="13537"/>
    <cellStyle name="Comma 2 6 16 2 3" xfId="13538"/>
    <cellStyle name="Comma 2 6 16 2 4" xfId="13539"/>
    <cellStyle name="Comma 2 6 16 3" xfId="13540"/>
    <cellStyle name="Comma 2 6 16 4" xfId="13541"/>
    <cellStyle name="Comma 2 6 16 5" xfId="13542"/>
    <cellStyle name="Comma 2 6 17" xfId="13543"/>
    <cellStyle name="Comma 2 6 17 2" xfId="13544"/>
    <cellStyle name="Comma 2 6 17 2 2" xfId="13545"/>
    <cellStyle name="Comma 2 6 17 2 3" xfId="13546"/>
    <cellStyle name="Comma 2 6 17 2 4" xfId="13547"/>
    <cellStyle name="Comma 2 6 17 3" xfId="13548"/>
    <cellStyle name="Comma 2 6 17 4" xfId="13549"/>
    <cellStyle name="Comma 2 6 17 5" xfId="13550"/>
    <cellStyle name="Comma 2 6 18" xfId="13551"/>
    <cellStyle name="Comma 2 6 18 2" xfId="13552"/>
    <cellStyle name="Comma 2 6 18 2 2" xfId="13553"/>
    <cellStyle name="Comma 2 6 18 2 3" xfId="13554"/>
    <cellStyle name="Comma 2 6 18 2 4" xfId="13555"/>
    <cellStyle name="Comma 2 6 18 3" xfId="13556"/>
    <cellStyle name="Comma 2 6 18 4" xfId="13557"/>
    <cellStyle name="Comma 2 6 18 5" xfId="13558"/>
    <cellStyle name="Comma 2 6 19" xfId="13559"/>
    <cellStyle name="Comma 2 6 19 2" xfId="13560"/>
    <cellStyle name="Comma 2 6 19 2 2" xfId="13561"/>
    <cellStyle name="Comma 2 6 19 2 3" xfId="13562"/>
    <cellStyle name="Comma 2 6 19 2 4" xfId="13563"/>
    <cellStyle name="Comma 2 6 19 3" xfId="13564"/>
    <cellStyle name="Comma 2 6 19 4" xfId="13565"/>
    <cellStyle name="Comma 2 6 19 5" xfId="13566"/>
    <cellStyle name="Comma 2 6 2" xfId="13567"/>
    <cellStyle name="Comma 2 6 2 2" xfId="13568"/>
    <cellStyle name="Comma 2 6 2 2 2" xfId="13569"/>
    <cellStyle name="Comma 2 6 2 2 3" xfId="13570"/>
    <cellStyle name="Comma 2 6 2 2 4" xfId="13571"/>
    <cellStyle name="Comma 2 6 2 3" xfId="13572"/>
    <cellStyle name="Comma 2 6 2 4" xfId="13573"/>
    <cellStyle name="Comma 2 6 2 5" xfId="13574"/>
    <cellStyle name="Comma 2 6 20" xfId="13575"/>
    <cellStyle name="Comma 2 6 20 2" xfId="13576"/>
    <cellStyle name="Comma 2 6 20 3" xfId="13577"/>
    <cellStyle name="Comma 2 6 20 4" xfId="13578"/>
    <cellStyle name="Comma 2 6 21" xfId="13579"/>
    <cellStyle name="Comma 2 6 21 2" xfId="13580"/>
    <cellStyle name="Comma 2 6 22" xfId="13581"/>
    <cellStyle name="Comma 2 6 22 2" xfId="13582"/>
    <cellStyle name="Comma 2 6 23" xfId="13583"/>
    <cellStyle name="Comma 2 6 3" xfId="13584"/>
    <cellStyle name="Comma 2 6 3 2" xfId="13585"/>
    <cellStyle name="Comma 2 6 3 2 2" xfId="13586"/>
    <cellStyle name="Comma 2 6 3 2 3" xfId="13587"/>
    <cellStyle name="Comma 2 6 3 2 4" xfId="13588"/>
    <cellStyle name="Comma 2 6 3 3" xfId="13589"/>
    <cellStyle name="Comma 2 6 3 4" xfId="13590"/>
    <cellStyle name="Comma 2 6 3 5" xfId="13591"/>
    <cellStyle name="Comma 2 6 4" xfId="13592"/>
    <cellStyle name="Comma 2 6 4 2" xfId="13593"/>
    <cellStyle name="Comma 2 6 4 2 2" xfId="13594"/>
    <cellStyle name="Comma 2 6 4 2 3" xfId="13595"/>
    <cellStyle name="Comma 2 6 4 2 4" xfId="13596"/>
    <cellStyle name="Comma 2 6 4 3" xfId="13597"/>
    <cellStyle name="Comma 2 6 4 4" xfId="13598"/>
    <cellStyle name="Comma 2 6 4 5" xfId="13599"/>
    <cellStyle name="Comma 2 6 5" xfId="13600"/>
    <cellStyle name="Comma 2 6 5 2" xfId="13601"/>
    <cellStyle name="Comma 2 6 5 2 2" xfId="13602"/>
    <cellStyle name="Comma 2 6 5 2 3" xfId="13603"/>
    <cellStyle name="Comma 2 6 5 2 4" xfId="13604"/>
    <cellStyle name="Comma 2 6 5 3" xfId="13605"/>
    <cellStyle name="Comma 2 6 5 4" xfId="13606"/>
    <cellStyle name="Comma 2 6 5 5" xfId="13607"/>
    <cellStyle name="Comma 2 6 6" xfId="13608"/>
    <cellStyle name="Comma 2 6 6 2" xfId="13609"/>
    <cellStyle name="Comma 2 6 6 2 2" xfId="13610"/>
    <cellStyle name="Comma 2 6 6 2 3" xfId="13611"/>
    <cellStyle name="Comma 2 6 6 2 4" xfId="13612"/>
    <cellStyle name="Comma 2 6 6 3" xfId="13613"/>
    <cellStyle name="Comma 2 6 6 4" xfId="13614"/>
    <cellStyle name="Comma 2 6 6 5" xfId="13615"/>
    <cellStyle name="Comma 2 6 7" xfId="13616"/>
    <cellStyle name="Comma 2 6 7 2" xfId="13617"/>
    <cellStyle name="Comma 2 6 7 2 2" xfId="13618"/>
    <cellStyle name="Comma 2 6 7 2 3" xfId="13619"/>
    <cellStyle name="Comma 2 6 7 2 4" xfId="13620"/>
    <cellStyle name="Comma 2 6 7 3" xfId="13621"/>
    <cellStyle name="Comma 2 6 7 4" xfId="13622"/>
    <cellStyle name="Comma 2 6 7 5" xfId="13623"/>
    <cellStyle name="Comma 2 6 8" xfId="13624"/>
    <cellStyle name="Comma 2 6 8 2" xfId="13625"/>
    <cellStyle name="Comma 2 6 8 2 2" xfId="13626"/>
    <cellStyle name="Comma 2 6 8 2 2 2" xfId="13627"/>
    <cellStyle name="Comma 2 6 8 2 3" xfId="13628"/>
    <cellStyle name="Comma 2 6 8 2 4" xfId="13629"/>
    <cellStyle name="Comma 2 6 8 2 5" xfId="13630"/>
    <cellStyle name="Comma 2 6 8 3" xfId="13631"/>
    <cellStyle name="Comma 2 6 8 4" xfId="13632"/>
    <cellStyle name="Comma 2 6 8 5" xfId="13633"/>
    <cellStyle name="Comma 2 6 9" xfId="13634"/>
    <cellStyle name="Comma 2 6 9 2" xfId="13635"/>
    <cellStyle name="Comma 2 6 9 2 2" xfId="13636"/>
    <cellStyle name="Comma 2 6 9 2 3" xfId="13637"/>
    <cellStyle name="Comma 2 6 9 2 4" xfId="13638"/>
    <cellStyle name="Comma 2 6 9 3" xfId="13639"/>
    <cellStyle name="Comma 2 6 9 4" xfId="13640"/>
    <cellStyle name="Comma 2 6 9 5" xfId="13641"/>
    <cellStyle name="Comma 2 7" xfId="13642"/>
    <cellStyle name="Comma 2 7 10" xfId="13643"/>
    <cellStyle name="Comma 2 7 10 2" xfId="13644"/>
    <cellStyle name="Comma 2 7 10 2 2" xfId="13645"/>
    <cellStyle name="Comma 2 7 10 2 3" xfId="13646"/>
    <cellStyle name="Comma 2 7 10 2 4" xfId="13647"/>
    <cellStyle name="Comma 2 7 10 3" xfId="13648"/>
    <cellStyle name="Comma 2 7 10 4" xfId="13649"/>
    <cellStyle name="Comma 2 7 10 5" xfId="13650"/>
    <cellStyle name="Comma 2 7 11" xfId="13651"/>
    <cellStyle name="Comma 2 7 11 2" xfId="13652"/>
    <cellStyle name="Comma 2 7 11 2 2" xfId="13653"/>
    <cellStyle name="Comma 2 7 11 2 3" xfId="13654"/>
    <cellStyle name="Comma 2 7 11 2 4" xfId="13655"/>
    <cellStyle name="Comma 2 7 11 3" xfId="13656"/>
    <cellStyle name="Comma 2 7 11 4" xfId="13657"/>
    <cellStyle name="Comma 2 7 11 5" xfId="13658"/>
    <cellStyle name="Comma 2 7 12" xfId="13659"/>
    <cellStyle name="Comma 2 7 12 2" xfId="13660"/>
    <cellStyle name="Comma 2 7 12 2 2" xfId="13661"/>
    <cellStyle name="Comma 2 7 12 2 3" xfId="13662"/>
    <cellStyle name="Comma 2 7 12 2 4" xfId="13663"/>
    <cellStyle name="Comma 2 7 12 3" xfId="13664"/>
    <cellStyle name="Comma 2 7 12 4" xfId="13665"/>
    <cellStyle name="Comma 2 7 12 5" xfId="13666"/>
    <cellStyle name="Comma 2 7 13" xfId="13667"/>
    <cellStyle name="Comma 2 7 13 2" xfId="13668"/>
    <cellStyle name="Comma 2 7 13 2 2" xfId="13669"/>
    <cellStyle name="Comma 2 7 13 2 3" xfId="13670"/>
    <cellStyle name="Comma 2 7 13 2 4" xfId="13671"/>
    <cellStyle name="Comma 2 7 13 3" xfId="13672"/>
    <cellStyle name="Comma 2 7 13 4" xfId="13673"/>
    <cellStyle name="Comma 2 7 13 5" xfId="13674"/>
    <cellStyle name="Comma 2 7 14" xfId="13675"/>
    <cellStyle name="Comma 2 7 14 2" xfId="13676"/>
    <cellStyle name="Comma 2 7 14 2 2" xfId="13677"/>
    <cellStyle name="Comma 2 7 14 2 3" xfId="13678"/>
    <cellStyle name="Comma 2 7 14 2 4" xfId="13679"/>
    <cellStyle name="Comma 2 7 14 3" xfId="13680"/>
    <cellStyle name="Comma 2 7 14 4" xfId="13681"/>
    <cellStyle name="Comma 2 7 14 5" xfId="13682"/>
    <cellStyle name="Comma 2 7 15" xfId="13683"/>
    <cellStyle name="Comma 2 7 15 2" xfId="13684"/>
    <cellStyle name="Comma 2 7 15 2 2" xfId="13685"/>
    <cellStyle name="Comma 2 7 15 2 3" xfId="13686"/>
    <cellStyle name="Comma 2 7 15 2 4" xfId="13687"/>
    <cellStyle name="Comma 2 7 15 3" xfId="13688"/>
    <cellStyle name="Comma 2 7 15 4" xfId="13689"/>
    <cellStyle name="Comma 2 7 15 5" xfId="13690"/>
    <cellStyle name="Comma 2 7 16" xfId="13691"/>
    <cellStyle name="Comma 2 7 16 2" xfId="13692"/>
    <cellStyle name="Comma 2 7 16 2 2" xfId="13693"/>
    <cellStyle name="Comma 2 7 16 2 3" xfId="13694"/>
    <cellStyle name="Comma 2 7 16 2 4" xfId="13695"/>
    <cellStyle name="Comma 2 7 16 3" xfId="13696"/>
    <cellStyle name="Comma 2 7 16 4" xfId="13697"/>
    <cellStyle name="Comma 2 7 16 5" xfId="13698"/>
    <cellStyle name="Comma 2 7 17" xfId="13699"/>
    <cellStyle name="Comma 2 7 17 2" xfId="13700"/>
    <cellStyle name="Comma 2 7 17 2 2" xfId="13701"/>
    <cellStyle name="Comma 2 7 17 2 3" xfId="13702"/>
    <cellStyle name="Comma 2 7 17 2 4" xfId="13703"/>
    <cellStyle name="Comma 2 7 17 3" xfId="13704"/>
    <cellStyle name="Comma 2 7 17 4" xfId="13705"/>
    <cellStyle name="Comma 2 7 17 5" xfId="13706"/>
    <cellStyle name="Comma 2 7 18" xfId="13707"/>
    <cellStyle name="Comma 2 7 18 2" xfId="13708"/>
    <cellStyle name="Comma 2 7 18 2 2" xfId="13709"/>
    <cellStyle name="Comma 2 7 18 2 3" xfId="13710"/>
    <cellStyle name="Comma 2 7 18 2 4" xfId="13711"/>
    <cellStyle name="Comma 2 7 18 3" xfId="13712"/>
    <cellStyle name="Comma 2 7 18 4" xfId="13713"/>
    <cellStyle name="Comma 2 7 18 5" xfId="13714"/>
    <cellStyle name="Comma 2 7 19" xfId="13715"/>
    <cellStyle name="Comma 2 7 19 2" xfId="13716"/>
    <cellStyle name="Comma 2 7 19 2 2" xfId="13717"/>
    <cellStyle name="Comma 2 7 19 2 2 2" xfId="13718"/>
    <cellStyle name="Comma 2 7 19 2 3" xfId="13719"/>
    <cellStyle name="Comma 2 7 19 2 4" xfId="13720"/>
    <cellStyle name="Comma 2 7 19 2 5" xfId="13721"/>
    <cellStyle name="Comma 2 7 19 3" xfId="13722"/>
    <cellStyle name="Comma 2 7 19 4" xfId="13723"/>
    <cellStyle name="Comma 2 7 19 5" xfId="13724"/>
    <cellStyle name="Comma 2 7 2" xfId="13725"/>
    <cellStyle name="Comma 2 7 2 2" xfId="13726"/>
    <cellStyle name="Comma 2 7 2 2 2" xfId="13727"/>
    <cellStyle name="Comma 2 7 2 2 3" xfId="13728"/>
    <cellStyle name="Comma 2 7 2 2 4" xfId="13729"/>
    <cellStyle name="Comma 2 7 2 3" xfId="13730"/>
    <cellStyle name="Comma 2 7 2 4" xfId="13731"/>
    <cellStyle name="Comma 2 7 2 5" xfId="13732"/>
    <cellStyle name="Comma 2 7 20" xfId="13733"/>
    <cellStyle name="Comma 2 7 20 2" xfId="13734"/>
    <cellStyle name="Comma 2 7 20 3" xfId="13735"/>
    <cellStyle name="Comma 2 7 20 4" xfId="13736"/>
    <cellStyle name="Comma 2 7 21" xfId="13737"/>
    <cellStyle name="Comma 2 7 21 2" xfId="13738"/>
    <cellStyle name="Comma 2 7 22" xfId="13739"/>
    <cellStyle name="Comma 2 7 22 2" xfId="13740"/>
    <cellStyle name="Comma 2 7 23" xfId="13741"/>
    <cellStyle name="Comma 2 7 3" xfId="13742"/>
    <cellStyle name="Comma 2 7 3 2" xfId="13743"/>
    <cellStyle name="Comma 2 7 3 2 2" xfId="13744"/>
    <cellStyle name="Comma 2 7 3 2 3" xfId="13745"/>
    <cellStyle name="Comma 2 7 3 2 4" xfId="13746"/>
    <cellStyle name="Comma 2 7 3 3" xfId="13747"/>
    <cellStyle name="Comma 2 7 3 4" xfId="13748"/>
    <cellStyle name="Comma 2 7 3 5" xfId="13749"/>
    <cellStyle name="Comma 2 7 4" xfId="13750"/>
    <cellStyle name="Comma 2 7 4 2" xfId="13751"/>
    <cellStyle name="Comma 2 7 4 2 2" xfId="13752"/>
    <cellStyle name="Comma 2 7 4 2 3" xfId="13753"/>
    <cellStyle name="Comma 2 7 4 2 4" xfId="13754"/>
    <cellStyle name="Comma 2 7 4 3" xfId="13755"/>
    <cellStyle name="Comma 2 7 4 4" xfId="13756"/>
    <cellStyle name="Comma 2 7 4 5" xfId="13757"/>
    <cellStyle name="Comma 2 7 5" xfId="13758"/>
    <cellStyle name="Comma 2 7 5 2" xfId="13759"/>
    <cellStyle name="Comma 2 7 5 2 2" xfId="13760"/>
    <cellStyle name="Comma 2 7 5 2 2 2" xfId="13761"/>
    <cellStyle name="Comma 2 7 5 2 3" xfId="13762"/>
    <cellStyle name="Comma 2 7 5 2 4" xfId="13763"/>
    <cellStyle name="Comma 2 7 5 2 5" xfId="13764"/>
    <cellStyle name="Comma 2 7 5 3" xfId="13765"/>
    <cellStyle name="Comma 2 7 5 4" xfId="13766"/>
    <cellStyle name="Comma 2 7 5 5" xfId="13767"/>
    <cellStyle name="Comma 2 7 6" xfId="13768"/>
    <cellStyle name="Comma 2 7 6 2" xfId="13769"/>
    <cellStyle name="Comma 2 7 6 2 2" xfId="13770"/>
    <cellStyle name="Comma 2 7 6 2 3" xfId="13771"/>
    <cellStyle name="Comma 2 7 6 2 4" xfId="13772"/>
    <cellStyle name="Comma 2 7 6 3" xfId="13773"/>
    <cellStyle name="Comma 2 7 6 4" xfId="13774"/>
    <cellStyle name="Comma 2 7 6 5" xfId="13775"/>
    <cellStyle name="Comma 2 7 7" xfId="13776"/>
    <cellStyle name="Comma 2 7 7 2" xfId="13777"/>
    <cellStyle name="Comma 2 7 7 2 2" xfId="13778"/>
    <cellStyle name="Comma 2 7 7 2 3" xfId="13779"/>
    <cellStyle name="Comma 2 7 7 2 4" xfId="13780"/>
    <cellStyle name="Comma 2 7 7 3" xfId="13781"/>
    <cellStyle name="Comma 2 7 7 4" xfId="13782"/>
    <cellStyle name="Comma 2 7 7 5" xfId="13783"/>
    <cellStyle name="Comma 2 7 8" xfId="13784"/>
    <cellStyle name="Comma 2 7 8 2" xfId="13785"/>
    <cellStyle name="Comma 2 7 8 2 2" xfId="13786"/>
    <cellStyle name="Comma 2 7 8 2 3" xfId="13787"/>
    <cellStyle name="Comma 2 7 8 2 4" xfId="13788"/>
    <cellStyle name="Comma 2 7 8 3" xfId="13789"/>
    <cellStyle name="Comma 2 7 8 4" xfId="13790"/>
    <cellStyle name="Comma 2 7 8 5" xfId="13791"/>
    <cellStyle name="Comma 2 7 9" xfId="13792"/>
    <cellStyle name="Comma 2 7 9 2" xfId="13793"/>
    <cellStyle name="Comma 2 7 9 2 2" xfId="13794"/>
    <cellStyle name="Comma 2 7 9 2 3" xfId="13795"/>
    <cellStyle name="Comma 2 7 9 2 4" xfId="13796"/>
    <cellStyle name="Comma 2 7 9 3" xfId="13797"/>
    <cellStyle name="Comma 2 7 9 4" xfId="13798"/>
    <cellStyle name="Comma 2 7 9 5" xfId="13799"/>
    <cellStyle name="Comma 2 8" xfId="13800"/>
    <cellStyle name="Comma 2 8 10" xfId="13801"/>
    <cellStyle name="Comma 2 8 10 2" xfId="13802"/>
    <cellStyle name="Comma 2 8 10 2 2" xfId="13803"/>
    <cellStyle name="Comma 2 8 10 2 3" xfId="13804"/>
    <cellStyle name="Comma 2 8 10 2 4" xfId="13805"/>
    <cellStyle name="Comma 2 8 10 3" xfId="13806"/>
    <cellStyle name="Comma 2 8 10 4" xfId="13807"/>
    <cellStyle name="Comma 2 8 10 5" xfId="13808"/>
    <cellStyle name="Comma 2 8 11" xfId="13809"/>
    <cellStyle name="Comma 2 8 11 2" xfId="13810"/>
    <cellStyle name="Comma 2 8 11 2 2" xfId="13811"/>
    <cellStyle name="Comma 2 8 11 2 3" xfId="13812"/>
    <cellStyle name="Comma 2 8 11 2 4" xfId="13813"/>
    <cellStyle name="Comma 2 8 11 3" xfId="13814"/>
    <cellStyle name="Comma 2 8 11 4" xfId="13815"/>
    <cellStyle name="Comma 2 8 11 5" xfId="13816"/>
    <cellStyle name="Comma 2 8 12" xfId="13817"/>
    <cellStyle name="Comma 2 8 12 2" xfId="13818"/>
    <cellStyle name="Comma 2 8 12 2 2" xfId="13819"/>
    <cellStyle name="Comma 2 8 12 2 3" xfId="13820"/>
    <cellStyle name="Comma 2 8 12 2 4" xfId="13821"/>
    <cellStyle name="Comma 2 8 12 3" xfId="13822"/>
    <cellStyle name="Comma 2 8 12 4" xfId="13823"/>
    <cellStyle name="Comma 2 8 12 5" xfId="13824"/>
    <cellStyle name="Comma 2 8 13" xfId="13825"/>
    <cellStyle name="Comma 2 8 13 2" xfId="13826"/>
    <cellStyle name="Comma 2 8 13 2 2" xfId="13827"/>
    <cellStyle name="Comma 2 8 13 2 3" xfId="13828"/>
    <cellStyle name="Comma 2 8 13 2 4" xfId="13829"/>
    <cellStyle name="Comma 2 8 13 3" xfId="13830"/>
    <cellStyle name="Comma 2 8 13 4" xfId="13831"/>
    <cellStyle name="Comma 2 8 13 5" xfId="13832"/>
    <cellStyle name="Comma 2 8 14" xfId="13833"/>
    <cellStyle name="Comma 2 8 14 2" xfId="13834"/>
    <cellStyle name="Comma 2 8 14 2 2" xfId="13835"/>
    <cellStyle name="Comma 2 8 14 2 3" xfId="13836"/>
    <cellStyle name="Comma 2 8 14 2 4" xfId="13837"/>
    <cellStyle name="Comma 2 8 14 3" xfId="13838"/>
    <cellStyle name="Comma 2 8 14 4" xfId="13839"/>
    <cellStyle name="Comma 2 8 14 5" xfId="13840"/>
    <cellStyle name="Comma 2 8 15" xfId="13841"/>
    <cellStyle name="Comma 2 8 15 2" xfId="13842"/>
    <cellStyle name="Comma 2 8 15 2 2" xfId="13843"/>
    <cellStyle name="Comma 2 8 15 2 3" xfId="13844"/>
    <cellStyle name="Comma 2 8 15 2 4" xfId="13845"/>
    <cellStyle name="Comma 2 8 15 3" xfId="13846"/>
    <cellStyle name="Comma 2 8 15 4" xfId="13847"/>
    <cellStyle name="Comma 2 8 15 5" xfId="13848"/>
    <cellStyle name="Comma 2 8 16" xfId="13849"/>
    <cellStyle name="Comma 2 8 16 2" xfId="13850"/>
    <cellStyle name="Comma 2 8 16 2 2" xfId="13851"/>
    <cellStyle name="Comma 2 8 16 2 3" xfId="13852"/>
    <cellStyle name="Comma 2 8 16 2 4" xfId="13853"/>
    <cellStyle name="Comma 2 8 16 3" xfId="13854"/>
    <cellStyle name="Comma 2 8 16 4" xfId="13855"/>
    <cellStyle name="Comma 2 8 16 5" xfId="13856"/>
    <cellStyle name="Comma 2 8 17" xfId="13857"/>
    <cellStyle name="Comma 2 8 17 2" xfId="13858"/>
    <cellStyle name="Comma 2 8 17 2 2" xfId="13859"/>
    <cellStyle name="Comma 2 8 17 2 3" xfId="13860"/>
    <cellStyle name="Comma 2 8 17 2 4" xfId="13861"/>
    <cellStyle name="Comma 2 8 17 3" xfId="13862"/>
    <cellStyle name="Comma 2 8 17 4" xfId="13863"/>
    <cellStyle name="Comma 2 8 17 5" xfId="13864"/>
    <cellStyle name="Comma 2 8 18" xfId="13865"/>
    <cellStyle name="Comma 2 8 18 2" xfId="13866"/>
    <cellStyle name="Comma 2 8 18 2 2" xfId="13867"/>
    <cellStyle name="Comma 2 8 18 2 3" xfId="13868"/>
    <cellStyle name="Comma 2 8 18 2 4" xfId="13869"/>
    <cellStyle name="Comma 2 8 18 3" xfId="13870"/>
    <cellStyle name="Comma 2 8 18 4" xfId="13871"/>
    <cellStyle name="Comma 2 8 18 5" xfId="13872"/>
    <cellStyle name="Comma 2 8 19" xfId="13873"/>
    <cellStyle name="Comma 2 8 19 2" xfId="13874"/>
    <cellStyle name="Comma 2 8 19 2 2" xfId="13875"/>
    <cellStyle name="Comma 2 8 19 2 3" xfId="13876"/>
    <cellStyle name="Comma 2 8 19 2 4" xfId="13877"/>
    <cellStyle name="Comma 2 8 19 3" xfId="13878"/>
    <cellStyle name="Comma 2 8 19 4" xfId="13879"/>
    <cellStyle name="Comma 2 8 19 5" xfId="13880"/>
    <cellStyle name="Comma 2 8 2" xfId="13881"/>
    <cellStyle name="Comma 2 8 2 2" xfId="13882"/>
    <cellStyle name="Comma 2 8 2 2 2" xfId="13883"/>
    <cellStyle name="Comma 2 8 2 2 3" xfId="13884"/>
    <cellStyle name="Comma 2 8 2 2 4" xfId="13885"/>
    <cellStyle name="Comma 2 8 2 3" xfId="13886"/>
    <cellStyle name="Comma 2 8 2 4" xfId="13887"/>
    <cellStyle name="Comma 2 8 2 5" xfId="13888"/>
    <cellStyle name="Comma 2 8 20" xfId="13889"/>
    <cellStyle name="Comma 2 8 20 2" xfId="13890"/>
    <cellStyle name="Comma 2 8 20 3" xfId="13891"/>
    <cellStyle name="Comma 2 8 20 4" xfId="13892"/>
    <cellStyle name="Comma 2 8 21" xfId="13893"/>
    <cellStyle name="Comma 2 8 21 2" xfId="13894"/>
    <cellStyle name="Comma 2 8 22" xfId="13895"/>
    <cellStyle name="Comma 2 8 22 2" xfId="13896"/>
    <cellStyle name="Comma 2 8 23" xfId="13897"/>
    <cellStyle name="Comma 2 8 3" xfId="13898"/>
    <cellStyle name="Comma 2 8 3 2" xfId="13899"/>
    <cellStyle name="Comma 2 8 3 2 2" xfId="13900"/>
    <cellStyle name="Comma 2 8 3 2 3" xfId="13901"/>
    <cellStyle name="Comma 2 8 3 2 4" xfId="13902"/>
    <cellStyle name="Comma 2 8 3 3" xfId="13903"/>
    <cellStyle name="Comma 2 8 3 4" xfId="13904"/>
    <cellStyle name="Comma 2 8 3 5" xfId="13905"/>
    <cellStyle name="Comma 2 8 4" xfId="13906"/>
    <cellStyle name="Comma 2 8 4 2" xfId="13907"/>
    <cellStyle name="Comma 2 8 4 2 2" xfId="13908"/>
    <cellStyle name="Comma 2 8 4 2 3" xfId="13909"/>
    <cellStyle name="Comma 2 8 4 2 4" xfId="13910"/>
    <cellStyle name="Comma 2 8 4 3" xfId="13911"/>
    <cellStyle name="Comma 2 8 4 4" xfId="13912"/>
    <cellStyle name="Comma 2 8 4 5" xfId="13913"/>
    <cellStyle name="Comma 2 8 5" xfId="13914"/>
    <cellStyle name="Comma 2 8 5 2" xfId="13915"/>
    <cellStyle name="Comma 2 8 5 2 2" xfId="13916"/>
    <cellStyle name="Comma 2 8 5 2 3" xfId="13917"/>
    <cellStyle name="Comma 2 8 5 2 4" xfId="13918"/>
    <cellStyle name="Comma 2 8 5 3" xfId="13919"/>
    <cellStyle name="Comma 2 8 5 4" xfId="13920"/>
    <cellStyle name="Comma 2 8 5 5" xfId="13921"/>
    <cellStyle name="Comma 2 8 6" xfId="13922"/>
    <cellStyle name="Comma 2 8 6 2" xfId="13923"/>
    <cellStyle name="Comma 2 8 6 2 2" xfId="13924"/>
    <cellStyle name="Comma 2 8 6 2 3" xfId="13925"/>
    <cellStyle name="Comma 2 8 6 2 4" xfId="13926"/>
    <cellStyle name="Comma 2 8 6 3" xfId="13927"/>
    <cellStyle name="Comma 2 8 6 4" xfId="13928"/>
    <cellStyle name="Comma 2 8 6 5" xfId="13929"/>
    <cellStyle name="Comma 2 8 7" xfId="13930"/>
    <cellStyle name="Comma 2 8 7 2" xfId="13931"/>
    <cellStyle name="Comma 2 8 7 2 2" xfId="13932"/>
    <cellStyle name="Comma 2 8 7 2 3" xfId="13933"/>
    <cellStyle name="Comma 2 8 7 2 4" xfId="13934"/>
    <cellStyle name="Comma 2 8 7 3" xfId="13935"/>
    <cellStyle name="Comma 2 8 7 4" xfId="13936"/>
    <cellStyle name="Comma 2 8 7 5" xfId="13937"/>
    <cellStyle name="Comma 2 8 8" xfId="13938"/>
    <cellStyle name="Comma 2 8 8 2" xfId="13939"/>
    <cellStyle name="Comma 2 8 8 2 2" xfId="13940"/>
    <cellStyle name="Comma 2 8 8 2 2 2" xfId="13941"/>
    <cellStyle name="Comma 2 8 8 2 3" xfId="13942"/>
    <cellStyle name="Comma 2 8 8 2 4" xfId="13943"/>
    <cellStyle name="Comma 2 8 8 2 5" xfId="13944"/>
    <cellStyle name="Comma 2 8 8 3" xfId="13945"/>
    <cellStyle name="Comma 2 8 8 4" xfId="13946"/>
    <cellStyle name="Comma 2 8 8 5" xfId="13947"/>
    <cellStyle name="Comma 2 8 9" xfId="13948"/>
    <cellStyle name="Comma 2 8 9 2" xfId="13949"/>
    <cellStyle name="Comma 2 8 9 2 2" xfId="13950"/>
    <cellStyle name="Comma 2 8 9 2 3" xfId="13951"/>
    <cellStyle name="Comma 2 8 9 2 4" xfId="13952"/>
    <cellStyle name="Comma 2 8 9 3" xfId="13953"/>
    <cellStyle name="Comma 2 8 9 4" xfId="13954"/>
    <cellStyle name="Comma 2 8 9 5" xfId="13955"/>
    <cellStyle name="Comma 2 9" xfId="13956"/>
    <cellStyle name="Comma 2 9 10" xfId="13957"/>
    <cellStyle name="Comma 2 9 10 2" xfId="13958"/>
    <cellStyle name="Comma 2 9 10 2 2" xfId="13959"/>
    <cellStyle name="Comma 2 9 10 2 3" xfId="13960"/>
    <cellStyle name="Comma 2 9 10 2 4" xfId="13961"/>
    <cellStyle name="Comma 2 9 10 3" xfId="13962"/>
    <cellStyle name="Comma 2 9 10 4" xfId="13963"/>
    <cellStyle name="Comma 2 9 10 5" xfId="13964"/>
    <cellStyle name="Comma 2 9 11" xfId="13965"/>
    <cellStyle name="Comma 2 9 11 2" xfId="13966"/>
    <cellStyle name="Comma 2 9 11 2 2" xfId="13967"/>
    <cellStyle name="Comma 2 9 11 2 3" xfId="13968"/>
    <cellStyle name="Comma 2 9 11 2 4" xfId="13969"/>
    <cellStyle name="Comma 2 9 11 3" xfId="13970"/>
    <cellStyle name="Comma 2 9 11 4" xfId="13971"/>
    <cellStyle name="Comma 2 9 11 5" xfId="13972"/>
    <cellStyle name="Comma 2 9 12" xfId="13973"/>
    <cellStyle name="Comma 2 9 12 2" xfId="13974"/>
    <cellStyle name="Comma 2 9 12 2 2" xfId="13975"/>
    <cellStyle name="Comma 2 9 12 2 3" xfId="13976"/>
    <cellStyle name="Comma 2 9 12 2 4" xfId="13977"/>
    <cellStyle name="Comma 2 9 12 3" xfId="13978"/>
    <cellStyle name="Comma 2 9 12 4" xfId="13979"/>
    <cellStyle name="Comma 2 9 12 5" xfId="13980"/>
    <cellStyle name="Comma 2 9 13" xfId="13981"/>
    <cellStyle name="Comma 2 9 13 2" xfId="13982"/>
    <cellStyle name="Comma 2 9 13 2 2" xfId="13983"/>
    <cellStyle name="Comma 2 9 13 2 3" xfId="13984"/>
    <cellStyle name="Comma 2 9 13 2 4" xfId="13985"/>
    <cellStyle name="Comma 2 9 13 3" xfId="13986"/>
    <cellStyle name="Comma 2 9 13 4" xfId="13987"/>
    <cellStyle name="Comma 2 9 13 5" xfId="13988"/>
    <cellStyle name="Comma 2 9 14" xfId="13989"/>
    <cellStyle name="Comma 2 9 14 2" xfId="13990"/>
    <cellStyle name="Comma 2 9 14 2 2" xfId="13991"/>
    <cellStyle name="Comma 2 9 14 2 3" xfId="13992"/>
    <cellStyle name="Comma 2 9 14 2 4" xfId="13993"/>
    <cellStyle name="Comma 2 9 14 3" xfId="13994"/>
    <cellStyle name="Comma 2 9 14 3 2" xfId="13995"/>
    <cellStyle name="Comma 2 9 14 3 2 2" xfId="13996"/>
    <cellStyle name="Comma 2 9 14 3 3" xfId="13997"/>
    <cellStyle name="Comma 2 9 14 4" xfId="13998"/>
    <cellStyle name="Comma 2 9 14 5" xfId="13999"/>
    <cellStyle name="Comma 2 9 15" xfId="14000"/>
    <cellStyle name="Comma 2 9 15 2" xfId="14001"/>
    <cellStyle name="Comma 2 9 15 2 2" xfId="14002"/>
    <cellStyle name="Comma 2 9 15 2 3" xfId="14003"/>
    <cellStyle name="Comma 2 9 15 2 4" xfId="14004"/>
    <cellStyle name="Comma 2 9 15 3" xfId="14005"/>
    <cellStyle name="Comma 2 9 15 4" xfId="14006"/>
    <cellStyle name="Comma 2 9 15 5" xfId="14007"/>
    <cellStyle name="Comma 2 9 16" xfId="14008"/>
    <cellStyle name="Comma 2 9 16 2" xfId="14009"/>
    <cellStyle name="Comma 2 9 16 2 2" xfId="14010"/>
    <cellStyle name="Comma 2 9 16 2 3" xfId="14011"/>
    <cellStyle name="Comma 2 9 16 2 4" xfId="14012"/>
    <cellStyle name="Comma 2 9 16 3" xfId="14013"/>
    <cellStyle name="Comma 2 9 16 4" xfId="14014"/>
    <cellStyle name="Comma 2 9 16 5" xfId="14015"/>
    <cellStyle name="Comma 2 9 17" xfId="14016"/>
    <cellStyle name="Comma 2 9 17 2" xfId="14017"/>
    <cellStyle name="Comma 2 9 17 2 2" xfId="14018"/>
    <cellStyle name="Comma 2 9 17 2 2 2" xfId="14019"/>
    <cellStyle name="Comma 2 9 17 2 2 2 2" xfId="14020"/>
    <cellStyle name="Comma 2 9 17 2 2 3" xfId="14021"/>
    <cellStyle name="Comma 2 9 17 2 3" xfId="14022"/>
    <cellStyle name="Comma 2 9 17 2 4" xfId="14023"/>
    <cellStyle name="Comma 2 9 17 3" xfId="14024"/>
    <cellStyle name="Comma 2 9 17 4" xfId="14025"/>
    <cellStyle name="Comma 2 9 17 5" xfId="14026"/>
    <cellStyle name="Comma 2 9 18" xfId="14027"/>
    <cellStyle name="Comma 2 9 18 2" xfId="14028"/>
    <cellStyle name="Comma 2 9 18 2 2" xfId="14029"/>
    <cellStyle name="Comma 2 9 18 2 3" xfId="14030"/>
    <cellStyle name="Comma 2 9 18 2 4" xfId="14031"/>
    <cellStyle name="Comma 2 9 18 3" xfId="14032"/>
    <cellStyle name="Comma 2 9 18 4" xfId="14033"/>
    <cellStyle name="Comma 2 9 18 5" xfId="14034"/>
    <cellStyle name="Comma 2 9 19" xfId="14035"/>
    <cellStyle name="Comma 2 9 19 2" xfId="14036"/>
    <cellStyle name="Comma 2 9 19 2 2" xfId="14037"/>
    <cellStyle name="Comma 2 9 19 2 3" xfId="14038"/>
    <cellStyle name="Comma 2 9 19 2 4" xfId="14039"/>
    <cellStyle name="Comma 2 9 19 3" xfId="14040"/>
    <cellStyle name="Comma 2 9 19 4" xfId="14041"/>
    <cellStyle name="Comma 2 9 19 5" xfId="14042"/>
    <cellStyle name="Comma 2 9 2" xfId="14043"/>
    <cellStyle name="Comma 2 9 2 2" xfId="14044"/>
    <cellStyle name="Comma 2 9 2 2 2" xfId="14045"/>
    <cellStyle name="Comma 2 9 2 2 3" xfId="14046"/>
    <cellStyle name="Comma 2 9 2 2 4" xfId="14047"/>
    <cellStyle name="Comma 2 9 2 3" xfId="14048"/>
    <cellStyle name="Comma 2 9 2 4" xfId="14049"/>
    <cellStyle name="Comma 2 9 2 5" xfId="14050"/>
    <cellStyle name="Comma 2 9 20" xfId="14051"/>
    <cellStyle name="Comma 2 9 20 2" xfId="14052"/>
    <cellStyle name="Comma 2 9 20 2 2" xfId="14053"/>
    <cellStyle name="Comma 2 9 20 3" xfId="14054"/>
    <cellStyle name="Comma 2 9 20 4" xfId="14055"/>
    <cellStyle name="Comma 2 9 20 5" xfId="14056"/>
    <cellStyle name="Comma 2 9 21" xfId="14057"/>
    <cellStyle name="Comma 2 9 21 2" xfId="14058"/>
    <cellStyle name="Comma 2 9 22" xfId="14059"/>
    <cellStyle name="Comma 2 9 22 2" xfId="14060"/>
    <cellStyle name="Comma 2 9 23" xfId="14061"/>
    <cellStyle name="Comma 2 9 3" xfId="14062"/>
    <cellStyle name="Comma 2 9 3 2" xfId="14063"/>
    <cellStyle name="Comma 2 9 3 2 2" xfId="14064"/>
    <cellStyle name="Comma 2 9 3 2 3" xfId="14065"/>
    <cellStyle name="Comma 2 9 3 2 4" xfId="14066"/>
    <cellStyle name="Comma 2 9 3 3" xfId="14067"/>
    <cellStyle name="Comma 2 9 3 4" xfId="14068"/>
    <cellStyle name="Comma 2 9 3 5" xfId="14069"/>
    <cellStyle name="Comma 2 9 4" xfId="14070"/>
    <cellStyle name="Comma 2 9 4 2" xfId="14071"/>
    <cellStyle name="Comma 2 9 4 2 2" xfId="14072"/>
    <cellStyle name="Comma 2 9 4 2 3" xfId="14073"/>
    <cellStyle name="Comma 2 9 4 2 4" xfId="14074"/>
    <cellStyle name="Comma 2 9 4 3" xfId="14075"/>
    <cellStyle name="Comma 2 9 4 3 2" xfId="14076"/>
    <cellStyle name="Comma 2 9 4 3 2 2" xfId="14077"/>
    <cellStyle name="Comma 2 9 4 3 3" xfId="14078"/>
    <cellStyle name="Comma 2 9 4 4" xfId="14079"/>
    <cellStyle name="Comma 2 9 4 5" xfId="14080"/>
    <cellStyle name="Comma 2 9 5" xfId="14081"/>
    <cellStyle name="Comma 2 9 5 2" xfId="14082"/>
    <cellStyle name="Comma 2 9 5 2 2" xfId="14083"/>
    <cellStyle name="Comma 2 9 5 2 3" xfId="14084"/>
    <cellStyle name="Comma 2 9 5 2 4" xfId="14085"/>
    <cellStyle name="Comma 2 9 5 3" xfId="14086"/>
    <cellStyle name="Comma 2 9 5 4" xfId="14087"/>
    <cellStyle name="Comma 2 9 5 5" xfId="14088"/>
    <cellStyle name="Comma 2 9 6" xfId="14089"/>
    <cellStyle name="Comma 2 9 6 2" xfId="14090"/>
    <cellStyle name="Comma 2 9 6 2 2" xfId="14091"/>
    <cellStyle name="Comma 2 9 6 2 3" xfId="14092"/>
    <cellStyle name="Comma 2 9 6 2 4" xfId="14093"/>
    <cellStyle name="Comma 2 9 6 3" xfId="14094"/>
    <cellStyle name="Comma 2 9 6 4" xfId="14095"/>
    <cellStyle name="Comma 2 9 6 5" xfId="14096"/>
    <cellStyle name="Comma 2 9 7" xfId="14097"/>
    <cellStyle name="Comma 2 9 7 2" xfId="14098"/>
    <cellStyle name="Comma 2 9 7 2 2" xfId="14099"/>
    <cellStyle name="Comma 2 9 7 2 3" xfId="14100"/>
    <cellStyle name="Comma 2 9 7 2 4" xfId="14101"/>
    <cellStyle name="Comma 2 9 7 3" xfId="14102"/>
    <cellStyle name="Comma 2 9 7 4" xfId="14103"/>
    <cellStyle name="Comma 2 9 7 5" xfId="14104"/>
    <cellStyle name="Comma 2 9 8" xfId="14105"/>
    <cellStyle name="Comma 2 9 8 2" xfId="14106"/>
    <cellStyle name="Comma 2 9 8 2 2" xfId="14107"/>
    <cellStyle name="Comma 2 9 8 2 3" xfId="14108"/>
    <cellStyle name="Comma 2 9 8 2 4" xfId="14109"/>
    <cellStyle name="Comma 2 9 8 3" xfId="14110"/>
    <cellStyle name="Comma 2 9 8 3 2" xfId="14111"/>
    <cellStyle name="Comma 2 9 8 3 2 2" xfId="14112"/>
    <cellStyle name="Comma 2 9 8 3 3" xfId="14113"/>
    <cellStyle name="Comma 2 9 8 4" xfId="14114"/>
    <cellStyle name="Comma 2 9 8 5" xfId="14115"/>
    <cellStyle name="Comma 2 9 9" xfId="14116"/>
    <cellStyle name="Comma 2 9 9 2" xfId="14117"/>
    <cellStyle name="Comma 2 9 9 2 2" xfId="14118"/>
    <cellStyle name="Comma 2 9 9 2 3" xfId="14119"/>
    <cellStyle name="Comma 2 9 9 2 4" xfId="14120"/>
    <cellStyle name="Comma 2 9 9 3" xfId="14121"/>
    <cellStyle name="Comma 2 9 9 4" xfId="14122"/>
    <cellStyle name="Comma 2 9 9 5" xfId="14123"/>
    <cellStyle name="Comma 20" xfId="14124"/>
    <cellStyle name="Comma 20 10" xfId="14125"/>
    <cellStyle name="Comma 20 11" xfId="14126"/>
    <cellStyle name="Comma 20 12" xfId="14127"/>
    <cellStyle name="Comma 20 2" xfId="14128"/>
    <cellStyle name="Comma 20 2 2" xfId="14129"/>
    <cellStyle name="Comma 20 2 2 2" xfId="14130"/>
    <cellStyle name="Comma 20 2 2 3" xfId="14131"/>
    <cellStyle name="Comma 20 2 2 4" xfId="14132"/>
    <cellStyle name="Comma 20 2 3" xfId="14133"/>
    <cellStyle name="Comma 20 2 4" xfId="14134"/>
    <cellStyle name="Comma 20 2 5" xfId="14135"/>
    <cellStyle name="Comma 20 3" xfId="14136"/>
    <cellStyle name="Comma 20 3 2" xfId="14137"/>
    <cellStyle name="Comma 20 3 2 2" xfId="14138"/>
    <cellStyle name="Comma 20 3 2 3" xfId="14139"/>
    <cellStyle name="Comma 20 3 2 4" xfId="14140"/>
    <cellStyle name="Comma 20 3 3" xfId="14141"/>
    <cellStyle name="Comma 20 3 4" xfId="14142"/>
    <cellStyle name="Comma 20 3 5" xfId="14143"/>
    <cellStyle name="Comma 20 4" xfId="14144"/>
    <cellStyle name="Comma 20 4 2" xfId="14145"/>
    <cellStyle name="Comma 20 4 2 2" xfId="14146"/>
    <cellStyle name="Comma 20 4 2 3" xfId="14147"/>
    <cellStyle name="Comma 20 4 2 4" xfId="14148"/>
    <cellStyle name="Comma 20 4 3" xfId="14149"/>
    <cellStyle name="Comma 20 4 4" xfId="14150"/>
    <cellStyle name="Comma 20 4 5" xfId="14151"/>
    <cellStyle name="Comma 20 5" xfId="14152"/>
    <cellStyle name="Comma 20 5 2" xfId="14153"/>
    <cellStyle name="Comma 20 5 2 2" xfId="14154"/>
    <cellStyle name="Comma 20 5 2 3" xfId="14155"/>
    <cellStyle name="Comma 20 5 2 4" xfId="14156"/>
    <cellStyle name="Comma 20 5 3" xfId="14157"/>
    <cellStyle name="Comma 20 5 3 2" xfId="14158"/>
    <cellStyle name="Comma 20 5 4" xfId="14159"/>
    <cellStyle name="Comma 20 5 5" xfId="14160"/>
    <cellStyle name="Comma 20 5 6" xfId="14161"/>
    <cellStyle name="Comma 20 6" xfId="14162"/>
    <cellStyle name="Comma 20 6 2" xfId="14163"/>
    <cellStyle name="Comma 20 6 2 2" xfId="14164"/>
    <cellStyle name="Comma 20 6 2 3" xfId="14165"/>
    <cellStyle name="Comma 20 6 2 4" xfId="14166"/>
    <cellStyle name="Comma 20 6 3" xfId="14167"/>
    <cellStyle name="Comma 20 6 4" xfId="14168"/>
    <cellStyle name="Comma 20 6 5" xfId="14169"/>
    <cellStyle name="Comma 20 7" xfId="14170"/>
    <cellStyle name="Comma 20 7 2" xfId="14171"/>
    <cellStyle name="Comma 20 7 2 2" xfId="14172"/>
    <cellStyle name="Comma 20 7 2 3" xfId="14173"/>
    <cellStyle name="Comma 20 7 2 4" xfId="14174"/>
    <cellStyle name="Comma 20 7 3" xfId="14175"/>
    <cellStyle name="Comma 20 7 4" xfId="14176"/>
    <cellStyle name="Comma 20 7 5" xfId="14177"/>
    <cellStyle name="Comma 20 8" xfId="14178"/>
    <cellStyle name="Comma 20 8 2" xfId="14179"/>
    <cellStyle name="Comma 20 8 2 2" xfId="14180"/>
    <cellStyle name="Comma 20 8 2 3" xfId="14181"/>
    <cellStyle name="Comma 20 8 2 4" xfId="14182"/>
    <cellStyle name="Comma 20 8 3" xfId="14183"/>
    <cellStyle name="Comma 20 8 4" xfId="14184"/>
    <cellStyle name="Comma 20 8 5" xfId="14185"/>
    <cellStyle name="Comma 20 9" xfId="14186"/>
    <cellStyle name="Comma 20 9 2" xfId="14187"/>
    <cellStyle name="Comma 20 9 2 2" xfId="14188"/>
    <cellStyle name="Comma 20 9 2 3" xfId="14189"/>
    <cellStyle name="Comma 20 9 2 4" xfId="14190"/>
    <cellStyle name="Comma 20 9 3" xfId="14191"/>
    <cellStyle name="Comma 20 9 4" xfId="14192"/>
    <cellStyle name="Comma 20 9 5" xfId="14193"/>
    <cellStyle name="Comma 200" xfId="14194"/>
    <cellStyle name="Comma 201" xfId="14195"/>
    <cellStyle name="Comma 202" xfId="14196"/>
    <cellStyle name="Comma 203" xfId="14197"/>
    <cellStyle name="Comma 204" xfId="14198"/>
    <cellStyle name="Comma 205" xfId="14199"/>
    <cellStyle name="Comma 206" xfId="14200"/>
    <cellStyle name="Comma 207" xfId="14201"/>
    <cellStyle name="Comma 208" xfId="14202"/>
    <cellStyle name="Comma 209" xfId="14203"/>
    <cellStyle name="Comma 21" xfId="14204"/>
    <cellStyle name="Comma 21 10" xfId="14205"/>
    <cellStyle name="Comma 21 11" xfId="14206"/>
    <cellStyle name="Comma 21 12" xfId="14207"/>
    <cellStyle name="Comma 21 13" xfId="14208"/>
    <cellStyle name="Comma 21 2" xfId="14209"/>
    <cellStyle name="Comma 21 2 2" xfId="14210"/>
    <cellStyle name="Comma 21 2 2 2" xfId="14211"/>
    <cellStyle name="Comma 21 2 2 3" xfId="14212"/>
    <cellStyle name="Comma 21 2 2 4" xfId="14213"/>
    <cellStyle name="Comma 21 2 3" xfId="14214"/>
    <cellStyle name="Comma 21 2 4" xfId="14215"/>
    <cellStyle name="Comma 21 2 5" xfId="14216"/>
    <cellStyle name="Comma 21 3" xfId="14217"/>
    <cellStyle name="Comma 21 3 2" xfId="14218"/>
    <cellStyle name="Comma 21 3 2 2" xfId="14219"/>
    <cellStyle name="Comma 21 3 2 3" xfId="14220"/>
    <cellStyle name="Comma 21 3 2 4" xfId="14221"/>
    <cellStyle name="Comma 21 3 3" xfId="14222"/>
    <cellStyle name="Comma 21 3 4" xfId="14223"/>
    <cellStyle name="Comma 21 3 5" xfId="14224"/>
    <cellStyle name="Comma 21 4" xfId="14225"/>
    <cellStyle name="Comma 21 4 2" xfId="14226"/>
    <cellStyle name="Comma 21 4 2 2" xfId="14227"/>
    <cellStyle name="Comma 21 4 2 3" xfId="14228"/>
    <cellStyle name="Comma 21 4 2 4" xfId="14229"/>
    <cellStyle name="Comma 21 4 3" xfId="14230"/>
    <cellStyle name="Comma 21 4 4" xfId="14231"/>
    <cellStyle name="Comma 21 4 4 2" xfId="14232"/>
    <cellStyle name="Comma 21 4 4 2 2" xfId="14233"/>
    <cellStyle name="Comma 21 4 4 3" xfId="14234"/>
    <cellStyle name="Comma 21 4 5" xfId="14235"/>
    <cellStyle name="Comma 21 5" xfId="14236"/>
    <cellStyle name="Comma 21 5 2" xfId="14237"/>
    <cellStyle name="Comma 21 5 2 2" xfId="14238"/>
    <cellStyle name="Comma 21 5 2 3" xfId="14239"/>
    <cellStyle name="Comma 21 5 2 4" xfId="14240"/>
    <cellStyle name="Comma 21 5 3" xfId="14241"/>
    <cellStyle name="Comma 21 5 4" xfId="14242"/>
    <cellStyle name="Comma 21 5 5" xfId="14243"/>
    <cellStyle name="Comma 21 6" xfId="14244"/>
    <cellStyle name="Comma 21 6 2" xfId="14245"/>
    <cellStyle name="Comma 21 6 2 2" xfId="14246"/>
    <cellStyle name="Comma 21 6 2 3" xfId="14247"/>
    <cellStyle name="Comma 21 6 2 4" xfId="14248"/>
    <cellStyle name="Comma 21 6 3" xfId="14249"/>
    <cellStyle name="Comma 21 6 4" xfId="14250"/>
    <cellStyle name="Comma 21 6 5" xfId="14251"/>
    <cellStyle name="Comma 21 7" xfId="14252"/>
    <cellStyle name="Comma 21 7 2" xfId="14253"/>
    <cellStyle name="Comma 21 7 2 2" xfId="14254"/>
    <cellStyle name="Comma 21 7 2 3" xfId="14255"/>
    <cellStyle name="Comma 21 7 2 4" xfId="14256"/>
    <cellStyle name="Comma 21 7 3" xfId="14257"/>
    <cellStyle name="Comma 21 7 4" xfId="14258"/>
    <cellStyle name="Comma 21 7 5" xfId="14259"/>
    <cellStyle name="Comma 21 8" xfId="14260"/>
    <cellStyle name="Comma 21 8 2" xfId="14261"/>
    <cellStyle name="Comma 21 8 2 2" xfId="14262"/>
    <cellStyle name="Comma 21 8 2 3" xfId="14263"/>
    <cellStyle name="Comma 21 8 2 4" xfId="14264"/>
    <cellStyle name="Comma 21 8 3" xfId="14265"/>
    <cellStyle name="Comma 21 8 4" xfId="14266"/>
    <cellStyle name="Comma 21 8 5" xfId="14267"/>
    <cellStyle name="Comma 21 9" xfId="14268"/>
    <cellStyle name="Comma 21 9 2" xfId="14269"/>
    <cellStyle name="Comma 21 9 2 2" xfId="14270"/>
    <cellStyle name="Comma 21 9 2 3" xfId="14271"/>
    <cellStyle name="Comma 21 9 2 4" xfId="14272"/>
    <cellStyle name="Comma 21 9 3" xfId="14273"/>
    <cellStyle name="Comma 21 9 4" xfId="14274"/>
    <cellStyle name="Comma 21 9 5" xfId="14275"/>
    <cellStyle name="Comma 210" xfId="14276"/>
    <cellStyle name="Comma 211" xfId="14277"/>
    <cellStyle name="Comma 212" xfId="14278"/>
    <cellStyle name="Comma 213" xfId="14279"/>
    <cellStyle name="Comma 214" xfId="14280"/>
    <cellStyle name="Comma 215" xfId="14281"/>
    <cellStyle name="Comma 216" xfId="14282"/>
    <cellStyle name="Comma 217" xfId="14283"/>
    <cellStyle name="Comma 218" xfId="14284"/>
    <cellStyle name="Comma 219" xfId="14285"/>
    <cellStyle name="Comma 22" xfId="14286"/>
    <cellStyle name="Comma 22 10" xfId="14287"/>
    <cellStyle name="Comma 22 11" xfId="14288"/>
    <cellStyle name="Comma 22 12" xfId="14289"/>
    <cellStyle name="Comma 22 13" xfId="14290"/>
    <cellStyle name="Comma 22 2" xfId="14291"/>
    <cellStyle name="Comma 22 2 2" xfId="14292"/>
    <cellStyle name="Comma 22 2 2 2" xfId="14293"/>
    <cellStyle name="Comma 22 2 2 3" xfId="14294"/>
    <cellStyle name="Comma 22 2 2 3 2" xfId="14295"/>
    <cellStyle name="Comma 22 2 2 3 2 2" xfId="14296"/>
    <cellStyle name="Comma 22 2 2 3 3" xfId="14297"/>
    <cellStyle name="Comma 22 2 2 4" xfId="14298"/>
    <cellStyle name="Comma 22 2 3" xfId="14299"/>
    <cellStyle name="Comma 22 2 4" xfId="14300"/>
    <cellStyle name="Comma 22 2 5" xfId="14301"/>
    <cellStyle name="Comma 22 3" xfId="14302"/>
    <cellStyle name="Comma 22 3 2" xfId="14303"/>
    <cellStyle name="Comma 22 3 2 2" xfId="14304"/>
    <cellStyle name="Comma 22 3 2 3" xfId="14305"/>
    <cellStyle name="Comma 22 3 2 4" xfId="14306"/>
    <cellStyle name="Comma 22 3 3" xfId="14307"/>
    <cellStyle name="Comma 22 3 4" xfId="14308"/>
    <cellStyle name="Comma 22 3 5" xfId="14309"/>
    <cellStyle name="Comma 22 4" xfId="14310"/>
    <cellStyle name="Comma 22 4 2" xfId="14311"/>
    <cellStyle name="Comma 22 4 2 2" xfId="14312"/>
    <cellStyle name="Comma 22 4 2 3" xfId="14313"/>
    <cellStyle name="Comma 22 4 2 4" xfId="14314"/>
    <cellStyle name="Comma 22 4 3" xfId="14315"/>
    <cellStyle name="Comma 22 4 4" xfId="14316"/>
    <cellStyle name="Comma 22 4 5" xfId="14317"/>
    <cellStyle name="Comma 22 5" xfId="14318"/>
    <cellStyle name="Comma 22 5 2" xfId="14319"/>
    <cellStyle name="Comma 22 5 2 2" xfId="14320"/>
    <cellStyle name="Comma 22 5 2 3" xfId="14321"/>
    <cellStyle name="Comma 22 5 2 4" xfId="14322"/>
    <cellStyle name="Comma 22 5 3" xfId="14323"/>
    <cellStyle name="Comma 22 5 4" xfId="14324"/>
    <cellStyle name="Comma 22 5 5" xfId="14325"/>
    <cellStyle name="Comma 22 6" xfId="14326"/>
    <cellStyle name="Comma 22 6 2" xfId="14327"/>
    <cellStyle name="Comma 22 6 2 2" xfId="14328"/>
    <cellStyle name="Comma 22 6 2 3" xfId="14329"/>
    <cellStyle name="Comma 22 6 2 4" xfId="14330"/>
    <cellStyle name="Comma 22 6 3" xfId="14331"/>
    <cellStyle name="Comma 22 6 4" xfId="14332"/>
    <cellStyle name="Comma 22 6 5" xfId="14333"/>
    <cellStyle name="Comma 22 7" xfId="14334"/>
    <cellStyle name="Comma 22 7 2" xfId="14335"/>
    <cellStyle name="Comma 22 7 2 2" xfId="14336"/>
    <cellStyle name="Comma 22 7 2 3" xfId="14337"/>
    <cellStyle name="Comma 22 7 2 4" xfId="14338"/>
    <cellStyle name="Comma 22 7 3" xfId="14339"/>
    <cellStyle name="Comma 22 7 4" xfId="14340"/>
    <cellStyle name="Comma 22 7 5" xfId="14341"/>
    <cellStyle name="Comma 22 8" xfId="14342"/>
    <cellStyle name="Comma 22 8 2" xfId="14343"/>
    <cellStyle name="Comma 22 8 2 2" xfId="14344"/>
    <cellStyle name="Comma 22 8 2 3" xfId="14345"/>
    <cellStyle name="Comma 22 8 2 4" xfId="14346"/>
    <cellStyle name="Comma 22 8 3" xfId="14347"/>
    <cellStyle name="Comma 22 8 4" xfId="14348"/>
    <cellStyle name="Comma 22 8 5" xfId="14349"/>
    <cellStyle name="Comma 22 9" xfId="14350"/>
    <cellStyle name="Comma 22 9 2" xfId="14351"/>
    <cellStyle name="Comma 22 9 2 2" xfId="14352"/>
    <cellStyle name="Comma 22 9 2 3" xfId="14353"/>
    <cellStyle name="Comma 22 9 2 4" xfId="14354"/>
    <cellStyle name="Comma 22 9 3" xfId="14355"/>
    <cellStyle name="Comma 22 9 4" xfId="14356"/>
    <cellStyle name="Comma 22 9 5" xfId="14357"/>
    <cellStyle name="Comma 220" xfId="14358"/>
    <cellStyle name="Comma 221" xfId="14359"/>
    <cellStyle name="Comma 222" xfId="14360"/>
    <cellStyle name="Comma 223" xfId="14361"/>
    <cellStyle name="Comma 224" xfId="14362"/>
    <cellStyle name="Comma 225" xfId="14363"/>
    <cellStyle name="Comma 226" xfId="14364"/>
    <cellStyle name="Comma 227" xfId="14365"/>
    <cellStyle name="Comma 228" xfId="14366"/>
    <cellStyle name="Comma 229" xfId="14367"/>
    <cellStyle name="Comma 23" xfId="14368"/>
    <cellStyle name="Comma 23 2" xfId="14369"/>
    <cellStyle name="Comma 23 2 2" xfId="14370"/>
    <cellStyle name="Comma 23 2 2 2" xfId="14371"/>
    <cellStyle name="Comma 23 2 2 3" xfId="14372"/>
    <cellStyle name="Comma 23 2 2 4" xfId="14373"/>
    <cellStyle name="Comma 23 2 3" xfId="14374"/>
    <cellStyle name="Comma 23 2 4" xfId="14375"/>
    <cellStyle name="Comma 23 2 5" xfId="14376"/>
    <cellStyle name="Comma 23 3" xfId="14377"/>
    <cellStyle name="Comma 23 3 2" xfId="14378"/>
    <cellStyle name="Comma 23 3 2 2" xfId="14379"/>
    <cellStyle name="Comma 23 3 2 3" xfId="14380"/>
    <cellStyle name="Comma 23 3 2 4" xfId="14381"/>
    <cellStyle name="Comma 23 3 3" xfId="14382"/>
    <cellStyle name="Comma 23 3 4" xfId="14383"/>
    <cellStyle name="Comma 23 3 5" xfId="14384"/>
    <cellStyle name="Comma 23 4" xfId="14385"/>
    <cellStyle name="Comma 23 4 2" xfId="14386"/>
    <cellStyle name="Comma 23 4 2 2" xfId="14387"/>
    <cellStyle name="Comma 23 4 2 3" xfId="14388"/>
    <cellStyle name="Comma 23 4 2 4" xfId="14389"/>
    <cellStyle name="Comma 23 4 3" xfId="14390"/>
    <cellStyle name="Comma 23 4 4" xfId="14391"/>
    <cellStyle name="Comma 23 4 5" xfId="14392"/>
    <cellStyle name="Comma 23 5" xfId="14393"/>
    <cellStyle name="Comma 23 5 2" xfId="14394"/>
    <cellStyle name="Comma 23 5 2 2" xfId="14395"/>
    <cellStyle name="Comma 23 5 2 2 2" xfId="14396"/>
    <cellStyle name="Comma 23 5 2 3" xfId="14397"/>
    <cellStyle name="Comma 23 5 2 4" xfId="14398"/>
    <cellStyle name="Comma 23 5 2 5" xfId="14399"/>
    <cellStyle name="Comma 23 5 3" xfId="14400"/>
    <cellStyle name="Comma 23 5 4" xfId="14401"/>
    <cellStyle name="Comma 23 5 5" xfId="14402"/>
    <cellStyle name="Comma 23 6" xfId="14403"/>
    <cellStyle name="Comma 23 6 2" xfId="14404"/>
    <cellStyle name="Comma 23 6 2 2" xfId="14405"/>
    <cellStyle name="Comma 23 6 2 3" xfId="14406"/>
    <cellStyle name="Comma 23 6 2 4" xfId="14407"/>
    <cellStyle name="Comma 23 6 3" xfId="14408"/>
    <cellStyle name="Comma 23 6 4" xfId="14409"/>
    <cellStyle name="Comma 23 6 5" xfId="14410"/>
    <cellStyle name="Comma 23 7" xfId="14411"/>
    <cellStyle name="Comma 23 7 2" xfId="14412"/>
    <cellStyle name="Comma 23 7 2 2" xfId="14413"/>
    <cellStyle name="Comma 23 7 2 3" xfId="14414"/>
    <cellStyle name="Comma 23 7 2 3 2" xfId="14415"/>
    <cellStyle name="Comma 23 7 2 3 2 2" xfId="14416"/>
    <cellStyle name="Comma 23 7 2 3 3" xfId="14417"/>
    <cellStyle name="Comma 23 7 2 4" xfId="14418"/>
    <cellStyle name="Comma 23 7 3" xfId="14419"/>
    <cellStyle name="Comma 23 7 4" xfId="14420"/>
    <cellStyle name="Comma 23 7 5" xfId="14421"/>
    <cellStyle name="Comma 23 8" xfId="14422"/>
    <cellStyle name="Comma 23 8 2" xfId="14423"/>
    <cellStyle name="Comma 23 8 2 2" xfId="14424"/>
    <cellStyle name="Comma 23 8 2 3" xfId="14425"/>
    <cellStyle name="Comma 23 8 2 4" xfId="14426"/>
    <cellStyle name="Comma 23 8 3" xfId="14427"/>
    <cellStyle name="Comma 23 8 4" xfId="14428"/>
    <cellStyle name="Comma 23 8 5" xfId="14429"/>
    <cellStyle name="Comma 23 9" xfId="14430"/>
    <cellStyle name="Comma 23 9 2" xfId="14431"/>
    <cellStyle name="Comma 23 9 2 2" xfId="14432"/>
    <cellStyle name="Comma 23 9 2 3" xfId="14433"/>
    <cellStyle name="Comma 23 9 2 4" xfId="14434"/>
    <cellStyle name="Comma 23 9 3" xfId="14435"/>
    <cellStyle name="Comma 23 9 4" xfId="14436"/>
    <cellStyle name="Comma 23 9 5" xfId="14437"/>
    <cellStyle name="Comma 230" xfId="14438"/>
    <cellStyle name="Comma 231" xfId="14439"/>
    <cellStyle name="Comma 232" xfId="14440"/>
    <cellStyle name="Comma 233" xfId="14441"/>
    <cellStyle name="Comma 234" xfId="14442"/>
    <cellStyle name="Comma 235" xfId="14443"/>
    <cellStyle name="Comma 236" xfId="14444"/>
    <cellStyle name="Comma 237" xfId="14445"/>
    <cellStyle name="Comma 238" xfId="14446"/>
    <cellStyle name="Comma 239" xfId="14447"/>
    <cellStyle name="Comma 24" xfId="14448"/>
    <cellStyle name="Comma 24 10" xfId="14449"/>
    <cellStyle name="Comma 24 11" xfId="14450"/>
    <cellStyle name="Comma 24 2" xfId="14451"/>
    <cellStyle name="Comma 24 2 2" xfId="14452"/>
    <cellStyle name="Comma 24 2 2 2" xfId="14453"/>
    <cellStyle name="Comma 24 2 2 3" xfId="14454"/>
    <cellStyle name="Comma 24 2 2 3 2" xfId="14455"/>
    <cellStyle name="Comma 24 2 2 3 2 2" xfId="14456"/>
    <cellStyle name="Comma 24 2 2 3 3" xfId="14457"/>
    <cellStyle name="Comma 24 2 2 4" xfId="14458"/>
    <cellStyle name="Comma 24 2 3" xfId="14459"/>
    <cellStyle name="Comma 24 2 4" xfId="14460"/>
    <cellStyle name="Comma 24 2 5" xfId="14461"/>
    <cellStyle name="Comma 24 3" xfId="14462"/>
    <cellStyle name="Comma 24 3 2" xfId="14463"/>
    <cellStyle name="Comma 24 3 2 2" xfId="14464"/>
    <cellStyle name="Comma 24 3 2 3" xfId="14465"/>
    <cellStyle name="Comma 24 3 2 4" xfId="14466"/>
    <cellStyle name="Comma 24 3 3" xfId="14467"/>
    <cellStyle name="Comma 24 3 4" xfId="14468"/>
    <cellStyle name="Comma 24 3 5" xfId="14469"/>
    <cellStyle name="Comma 24 4" xfId="14470"/>
    <cellStyle name="Comma 24 4 2" xfId="14471"/>
    <cellStyle name="Comma 24 4 2 2" xfId="14472"/>
    <cellStyle name="Comma 24 4 2 3" xfId="14473"/>
    <cellStyle name="Comma 24 4 2 4" xfId="14474"/>
    <cellStyle name="Comma 24 4 3" xfId="14475"/>
    <cellStyle name="Comma 24 4 4" xfId="14476"/>
    <cellStyle name="Comma 24 4 5" xfId="14477"/>
    <cellStyle name="Comma 24 5" xfId="14478"/>
    <cellStyle name="Comma 24 5 2" xfId="14479"/>
    <cellStyle name="Comma 24 5 2 2" xfId="14480"/>
    <cellStyle name="Comma 24 5 2 3" xfId="14481"/>
    <cellStyle name="Comma 24 5 2 4" xfId="14482"/>
    <cellStyle name="Comma 24 5 3" xfId="14483"/>
    <cellStyle name="Comma 24 5 4" xfId="14484"/>
    <cellStyle name="Comma 24 5 5" xfId="14485"/>
    <cellStyle name="Comma 24 6" xfId="14486"/>
    <cellStyle name="Comma 24 6 2" xfId="14487"/>
    <cellStyle name="Comma 24 6 2 2" xfId="14488"/>
    <cellStyle name="Comma 24 6 2 3" xfId="14489"/>
    <cellStyle name="Comma 24 6 2 4" xfId="14490"/>
    <cellStyle name="Comma 24 6 3" xfId="14491"/>
    <cellStyle name="Comma 24 6 4" xfId="14492"/>
    <cellStyle name="Comma 24 6 5" xfId="14493"/>
    <cellStyle name="Comma 24 7" xfId="14494"/>
    <cellStyle name="Comma 24 7 2" xfId="14495"/>
    <cellStyle name="Comma 24 7 2 2" xfId="14496"/>
    <cellStyle name="Comma 24 7 2 3" xfId="14497"/>
    <cellStyle name="Comma 24 7 2 4" xfId="14498"/>
    <cellStyle name="Comma 24 7 3" xfId="14499"/>
    <cellStyle name="Comma 24 7 4" xfId="14500"/>
    <cellStyle name="Comma 24 7 5" xfId="14501"/>
    <cellStyle name="Comma 24 8" xfId="14502"/>
    <cellStyle name="Comma 24 8 2" xfId="14503"/>
    <cellStyle name="Comma 24 8 2 2" xfId="14504"/>
    <cellStyle name="Comma 24 8 2 3" xfId="14505"/>
    <cellStyle name="Comma 24 8 2 4" xfId="14506"/>
    <cellStyle name="Comma 24 8 3" xfId="14507"/>
    <cellStyle name="Comma 24 8 4" xfId="14508"/>
    <cellStyle name="Comma 24 8 5" xfId="14509"/>
    <cellStyle name="Comma 24 9" xfId="14510"/>
    <cellStyle name="Comma 24 9 2" xfId="14511"/>
    <cellStyle name="Comma 24 9 2 2" xfId="14512"/>
    <cellStyle name="Comma 24 9 2 3" xfId="14513"/>
    <cellStyle name="Comma 24 9 2 4" xfId="14514"/>
    <cellStyle name="Comma 24 9 3" xfId="14515"/>
    <cellStyle name="Comma 24 9 3 2" xfId="14516"/>
    <cellStyle name="Comma 24 9 4" xfId="14517"/>
    <cellStyle name="Comma 24 9 5" xfId="14518"/>
    <cellStyle name="Comma 24 9 6" xfId="14519"/>
    <cellStyle name="Comma 240" xfId="14520"/>
    <cellStyle name="Comma 241" xfId="14521"/>
    <cellStyle name="Comma 242" xfId="14522"/>
    <cellStyle name="Comma 243" xfId="14523"/>
    <cellStyle name="Comma 244" xfId="14524"/>
    <cellStyle name="Comma 245" xfId="14525"/>
    <cellStyle name="Comma 246" xfId="14526"/>
    <cellStyle name="Comma 247" xfId="14527"/>
    <cellStyle name="Comma 248" xfId="14528"/>
    <cellStyle name="Comma 249" xfId="14529"/>
    <cellStyle name="Comma 25" xfId="14530"/>
    <cellStyle name="Comma 25 2" xfId="14531"/>
    <cellStyle name="Comma 25 2 2" xfId="14532"/>
    <cellStyle name="Comma 25 2 2 2" xfId="14533"/>
    <cellStyle name="Comma 25 2 2 3" xfId="14534"/>
    <cellStyle name="Comma 25 2 2 4" xfId="14535"/>
    <cellStyle name="Comma 25 2 3" xfId="14536"/>
    <cellStyle name="Comma 25 2 4" xfId="14537"/>
    <cellStyle name="Comma 25 2 5" xfId="14538"/>
    <cellStyle name="Comma 25 3" xfId="14539"/>
    <cellStyle name="Comma 25 3 2" xfId="14540"/>
    <cellStyle name="Comma 25 3 2 2" xfId="14541"/>
    <cellStyle name="Comma 25 3 2 3" xfId="14542"/>
    <cellStyle name="Comma 25 3 2 4" xfId="14543"/>
    <cellStyle name="Comma 25 3 3" xfId="14544"/>
    <cellStyle name="Comma 25 3 4" xfId="14545"/>
    <cellStyle name="Comma 25 3 5" xfId="14546"/>
    <cellStyle name="Comma 25 4" xfId="14547"/>
    <cellStyle name="Comma 25 4 2" xfId="14548"/>
    <cellStyle name="Comma 25 4 2 2" xfId="14549"/>
    <cellStyle name="Comma 25 4 2 3" xfId="14550"/>
    <cellStyle name="Comma 25 4 2 4" xfId="14551"/>
    <cellStyle name="Comma 25 4 3" xfId="14552"/>
    <cellStyle name="Comma 25 4 4" xfId="14553"/>
    <cellStyle name="Comma 25 4 5" xfId="14554"/>
    <cellStyle name="Comma 25 5" xfId="14555"/>
    <cellStyle name="Comma 25 5 2" xfId="14556"/>
    <cellStyle name="Comma 25 5 2 2" xfId="14557"/>
    <cellStyle name="Comma 25 5 2 3" xfId="14558"/>
    <cellStyle name="Comma 25 5 2 4" xfId="14559"/>
    <cellStyle name="Comma 25 5 3" xfId="14560"/>
    <cellStyle name="Comma 25 5 4" xfId="14561"/>
    <cellStyle name="Comma 25 5 5" xfId="14562"/>
    <cellStyle name="Comma 25 6" xfId="14563"/>
    <cellStyle name="Comma 25 6 2" xfId="14564"/>
    <cellStyle name="Comma 25 6 2 2" xfId="14565"/>
    <cellStyle name="Comma 25 6 2 2 2" xfId="14566"/>
    <cellStyle name="Comma 25 6 2 3" xfId="14567"/>
    <cellStyle name="Comma 25 6 2 4" xfId="14568"/>
    <cellStyle name="Comma 25 6 2 5" xfId="14569"/>
    <cellStyle name="Comma 25 6 3" xfId="14570"/>
    <cellStyle name="Comma 25 6 4" xfId="14571"/>
    <cellStyle name="Comma 25 6 5" xfId="14572"/>
    <cellStyle name="Comma 25 7" xfId="14573"/>
    <cellStyle name="Comma 25 7 2" xfId="14574"/>
    <cellStyle name="Comma 25 7 2 2" xfId="14575"/>
    <cellStyle name="Comma 25 7 2 3" xfId="14576"/>
    <cellStyle name="Comma 25 7 2 4" xfId="14577"/>
    <cellStyle name="Comma 25 7 3" xfId="14578"/>
    <cellStyle name="Comma 25 7 4" xfId="14579"/>
    <cellStyle name="Comma 25 7 5" xfId="14580"/>
    <cellStyle name="Comma 25 8" xfId="14581"/>
    <cellStyle name="Comma 25 8 2" xfId="14582"/>
    <cellStyle name="Comma 25 8 2 2" xfId="14583"/>
    <cellStyle name="Comma 25 8 2 3" xfId="14584"/>
    <cellStyle name="Comma 25 8 2 4" xfId="14585"/>
    <cellStyle name="Comma 25 8 3" xfId="14586"/>
    <cellStyle name="Comma 25 8 4" xfId="14587"/>
    <cellStyle name="Comma 25 8 5" xfId="14588"/>
    <cellStyle name="Comma 25 9" xfId="14589"/>
    <cellStyle name="Comma 25 9 2" xfId="14590"/>
    <cellStyle name="Comma 25 9 2 2" xfId="14591"/>
    <cellStyle name="Comma 25 9 2 3" xfId="14592"/>
    <cellStyle name="Comma 25 9 2 4" xfId="14593"/>
    <cellStyle name="Comma 25 9 3" xfId="14594"/>
    <cellStyle name="Comma 25 9 4" xfId="14595"/>
    <cellStyle name="Comma 25 9 5" xfId="14596"/>
    <cellStyle name="Comma 250" xfId="14597"/>
    <cellStyle name="Comma 251" xfId="14598"/>
    <cellStyle name="Comma 252" xfId="14599"/>
    <cellStyle name="Comma 253" xfId="14600"/>
    <cellStyle name="Comma 254" xfId="14601"/>
    <cellStyle name="Comma 255" xfId="14602"/>
    <cellStyle name="Comma 256" xfId="14603"/>
    <cellStyle name="Comma 257" xfId="14604"/>
    <cellStyle name="Comma 258" xfId="14605"/>
    <cellStyle name="Comma 259" xfId="14606"/>
    <cellStyle name="Comma 26" xfId="4"/>
    <cellStyle name="Comma 26 2" xfId="14607"/>
    <cellStyle name="Comma 26 2 2" xfId="14608"/>
    <cellStyle name="Comma 26 2 2 2" xfId="14609"/>
    <cellStyle name="Comma 26 2 2 3" xfId="14610"/>
    <cellStyle name="Comma 26 2 2 4" xfId="14611"/>
    <cellStyle name="Comma 26 2 3" xfId="14612"/>
    <cellStyle name="Comma 26 2 4" xfId="14613"/>
    <cellStyle name="Comma 26 2 5" xfId="14614"/>
    <cellStyle name="Comma 26 3" xfId="14615"/>
    <cellStyle name="Comma 26 3 2" xfId="14616"/>
    <cellStyle name="Comma 26 3 2 2" xfId="14617"/>
    <cellStyle name="Comma 26 3 2 3" xfId="14618"/>
    <cellStyle name="Comma 26 3 2 4" xfId="14619"/>
    <cellStyle name="Comma 26 3 3" xfId="14620"/>
    <cellStyle name="Comma 26 3 4" xfId="14621"/>
    <cellStyle name="Comma 26 3 5" xfId="14622"/>
    <cellStyle name="Comma 26 4" xfId="14623"/>
    <cellStyle name="Comma 26 4 2" xfId="14624"/>
    <cellStyle name="Comma 26 4 2 2" xfId="14625"/>
    <cellStyle name="Comma 26 4 2 2 2" xfId="14626"/>
    <cellStyle name="Comma 26 4 2 2 2 2" xfId="14627"/>
    <cellStyle name="Comma 26 4 2 2 3" xfId="14628"/>
    <cellStyle name="Comma 26 4 2 3" xfId="14629"/>
    <cellStyle name="Comma 26 4 2 4" xfId="14630"/>
    <cellStyle name="Comma 26 4 3" xfId="14631"/>
    <cellStyle name="Comma 26 4 4" xfId="14632"/>
    <cellStyle name="Comma 26 4 5" xfId="14633"/>
    <cellStyle name="Comma 26 5" xfId="14634"/>
    <cellStyle name="Comma 26 5 2" xfId="14635"/>
    <cellStyle name="Comma 26 5 2 2" xfId="14636"/>
    <cellStyle name="Comma 26 5 2 3" xfId="14637"/>
    <cellStyle name="Comma 26 5 2 4" xfId="14638"/>
    <cellStyle name="Comma 26 5 3" xfId="14639"/>
    <cellStyle name="Comma 26 5 4" xfId="14640"/>
    <cellStyle name="Comma 26 5 5" xfId="14641"/>
    <cellStyle name="Comma 26 6" xfId="14642"/>
    <cellStyle name="Comma 26 6 2" xfId="14643"/>
    <cellStyle name="Comma 26 6 2 2" xfId="14644"/>
    <cellStyle name="Comma 26 6 2 3" xfId="14645"/>
    <cellStyle name="Comma 26 6 2 4" xfId="14646"/>
    <cellStyle name="Comma 26 6 3" xfId="14647"/>
    <cellStyle name="Comma 26 6 4" xfId="14648"/>
    <cellStyle name="Comma 26 6 5" xfId="14649"/>
    <cellStyle name="Comma 26 7" xfId="14650"/>
    <cellStyle name="Comma 26 7 2" xfId="14651"/>
    <cellStyle name="Comma 26 7 2 2" xfId="14652"/>
    <cellStyle name="Comma 26 7 2 3" xfId="14653"/>
    <cellStyle name="Comma 26 7 2 4" xfId="14654"/>
    <cellStyle name="Comma 26 7 3" xfId="14655"/>
    <cellStyle name="Comma 26 7 4" xfId="14656"/>
    <cellStyle name="Comma 26 7 5" xfId="14657"/>
    <cellStyle name="Comma 26 8" xfId="14658"/>
    <cellStyle name="Comma 26 8 2" xfId="14659"/>
    <cellStyle name="Comma 26 8 2 2" xfId="14660"/>
    <cellStyle name="Comma 26 8 2 3" xfId="14661"/>
    <cellStyle name="Comma 26 8 2 4" xfId="14662"/>
    <cellStyle name="Comma 26 8 3" xfId="14663"/>
    <cellStyle name="Comma 26 8 4" xfId="14664"/>
    <cellStyle name="Comma 26 8 5" xfId="14665"/>
    <cellStyle name="Comma 26 9" xfId="14666"/>
    <cellStyle name="Comma 26 9 2" xfId="14667"/>
    <cellStyle name="Comma 26 9 2 2" xfId="14668"/>
    <cellStyle name="Comma 26 9 2 3" xfId="14669"/>
    <cellStyle name="Comma 26 9 2 4" xfId="14670"/>
    <cellStyle name="Comma 26 9 3" xfId="14671"/>
    <cellStyle name="Comma 26 9 4" xfId="14672"/>
    <cellStyle name="Comma 26 9 5" xfId="14673"/>
    <cellStyle name="Comma 260" xfId="14674"/>
    <cellStyle name="Comma 261" xfId="14675"/>
    <cellStyle name="Comma 262" xfId="14676"/>
    <cellStyle name="Comma 263" xfId="14677"/>
    <cellStyle name="Comma 264" xfId="14678"/>
    <cellStyle name="Comma 265" xfId="14679"/>
    <cellStyle name="Comma 266" xfId="14680"/>
    <cellStyle name="Comma 267" xfId="14681"/>
    <cellStyle name="Comma 268" xfId="14682"/>
    <cellStyle name="Comma 269" xfId="14683"/>
    <cellStyle name="Comma 27" xfId="5"/>
    <cellStyle name="Comma 27 10" xfId="14684"/>
    <cellStyle name="Comma 27 2" xfId="14685"/>
    <cellStyle name="Comma 27 2 2" xfId="14686"/>
    <cellStyle name="Comma 27 2 2 2" xfId="14687"/>
    <cellStyle name="Comma 27 2 2 3" xfId="14688"/>
    <cellStyle name="Comma 27 2 2 4" xfId="14689"/>
    <cellStyle name="Comma 27 2 3" xfId="14690"/>
    <cellStyle name="Comma 27 2 4" xfId="14691"/>
    <cellStyle name="Comma 27 2 5" xfId="14692"/>
    <cellStyle name="Comma 27 3" xfId="14693"/>
    <cellStyle name="Comma 27 3 2" xfId="14694"/>
    <cellStyle name="Comma 27 3 2 2" xfId="14695"/>
    <cellStyle name="Comma 27 3 2 3" xfId="14696"/>
    <cellStyle name="Comma 27 3 2 4" xfId="14697"/>
    <cellStyle name="Comma 27 3 3" xfId="14698"/>
    <cellStyle name="Comma 27 3 4" xfId="14699"/>
    <cellStyle name="Comma 27 3 5" xfId="14700"/>
    <cellStyle name="Comma 27 4" xfId="14701"/>
    <cellStyle name="Comma 27 4 2" xfId="14702"/>
    <cellStyle name="Comma 27 4 2 2" xfId="14703"/>
    <cellStyle name="Comma 27 4 2 3" xfId="14704"/>
    <cellStyle name="Comma 27 4 2 4" xfId="14705"/>
    <cellStyle name="Comma 27 4 3" xfId="14706"/>
    <cellStyle name="Comma 27 4 4" xfId="14707"/>
    <cellStyle name="Comma 27 4 5" xfId="14708"/>
    <cellStyle name="Comma 27 5" xfId="14709"/>
    <cellStyle name="Comma 27 5 2" xfId="14710"/>
    <cellStyle name="Comma 27 5 2 2" xfId="14711"/>
    <cellStyle name="Comma 27 5 2 3" xfId="14712"/>
    <cellStyle name="Comma 27 5 2 4" xfId="14713"/>
    <cellStyle name="Comma 27 5 3" xfId="14714"/>
    <cellStyle name="Comma 27 5 4" xfId="14715"/>
    <cellStyle name="Comma 27 5 5" xfId="14716"/>
    <cellStyle name="Comma 27 6" xfId="14717"/>
    <cellStyle name="Comma 27 6 2" xfId="14718"/>
    <cellStyle name="Comma 27 6 2 2" xfId="14719"/>
    <cellStyle name="Comma 27 6 2 3" xfId="14720"/>
    <cellStyle name="Comma 27 6 2 4" xfId="14721"/>
    <cellStyle name="Comma 27 6 3" xfId="14722"/>
    <cellStyle name="Comma 27 6 4" xfId="14723"/>
    <cellStyle name="Comma 27 6 5" xfId="14724"/>
    <cellStyle name="Comma 27 7" xfId="14725"/>
    <cellStyle name="Comma 27 7 2" xfId="14726"/>
    <cellStyle name="Comma 27 7 2 2" xfId="14727"/>
    <cellStyle name="Comma 27 7 2 3" xfId="14728"/>
    <cellStyle name="Comma 27 7 2 3 2" xfId="14729"/>
    <cellStyle name="Comma 27 7 2 3 2 2" xfId="14730"/>
    <cellStyle name="Comma 27 7 2 3 3" xfId="14731"/>
    <cellStyle name="Comma 27 7 2 4" xfId="14732"/>
    <cellStyle name="Comma 27 7 3" xfId="14733"/>
    <cellStyle name="Comma 27 7 4" xfId="14734"/>
    <cellStyle name="Comma 27 7 5" xfId="14735"/>
    <cellStyle name="Comma 27 8" xfId="14736"/>
    <cellStyle name="Comma 27 8 2" xfId="14737"/>
    <cellStyle name="Comma 27 8 2 2" xfId="14738"/>
    <cellStyle name="Comma 27 8 2 3" xfId="14739"/>
    <cellStyle name="Comma 27 8 2 4" xfId="14740"/>
    <cellStyle name="Comma 27 8 3" xfId="14741"/>
    <cellStyle name="Comma 27 8 4" xfId="14742"/>
    <cellStyle name="Comma 27 8 5" xfId="14743"/>
    <cellStyle name="Comma 27 9" xfId="14744"/>
    <cellStyle name="Comma 27 9 2" xfId="14745"/>
    <cellStyle name="Comma 27 9 2 2" xfId="14746"/>
    <cellStyle name="Comma 27 9 2 3" xfId="14747"/>
    <cellStyle name="Comma 27 9 2 4" xfId="14748"/>
    <cellStyle name="Comma 27 9 3" xfId="14749"/>
    <cellStyle name="Comma 27 9 4" xfId="14750"/>
    <cellStyle name="Comma 27 9 5" xfId="14751"/>
    <cellStyle name="Comma 270" xfId="14752"/>
    <cellStyle name="Comma 271" xfId="14753"/>
    <cellStyle name="Comma 272" xfId="14754"/>
    <cellStyle name="Comma 273" xfId="14755"/>
    <cellStyle name="Comma 274" xfId="14756"/>
    <cellStyle name="Comma 275" xfId="14757"/>
    <cellStyle name="Comma 276" xfId="14758"/>
    <cellStyle name="Comma 277" xfId="14759"/>
    <cellStyle name="Comma 278" xfId="14760"/>
    <cellStyle name="Comma 279" xfId="14761"/>
    <cellStyle name="Comma 28" xfId="14762"/>
    <cellStyle name="Comma 28 2" xfId="14763"/>
    <cellStyle name="Comma 28 2 2" xfId="14764"/>
    <cellStyle name="Comma 28 2 2 2" xfId="14765"/>
    <cellStyle name="Comma 28 2 2 3" xfId="14766"/>
    <cellStyle name="Comma 28 2 2 4" xfId="14767"/>
    <cellStyle name="Comma 28 2 3" xfId="14768"/>
    <cellStyle name="Comma 28 2 4" xfId="14769"/>
    <cellStyle name="Comma 28 2 5" xfId="14770"/>
    <cellStyle name="Comma 28 3" xfId="14771"/>
    <cellStyle name="Comma 28 3 2" xfId="14772"/>
    <cellStyle name="Comma 28 3 2 2" xfId="14773"/>
    <cellStyle name="Comma 28 3 2 3" xfId="14774"/>
    <cellStyle name="Comma 28 3 2 4" xfId="14775"/>
    <cellStyle name="Comma 28 3 3" xfId="14776"/>
    <cellStyle name="Comma 28 3 4" xfId="14777"/>
    <cellStyle name="Comma 28 3 5" xfId="14778"/>
    <cellStyle name="Comma 28 4" xfId="14779"/>
    <cellStyle name="Comma 28 4 2" xfId="14780"/>
    <cellStyle name="Comma 28 4 2 2" xfId="14781"/>
    <cellStyle name="Comma 28 4 2 3" xfId="14782"/>
    <cellStyle name="Comma 28 4 2 4" xfId="14783"/>
    <cellStyle name="Comma 28 4 3" xfId="14784"/>
    <cellStyle name="Comma 28 4 4" xfId="14785"/>
    <cellStyle name="Comma 28 4 5" xfId="14786"/>
    <cellStyle name="Comma 28 5" xfId="14787"/>
    <cellStyle name="Comma 28 5 2" xfId="14788"/>
    <cellStyle name="Comma 28 5 2 2" xfId="14789"/>
    <cellStyle name="Comma 28 5 2 3" xfId="14790"/>
    <cellStyle name="Comma 28 5 2 4" xfId="14791"/>
    <cellStyle name="Comma 28 5 3" xfId="14792"/>
    <cellStyle name="Comma 28 5 3 2" xfId="14793"/>
    <cellStyle name="Comma 28 5 4" xfId="14794"/>
    <cellStyle name="Comma 28 5 5" xfId="14795"/>
    <cellStyle name="Comma 28 5 6" xfId="14796"/>
    <cellStyle name="Comma 28 6" xfId="14797"/>
    <cellStyle name="Comma 28 6 2" xfId="14798"/>
    <cellStyle name="Comma 28 6 2 2" xfId="14799"/>
    <cellStyle name="Comma 28 6 2 3" xfId="14800"/>
    <cellStyle name="Comma 28 6 2 4" xfId="14801"/>
    <cellStyle name="Comma 28 6 3" xfId="14802"/>
    <cellStyle name="Comma 28 6 4" xfId="14803"/>
    <cellStyle name="Comma 28 6 5" xfId="14804"/>
    <cellStyle name="Comma 28 7" xfId="14805"/>
    <cellStyle name="Comma 28 7 2" xfId="14806"/>
    <cellStyle name="Comma 28 7 2 2" xfId="14807"/>
    <cellStyle name="Comma 28 7 2 3" xfId="14808"/>
    <cellStyle name="Comma 28 7 2 4" xfId="14809"/>
    <cellStyle name="Comma 28 7 3" xfId="14810"/>
    <cellStyle name="Comma 28 7 4" xfId="14811"/>
    <cellStyle name="Comma 28 7 5" xfId="14812"/>
    <cellStyle name="Comma 28 8" xfId="14813"/>
    <cellStyle name="Comma 28 8 2" xfId="14814"/>
    <cellStyle name="Comma 28 8 2 2" xfId="14815"/>
    <cellStyle name="Comma 28 8 2 3" xfId="14816"/>
    <cellStyle name="Comma 28 8 2 4" xfId="14817"/>
    <cellStyle name="Comma 28 8 3" xfId="14818"/>
    <cellStyle name="Comma 28 8 4" xfId="14819"/>
    <cellStyle name="Comma 28 8 5" xfId="14820"/>
    <cellStyle name="Comma 28 9" xfId="14821"/>
    <cellStyle name="Comma 28 9 2" xfId="14822"/>
    <cellStyle name="Comma 28 9 2 2" xfId="14823"/>
    <cellStyle name="Comma 28 9 2 3" xfId="14824"/>
    <cellStyle name="Comma 28 9 2 4" xfId="14825"/>
    <cellStyle name="Comma 28 9 3" xfId="14826"/>
    <cellStyle name="Comma 28 9 4" xfId="14827"/>
    <cellStyle name="Comma 28 9 5" xfId="14828"/>
    <cellStyle name="Comma 280" xfId="14829"/>
    <cellStyle name="Comma 281" xfId="14830"/>
    <cellStyle name="Comma 282" xfId="14831"/>
    <cellStyle name="Comma 283" xfId="14832"/>
    <cellStyle name="Comma 284" xfId="14833"/>
    <cellStyle name="Comma 285" xfId="14834"/>
    <cellStyle name="Comma 286" xfId="14835"/>
    <cellStyle name="Comma 287" xfId="14836"/>
    <cellStyle name="Comma 288" xfId="14837"/>
    <cellStyle name="Comma 289" xfId="14838"/>
    <cellStyle name="Comma 29" xfId="14839"/>
    <cellStyle name="Comma 29 10" xfId="14840"/>
    <cellStyle name="Comma 29 10 2" xfId="14841"/>
    <cellStyle name="Comma 29 10 2 2" xfId="14842"/>
    <cellStyle name="Comma 29 10 2 3" xfId="14843"/>
    <cellStyle name="Comma 29 10 2 4" xfId="14844"/>
    <cellStyle name="Comma 29 10 3" xfId="14845"/>
    <cellStyle name="Comma 29 10 4" xfId="14846"/>
    <cellStyle name="Comma 29 10 5" xfId="14847"/>
    <cellStyle name="Comma 29 11" xfId="14848"/>
    <cellStyle name="Comma 29 11 2" xfId="14849"/>
    <cellStyle name="Comma 29 11 2 2" xfId="14850"/>
    <cellStyle name="Comma 29 11 2 2 2" xfId="14851"/>
    <cellStyle name="Comma 29 11 2 3" xfId="14852"/>
    <cellStyle name="Comma 29 11 2 4" xfId="14853"/>
    <cellStyle name="Comma 29 11 2 5" xfId="14854"/>
    <cellStyle name="Comma 29 11 3" xfId="14855"/>
    <cellStyle name="Comma 29 11 4" xfId="14856"/>
    <cellStyle name="Comma 29 11 5" xfId="14857"/>
    <cellStyle name="Comma 29 12" xfId="14858"/>
    <cellStyle name="Comma 29 12 2" xfId="14859"/>
    <cellStyle name="Comma 29 12 2 2" xfId="14860"/>
    <cellStyle name="Comma 29 12 2 3" xfId="14861"/>
    <cellStyle name="Comma 29 12 2 3 2" xfId="14862"/>
    <cellStyle name="Comma 29 12 2 3 2 2" xfId="14863"/>
    <cellStyle name="Comma 29 12 2 3 3" xfId="14864"/>
    <cellStyle name="Comma 29 12 2 4" xfId="14865"/>
    <cellStyle name="Comma 29 12 3" xfId="14866"/>
    <cellStyle name="Comma 29 12 4" xfId="14867"/>
    <cellStyle name="Comma 29 12 5" xfId="14868"/>
    <cellStyle name="Comma 29 13" xfId="14869"/>
    <cellStyle name="Comma 29 13 2" xfId="14870"/>
    <cellStyle name="Comma 29 13 2 2" xfId="14871"/>
    <cellStyle name="Comma 29 13 2 3" xfId="14872"/>
    <cellStyle name="Comma 29 13 2 4" xfId="14873"/>
    <cellStyle name="Comma 29 13 3" xfId="14874"/>
    <cellStyle name="Comma 29 13 4" xfId="14875"/>
    <cellStyle name="Comma 29 13 5" xfId="14876"/>
    <cellStyle name="Comma 29 14" xfId="14877"/>
    <cellStyle name="Comma 29 14 2" xfId="14878"/>
    <cellStyle name="Comma 29 14 2 2" xfId="14879"/>
    <cellStyle name="Comma 29 14 2 3" xfId="14880"/>
    <cellStyle name="Comma 29 14 2 4" xfId="14881"/>
    <cellStyle name="Comma 29 14 3" xfId="14882"/>
    <cellStyle name="Comma 29 14 4" xfId="14883"/>
    <cellStyle name="Comma 29 14 5" xfId="14884"/>
    <cellStyle name="Comma 29 15" xfId="14885"/>
    <cellStyle name="Comma 29 2" xfId="14886"/>
    <cellStyle name="Comma 29 2 2" xfId="14887"/>
    <cellStyle name="Comma 29 2 2 2" xfId="14888"/>
    <cellStyle name="Comma 29 2 2 3" xfId="14889"/>
    <cellStyle name="Comma 29 2 2 4" xfId="14890"/>
    <cellStyle name="Comma 29 2 3" xfId="14891"/>
    <cellStyle name="Comma 29 2 4" xfId="14892"/>
    <cellStyle name="Comma 29 2 5" xfId="14893"/>
    <cellStyle name="Comma 29 3" xfId="14894"/>
    <cellStyle name="Comma 29 3 2" xfId="14895"/>
    <cellStyle name="Comma 29 3 2 2" xfId="14896"/>
    <cellStyle name="Comma 29 3 2 3" xfId="14897"/>
    <cellStyle name="Comma 29 3 2 4" xfId="14898"/>
    <cellStyle name="Comma 29 3 3" xfId="14899"/>
    <cellStyle name="Comma 29 3 4" xfId="14900"/>
    <cellStyle name="Comma 29 3 5" xfId="14901"/>
    <cellStyle name="Comma 29 4" xfId="14902"/>
    <cellStyle name="Comma 29 4 2" xfId="14903"/>
    <cellStyle name="Comma 29 4 2 2" xfId="14904"/>
    <cellStyle name="Comma 29 4 2 3" xfId="14905"/>
    <cellStyle name="Comma 29 4 2 4" xfId="14906"/>
    <cellStyle name="Comma 29 4 3" xfId="14907"/>
    <cellStyle name="Comma 29 4 4" xfId="14908"/>
    <cellStyle name="Comma 29 4 5" xfId="14909"/>
    <cellStyle name="Comma 29 5" xfId="14910"/>
    <cellStyle name="Comma 29 5 2" xfId="14911"/>
    <cellStyle name="Comma 29 5 2 2" xfId="14912"/>
    <cellStyle name="Comma 29 5 2 3" xfId="14913"/>
    <cellStyle name="Comma 29 5 2 4" xfId="14914"/>
    <cellStyle name="Comma 29 5 3" xfId="14915"/>
    <cellStyle name="Comma 29 5 4" xfId="14916"/>
    <cellStyle name="Comma 29 5 5" xfId="14917"/>
    <cellStyle name="Comma 29 6" xfId="14918"/>
    <cellStyle name="Comma 29 6 2" xfId="14919"/>
    <cellStyle name="Comma 29 6 2 2" xfId="14920"/>
    <cellStyle name="Comma 29 6 2 3" xfId="14921"/>
    <cellStyle name="Comma 29 6 2 4" xfId="14922"/>
    <cellStyle name="Comma 29 6 3" xfId="14923"/>
    <cellStyle name="Comma 29 6 4" xfId="14924"/>
    <cellStyle name="Comma 29 6 5" xfId="14925"/>
    <cellStyle name="Comma 29 7" xfId="14926"/>
    <cellStyle name="Comma 29 7 2" xfId="14927"/>
    <cellStyle name="Comma 29 7 2 2" xfId="14928"/>
    <cellStyle name="Comma 29 7 2 3" xfId="14929"/>
    <cellStyle name="Comma 29 7 2 4" xfId="14930"/>
    <cellStyle name="Comma 29 7 3" xfId="14931"/>
    <cellStyle name="Comma 29 7 4" xfId="14932"/>
    <cellStyle name="Comma 29 7 5" xfId="14933"/>
    <cellStyle name="Comma 29 8" xfId="14934"/>
    <cellStyle name="Comma 29 8 2" xfId="14935"/>
    <cellStyle name="Comma 29 8 2 2" xfId="14936"/>
    <cellStyle name="Comma 29 8 2 3" xfId="14937"/>
    <cellStyle name="Comma 29 8 2 4" xfId="14938"/>
    <cellStyle name="Comma 29 8 3" xfId="14939"/>
    <cellStyle name="Comma 29 8 4" xfId="14940"/>
    <cellStyle name="Comma 29 8 5" xfId="14941"/>
    <cellStyle name="Comma 29 9" xfId="14942"/>
    <cellStyle name="Comma 29 9 2" xfId="14943"/>
    <cellStyle name="Comma 29 9 2 2" xfId="14944"/>
    <cellStyle name="Comma 29 9 2 3" xfId="14945"/>
    <cellStyle name="Comma 29 9 2 4" xfId="14946"/>
    <cellStyle name="Comma 29 9 3" xfId="14947"/>
    <cellStyle name="Comma 29 9 4" xfId="14948"/>
    <cellStyle name="Comma 29 9 5" xfId="14949"/>
    <cellStyle name="Comma 290" xfId="14950"/>
    <cellStyle name="Comma 291" xfId="14951"/>
    <cellStyle name="Comma 292" xfId="14952"/>
    <cellStyle name="Comma 293" xfId="14953"/>
    <cellStyle name="Comma 294" xfId="14954"/>
    <cellStyle name="Comma 295" xfId="14955"/>
    <cellStyle name="Comma 296" xfId="14956"/>
    <cellStyle name="Comma 297" xfId="14957"/>
    <cellStyle name="Comma 298" xfId="14958"/>
    <cellStyle name="Comma 299" xfId="14959"/>
    <cellStyle name="Comma 3" xfId="6"/>
    <cellStyle name="Comma 3 10" xfId="14960"/>
    <cellStyle name="Comma 3 10 2" xfId="14961"/>
    <cellStyle name="Comma 3 10 2 2" xfId="14962"/>
    <cellStyle name="Comma 3 10 2 3" xfId="14963"/>
    <cellStyle name="Comma 3 10 2 4" xfId="14964"/>
    <cellStyle name="Comma 3 10 3" xfId="14965"/>
    <cellStyle name="Comma 3 10 4" xfId="14966"/>
    <cellStyle name="Comma 3 10 5" xfId="14967"/>
    <cellStyle name="Comma 3 11" xfId="14968"/>
    <cellStyle name="Comma 3 11 2" xfId="14969"/>
    <cellStyle name="Comma 3 11 2 2" xfId="14970"/>
    <cellStyle name="Comma 3 11 2 3" xfId="14971"/>
    <cellStyle name="Comma 3 11 2 4" xfId="14972"/>
    <cellStyle name="Comma 3 11 3" xfId="14973"/>
    <cellStyle name="Comma 3 11 4" xfId="14974"/>
    <cellStyle name="Comma 3 11 5" xfId="14975"/>
    <cellStyle name="Comma 3 12" xfId="14976"/>
    <cellStyle name="Comma 3 12 2" xfId="14977"/>
    <cellStyle name="Comma 3 12 2 2" xfId="14978"/>
    <cellStyle name="Comma 3 12 2 3" xfId="14979"/>
    <cellStyle name="Comma 3 12 2 4" xfId="14980"/>
    <cellStyle name="Comma 3 12 3" xfId="14981"/>
    <cellStyle name="Comma 3 12 4" xfId="14982"/>
    <cellStyle name="Comma 3 12 5" xfId="14983"/>
    <cellStyle name="Comma 3 13" xfId="14984"/>
    <cellStyle name="Comma 3 13 2" xfId="14985"/>
    <cellStyle name="Comma 3 13 2 2" xfId="14986"/>
    <cellStyle name="Comma 3 13 2 2 2" xfId="14987"/>
    <cellStyle name="Comma 3 13 2 3" xfId="14988"/>
    <cellStyle name="Comma 3 13 2 4" xfId="14989"/>
    <cellStyle name="Comma 3 13 2 5" xfId="14990"/>
    <cellStyle name="Comma 3 13 3" xfId="14991"/>
    <cellStyle name="Comma 3 13 4" xfId="14992"/>
    <cellStyle name="Comma 3 13 5" xfId="14993"/>
    <cellStyle name="Comma 3 14" xfId="14994"/>
    <cellStyle name="Comma 3 14 2" xfId="14995"/>
    <cellStyle name="Comma 3 14 2 2" xfId="14996"/>
    <cellStyle name="Comma 3 14 2 3" xfId="14997"/>
    <cellStyle name="Comma 3 14 2 4" xfId="14998"/>
    <cellStyle name="Comma 3 14 3" xfId="14999"/>
    <cellStyle name="Comma 3 14 4" xfId="15000"/>
    <cellStyle name="Comma 3 14 5" xfId="15001"/>
    <cellStyle name="Comma 3 15" xfId="15002"/>
    <cellStyle name="Comma 3 15 2" xfId="15003"/>
    <cellStyle name="Comma 3 15 2 2" xfId="15004"/>
    <cellStyle name="Comma 3 15 2 3" xfId="15005"/>
    <cellStyle name="Comma 3 15 2 4" xfId="15006"/>
    <cellStyle name="Comma 3 15 3" xfId="15007"/>
    <cellStyle name="Comma 3 15 4" xfId="15008"/>
    <cellStyle name="Comma 3 15 5" xfId="15009"/>
    <cellStyle name="Comma 3 16" xfId="15010"/>
    <cellStyle name="Comma 3 16 2" xfId="15011"/>
    <cellStyle name="Comma 3 16 2 2" xfId="15012"/>
    <cellStyle name="Comma 3 16 2 3" xfId="15013"/>
    <cellStyle name="Comma 3 16 2 4" xfId="15014"/>
    <cellStyle name="Comma 3 16 3" xfId="15015"/>
    <cellStyle name="Comma 3 16 4" xfId="15016"/>
    <cellStyle name="Comma 3 16 5" xfId="15017"/>
    <cellStyle name="Comma 3 17" xfId="15018"/>
    <cellStyle name="Comma 3 17 2" xfId="15019"/>
    <cellStyle name="Comma 3 17 2 2" xfId="15020"/>
    <cellStyle name="Comma 3 17 2 3" xfId="15021"/>
    <cellStyle name="Comma 3 17 2 4" xfId="15022"/>
    <cellStyle name="Comma 3 17 3" xfId="15023"/>
    <cellStyle name="Comma 3 17 4" xfId="15024"/>
    <cellStyle name="Comma 3 17 5" xfId="15025"/>
    <cellStyle name="Comma 3 18" xfId="15026"/>
    <cellStyle name="Comma 3 18 2" xfId="15027"/>
    <cellStyle name="Comma 3 18 2 2" xfId="15028"/>
    <cellStyle name="Comma 3 18 2 3" xfId="15029"/>
    <cellStyle name="Comma 3 18 2 4" xfId="15030"/>
    <cellStyle name="Comma 3 18 3" xfId="15031"/>
    <cellStyle name="Comma 3 18 4" xfId="15032"/>
    <cellStyle name="Comma 3 18 5" xfId="15033"/>
    <cellStyle name="Comma 3 19" xfId="15034"/>
    <cellStyle name="Comma 3 19 2" xfId="15035"/>
    <cellStyle name="Comma 3 19 2 2" xfId="15036"/>
    <cellStyle name="Comma 3 19 2 3" xfId="15037"/>
    <cellStyle name="Comma 3 19 2 4" xfId="15038"/>
    <cellStyle name="Comma 3 19 3" xfId="15039"/>
    <cellStyle name="Comma 3 19 4" xfId="15040"/>
    <cellStyle name="Comma 3 19 5" xfId="15041"/>
    <cellStyle name="Comma 3 2" xfId="7"/>
    <cellStyle name="Comma 3 2 2" xfId="15042"/>
    <cellStyle name="Comma 3 2 2 2" xfId="15043"/>
    <cellStyle name="Comma 3 2 2 2 2" xfId="15044"/>
    <cellStyle name="Comma 3 2 2 3" xfId="15045"/>
    <cellStyle name="Comma 3 2 2 4" xfId="15046"/>
    <cellStyle name="Comma 3 2 3" xfId="15047"/>
    <cellStyle name="Comma 3 2 3 2" xfId="15048"/>
    <cellStyle name="Comma 3 2 4" xfId="15049"/>
    <cellStyle name="Comma 3 2 5" xfId="15050"/>
    <cellStyle name="Comma 3 2 6" xfId="15051"/>
    <cellStyle name="Comma 3 2 7" xfId="15052"/>
    <cellStyle name="Comma 3 2 8" xfId="58137"/>
    <cellStyle name="Comma 3 20" xfId="15053"/>
    <cellStyle name="Comma 3 20 2" xfId="15054"/>
    <cellStyle name="Comma 3 20 3" xfId="15055"/>
    <cellStyle name="Comma 3 20 4" xfId="15056"/>
    <cellStyle name="Comma 3 21" xfId="15057"/>
    <cellStyle name="Comma 3 21 2" xfId="15058"/>
    <cellStyle name="Comma 3 21 3" xfId="15059"/>
    <cellStyle name="Comma 3 21 4" xfId="15060"/>
    <cellStyle name="Comma 3 22" xfId="15061"/>
    <cellStyle name="Comma 3 22 2" xfId="15062"/>
    <cellStyle name="Comma 3 22 3" xfId="15063"/>
    <cellStyle name="Comma 3 22 4" xfId="15064"/>
    <cellStyle name="Comma 3 23" xfId="15065"/>
    <cellStyle name="Comma 3 24" xfId="15066"/>
    <cellStyle name="Comma 3 24 2" xfId="15067"/>
    <cellStyle name="Comma 3 25" xfId="15068"/>
    <cellStyle name="Comma 3 3" xfId="15069"/>
    <cellStyle name="Comma 3 3 2" xfId="15070"/>
    <cellStyle name="Comma 3 3 2 2" xfId="15071"/>
    <cellStyle name="Comma 3 3 2 3" xfId="15072"/>
    <cellStyle name="Comma 3 3 2 4" xfId="15073"/>
    <cellStyle name="Comma 3 3 3" xfId="15074"/>
    <cellStyle name="Comma 3 3 3 2" xfId="15075"/>
    <cellStyle name="Comma 3 3 4" xfId="15076"/>
    <cellStyle name="Comma 3 3 5" xfId="15077"/>
    <cellStyle name="Comma 3 4" xfId="15078"/>
    <cellStyle name="Comma 3 4 2" xfId="15079"/>
    <cellStyle name="Comma 3 4 2 2" xfId="15080"/>
    <cellStyle name="Comma 3 4 2 3" xfId="15081"/>
    <cellStyle name="Comma 3 4 2 4" xfId="15082"/>
    <cellStyle name="Comma 3 4 3" xfId="15083"/>
    <cellStyle name="Comma 3 4 4" xfId="15084"/>
    <cellStyle name="Comma 3 4 5" xfId="15085"/>
    <cellStyle name="Comma 3 5" xfId="15086"/>
    <cellStyle name="Comma 3 5 2" xfId="15087"/>
    <cellStyle name="Comma 3 5 2 2" xfId="15088"/>
    <cellStyle name="Comma 3 5 2 3" xfId="15089"/>
    <cellStyle name="Comma 3 5 2 4" xfId="15090"/>
    <cellStyle name="Comma 3 5 3" xfId="15091"/>
    <cellStyle name="Comma 3 5 4" xfId="15092"/>
    <cellStyle name="Comma 3 5 5" xfId="15093"/>
    <cellStyle name="Comma 3 6" xfId="15094"/>
    <cellStyle name="Comma 3 6 2" xfId="15095"/>
    <cellStyle name="Comma 3 6 2 2" xfId="15096"/>
    <cellStyle name="Comma 3 6 2 3" xfId="15097"/>
    <cellStyle name="Comma 3 6 2 4" xfId="15098"/>
    <cellStyle name="Comma 3 6 3" xfId="15099"/>
    <cellStyle name="Comma 3 6 4" xfId="15100"/>
    <cellStyle name="Comma 3 6 5" xfId="15101"/>
    <cellStyle name="Comma 3 7" xfId="15102"/>
    <cellStyle name="Comma 3 7 2" xfId="15103"/>
    <cellStyle name="Comma 3 7 2 2" xfId="15104"/>
    <cellStyle name="Comma 3 7 2 3" xfId="15105"/>
    <cellStyle name="Comma 3 7 2 4" xfId="15106"/>
    <cellStyle name="Comma 3 7 3" xfId="15107"/>
    <cellStyle name="Comma 3 7 4" xfId="15108"/>
    <cellStyle name="Comma 3 7 5" xfId="15109"/>
    <cellStyle name="Comma 3 8" xfId="15110"/>
    <cellStyle name="Comma 3 8 2" xfId="15111"/>
    <cellStyle name="Comma 3 8 2 2" xfId="15112"/>
    <cellStyle name="Comma 3 8 2 3" xfId="15113"/>
    <cellStyle name="Comma 3 8 2 4" xfId="15114"/>
    <cellStyle name="Comma 3 8 3" xfId="15115"/>
    <cellStyle name="Comma 3 8 4" xfId="15116"/>
    <cellStyle name="Comma 3 8 5" xfId="15117"/>
    <cellStyle name="Comma 3 9" xfId="15118"/>
    <cellStyle name="Comma 3 9 2" xfId="15119"/>
    <cellStyle name="Comma 3 9 2 2" xfId="15120"/>
    <cellStyle name="Comma 3 9 2 3" xfId="15121"/>
    <cellStyle name="Comma 3 9 2 4" xfId="15122"/>
    <cellStyle name="Comma 3 9 3" xfId="15123"/>
    <cellStyle name="Comma 3 9 4" xfId="15124"/>
    <cellStyle name="Comma 3 9 5" xfId="15125"/>
    <cellStyle name="Comma 30" xfId="15126"/>
    <cellStyle name="Comma 30 2" xfId="15127"/>
    <cellStyle name="Comma 30 2 2" xfId="15128"/>
    <cellStyle name="Comma 30 2 3" xfId="15129"/>
    <cellStyle name="Comma 30 2 4" xfId="15130"/>
    <cellStyle name="Comma 30 3" xfId="15131"/>
    <cellStyle name="Comma 30 4" xfId="15132"/>
    <cellStyle name="Comma 30 5" xfId="15133"/>
    <cellStyle name="Comma 300" xfId="15134"/>
    <cellStyle name="Comma 301" xfId="15135"/>
    <cellStyle name="Comma 302" xfId="15136"/>
    <cellStyle name="Comma 303" xfId="15137"/>
    <cellStyle name="Comma 304" xfId="15138"/>
    <cellStyle name="Comma 305" xfId="15139"/>
    <cellStyle name="Comma 306" xfId="15140"/>
    <cellStyle name="Comma 307" xfId="15141"/>
    <cellStyle name="Comma 308" xfId="15142"/>
    <cellStyle name="Comma 309" xfId="15143"/>
    <cellStyle name="Comma 31" xfId="15144"/>
    <cellStyle name="Comma 31 2" xfId="15145"/>
    <cellStyle name="Comma 31 2 2" xfId="15146"/>
    <cellStyle name="Comma 31 2 3" xfId="15147"/>
    <cellStyle name="Comma 31 2 4" xfId="15148"/>
    <cellStyle name="Comma 31 3" xfId="15149"/>
    <cellStyle name="Comma 31 4" xfId="15150"/>
    <cellStyle name="Comma 31 5" xfId="15151"/>
    <cellStyle name="Comma 310" xfId="15152"/>
    <cellStyle name="Comma 311" xfId="15153"/>
    <cellStyle name="Comma 312" xfId="15154"/>
    <cellStyle name="Comma 313" xfId="15155"/>
    <cellStyle name="Comma 314" xfId="15156"/>
    <cellStyle name="Comma 315" xfId="15157"/>
    <cellStyle name="Comma 316" xfId="15158"/>
    <cellStyle name="Comma 317" xfId="15159"/>
    <cellStyle name="Comma 318" xfId="15160"/>
    <cellStyle name="Comma 319" xfId="15161"/>
    <cellStyle name="Comma 32" xfId="15162"/>
    <cellStyle name="Comma 32 2" xfId="15163"/>
    <cellStyle name="Comma 32 2 2" xfId="15164"/>
    <cellStyle name="Comma 32 2 3" xfId="15165"/>
    <cellStyle name="Comma 32 2 4" xfId="15166"/>
    <cellStyle name="Comma 32 3" xfId="15167"/>
    <cellStyle name="Comma 32 4" xfId="15168"/>
    <cellStyle name="Comma 32 5" xfId="15169"/>
    <cellStyle name="Comma 320" xfId="15170"/>
    <cellStyle name="Comma 321" xfId="15171"/>
    <cellStyle name="Comma 322" xfId="15172"/>
    <cellStyle name="Comma 323" xfId="15173"/>
    <cellStyle name="Comma 324" xfId="15174"/>
    <cellStyle name="Comma 325" xfId="15175"/>
    <cellStyle name="Comma 326" xfId="15176"/>
    <cellStyle name="Comma 327" xfId="15177"/>
    <cellStyle name="Comma 328" xfId="15178"/>
    <cellStyle name="Comma 329" xfId="15179"/>
    <cellStyle name="Comma 33" xfId="15180"/>
    <cellStyle name="Comma 33 2" xfId="15181"/>
    <cellStyle name="Comma 33 2 2" xfId="15182"/>
    <cellStyle name="Comma 33 2 3" xfId="15183"/>
    <cellStyle name="Comma 33 2 3 2" xfId="15184"/>
    <cellStyle name="Comma 33 2 3 2 2" xfId="15185"/>
    <cellStyle name="Comma 33 2 3 3" xfId="15186"/>
    <cellStyle name="Comma 33 2 4" xfId="15187"/>
    <cellStyle name="Comma 33 3" xfId="15188"/>
    <cellStyle name="Comma 33 4" xfId="15189"/>
    <cellStyle name="Comma 33 5" xfId="15190"/>
    <cellStyle name="Comma 330" xfId="15191"/>
    <cellStyle name="Comma 331" xfId="15192"/>
    <cellStyle name="Comma 332" xfId="15193"/>
    <cellStyle name="Comma 333" xfId="15194"/>
    <cellStyle name="Comma 334" xfId="15195"/>
    <cellStyle name="Comma 335" xfId="15196"/>
    <cellStyle name="Comma 336" xfId="15197"/>
    <cellStyle name="Comma 337" xfId="15198"/>
    <cellStyle name="Comma 338" xfId="15199"/>
    <cellStyle name="Comma 339" xfId="15200"/>
    <cellStyle name="Comma 34" xfId="15201"/>
    <cellStyle name="Comma 34 2" xfId="15202"/>
    <cellStyle name="Comma 34 2 2" xfId="15203"/>
    <cellStyle name="Comma 34 2 3" xfId="15204"/>
    <cellStyle name="Comma 34 2 4" xfId="15205"/>
    <cellStyle name="Comma 34 3" xfId="15206"/>
    <cellStyle name="Comma 34 4" xfId="15207"/>
    <cellStyle name="Comma 34 5" xfId="15208"/>
    <cellStyle name="Comma 340" xfId="15209"/>
    <cellStyle name="Comma 341" xfId="15210"/>
    <cellStyle name="Comma 342" xfId="15211"/>
    <cellStyle name="Comma 343" xfId="15212"/>
    <cellStyle name="Comma 344" xfId="15213"/>
    <cellStyle name="Comma 345" xfId="15214"/>
    <cellStyle name="Comma 346" xfId="15215"/>
    <cellStyle name="Comma 347" xfId="15216"/>
    <cellStyle name="Comma 348" xfId="15217"/>
    <cellStyle name="Comma 349" xfId="15218"/>
    <cellStyle name="Comma 35" xfId="15219"/>
    <cellStyle name="Comma 35 2" xfId="15220"/>
    <cellStyle name="Comma 35 2 2" xfId="15221"/>
    <cellStyle name="Comma 35 2 3" xfId="15222"/>
    <cellStyle name="Comma 35 2 4" xfId="15223"/>
    <cellStyle name="Comma 35 3" xfId="15224"/>
    <cellStyle name="Comma 35 4" xfId="15225"/>
    <cellStyle name="Comma 35 5" xfId="15226"/>
    <cellStyle name="Comma 350" xfId="15227"/>
    <cellStyle name="Comma 351" xfId="15228"/>
    <cellStyle name="Comma 352" xfId="15229"/>
    <cellStyle name="Comma 353" xfId="15230"/>
    <cellStyle name="Comma 354" xfId="15231"/>
    <cellStyle name="Comma 355" xfId="15232"/>
    <cellStyle name="Comma 356" xfId="15233"/>
    <cellStyle name="Comma 357" xfId="15234"/>
    <cellStyle name="Comma 358" xfId="15235"/>
    <cellStyle name="Comma 359" xfId="15236"/>
    <cellStyle name="Comma 36" xfId="15237"/>
    <cellStyle name="Comma 36 2" xfId="15238"/>
    <cellStyle name="Comma 36 2 2" xfId="15239"/>
    <cellStyle name="Comma 36 2 3" xfId="15240"/>
    <cellStyle name="Comma 36 2 4" xfId="15241"/>
    <cellStyle name="Comma 36 3" xfId="15242"/>
    <cellStyle name="Comma 36 4" xfId="15243"/>
    <cellStyle name="Comma 36 5" xfId="15244"/>
    <cellStyle name="Comma 360" xfId="15245"/>
    <cellStyle name="Comma 361" xfId="15246"/>
    <cellStyle name="Comma 362" xfId="15247"/>
    <cellStyle name="Comma 363" xfId="15248"/>
    <cellStyle name="Comma 364" xfId="15249"/>
    <cellStyle name="Comma 365" xfId="15250"/>
    <cellStyle name="Comma 366" xfId="15251"/>
    <cellStyle name="Comma 367" xfId="15252"/>
    <cellStyle name="Comma 368" xfId="15253"/>
    <cellStyle name="Comma 369" xfId="15254"/>
    <cellStyle name="Comma 37" xfId="15255"/>
    <cellStyle name="Comma 37 2" xfId="15256"/>
    <cellStyle name="Comma 37 2 2" xfId="15257"/>
    <cellStyle name="Comma 37 2 3" xfId="15258"/>
    <cellStyle name="Comma 37 2 4" xfId="15259"/>
    <cellStyle name="Comma 37 3" xfId="15260"/>
    <cellStyle name="Comma 37 4" xfId="15261"/>
    <cellStyle name="Comma 37 5" xfId="15262"/>
    <cellStyle name="Comma 370" xfId="15263"/>
    <cellStyle name="Comma 371" xfId="15264"/>
    <cellStyle name="Comma 372" xfId="15265"/>
    <cellStyle name="Comma 373" xfId="15266"/>
    <cellStyle name="Comma 374" xfId="15267"/>
    <cellStyle name="Comma 375" xfId="15268"/>
    <cellStyle name="Comma 376" xfId="15269"/>
    <cellStyle name="Comma 377" xfId="15270"/>
    <cellStyle name="Comma 378" xfId="15271"/>
    <cellStyle name="Comma 379" xfId="15272"/>
    <cellStyle name="Comma 38" xfId="15273"/>
    <cellStyle name="Comma 38 2" xfId="15274"/>
    <cellStyle name="Comma 38 2 2" xfId="15275"/>
    <cellStyle name="Comma 38 2 3" xfId="15276"/>
    <cellStyle name="Comma 38 2 4" xfId="15277"/>
    <cellStyle name="Comma 38 3" xfId="15278"/>
    <cellStyle name="Comma 38 4" xfId="15279"/>
    <cellStyle name="Comma 38 5" xfId="15280"/>
    <cellStyle name="Comma 380" xfId="15281"/>
    <cellStyle name="Comma 381" xfId="15282"/>
    <cellStyle name="Comma 382" xfId="15283"/>
    <cellStyle name="Comma 383" xfId="15284"/>
    <cellStyle name="Comma 384" xfId="15285"/>
    <cellStyle name="Comma 385" xfId="15286"/>
    <cellStyle name="Comma 386" xfId="15287"/>
    <cellStyle name="Comma 387" xfId="15288"/>
    <cellStyle name="Comma 388" xfId="15289"/>
    <cellStyle name="Comma 389" xfId="15290"/>
    <cellStyle name="Comma 39" xfId="15291"/>
    <cellStyle name="Comma 39 2" xfId="15292"/>
    <cellStyle name="Comma 39 2 2" xfId="15293"/>
    <cellStyle name="Comma 39 2 2 2" xfId="15294"/>
    <cellStyle name="Comma 39 2 3" xfId="15295"/>
    <cellStyle name="Comma 39 2 4" xfId="15296"/>
    <cellStyle name="Comma 39 2 5" xfId="15297"/>
    <cellStyle name="Comma 39 3" xfId="15298"/>
    <cellStyle name="Comma 39 4" xfId="15299"/>
    <cellStyle name="Comma 39 5" xfId="15300"/>
    <cellStyle name="Comma 390" xfId="15301"/>
    <cellStyle name="Comma 391" xfId="15302"/>
    <cellStyle name="Comma 392" xfId="15303"/>
    <cellStyle name="Comma 393" xfId="15304"/>
    <cellStyle name="Comma 394" xfId="15305"/>
    <cellStyle name="Comma 395" xfId="15306"/>
    <cellStyle name="Comma 396" xfId="15307"/>
    <cellStyle name="Comma 397" xfId="15308"/>
    <cellStyle name="Comma 398" xfId="15309"/>
    <cellStyle name="Comma 399" xfId="15310"/>
    <cellStyle name="Comma 4" xfId="15311"/>
    <cellStyle name="Comma 4 10" xfId="15312"/>
    <cellStyle name="Comma 4 10 2" xfId="15313"/>
    <cellStyle name="Comma 4 10 2 2" xfId="15314"/>
    <cellStyle name="Comma 4 10 2 3" xfId="15315"/>
    <cellStyle name="Comma 4 10 2 4" xfId="15316"/>
    <cellStyle name="Comma 4 10 3" xfId="15317"/>
    <cellStyle name="Comma 4 10 4" xfId="15318"/>
    <cellStyle name="Comma 4 10 5" xfId="15319"/>
    <cellStyle name="Comma 4 11" xfId="15320"/>
    <cellStyle name="Comma 4 11 2" xfId="15321"/>
    <cellStyle name="Comma 4 11 2 2" xfId="15322"/>
    <cellStyle name="Comma 4 11 2 3" xfId="15323"/>
    <cellStyle name="Comma 4 11 2 4" xfId="15324"/>
    <cellStyle name="Comma 4 11 3" xfId="15325"/>
    <cellStyle name="Comma 4 11 4" xfId="15326"/>
    <cellStyle name="Comma 4 11 5" xfId="15327"/>
    <cellStyle name="Comma 4 12" xfId="15328"/>
    <cellStyle name="Comma 4 12 2" xfId="15329"/>
    <cellStyle name="Comma 4 12 2 2" xfId="15330"/>
    <cellStyle name="Comma 4 12 2 2 2" xfId="15331"/>
    <cellStyle name="Comma 4 12 2 2 2 2" xfId="15332"/>
    <cellStyle name="Comma 4 12 2 2 3" xfId="15333"/>
    <cellStyle name="Comma 4 12 2 3" xfId="15334"/>
    <cellStyle name="Comma 4 12 2 4" xfId="15335"/>
    <cellStyle name="Comma 4 12 3" xfId="15336"/>
    <cellStyle name="Comma 4 12 4" xfId="15337"/>
    <cellStyle name="Comma 4 12 5" xfId="15338"/>
    <cellStyle name="Comma 4 13" xfId="15339"/>
    <cellStyle name="Comma 4 13 2" xfId="15340"/>
    <cellStyle name="Comma 4 13 2 2" xfId="15341"/>
    <cellStyle name="Comma 4 13 2 3" xfId="15342"/>
    <cellStyle name="Comma 4 13 2 4" xfId="15343"/>
    <cellStyle name="Comma 4 13 3" xfId="15344"/>
    <cellStyle name="Comma 4 13 4" xfId="15345"/>
    <cellStyle name="Comma 4 13 5" xfId="15346"/>
    <cellStyle name="Comma 4 14" xfId="15347"/>
    <cellStyle name="Comma 4 14 2" xfId="15348"/>
    <cellStyle name="Comma 4 14 2 2" xfId="15349"/>
    <cellStyle name="Comma 4 14 2 3" xfId="15350"/>
    <cellStyle name="Comma 4 14 2 4" xfId="15351"/>
    <cellStyle name="Comma 4 14 3" xfId="15352"/>
    <cellStyle name="Comma 4 14 4" xfId="15353"/>
    <cellStyle name="Comma 4 14 5" xfId="15354"/>
    <cellStyle name="Comma 4 15" xfId="15355"/>
    <cellStyle name="Comma 4 15 2" xfId="15356"/>
    <cellStyle name="Comma 4 15 2 2" xfId="15357"/>
    <cellStyle name="Comma 4 15 2 3" xfId="15358"/>
    <cellStyle name="Comma 4 15 2 4" xfId="15359"/>
    <cellStyle name="Comma 4 15 3" xfId="15360"/>
    <cellStyle name="Comma 4 15 3 2" xfId="15361"/>
    <cellStyle name="Comma 4 15 3 2 2" xfId="15362"/>
    <cellStyle name="Comma 4 15 3 3" xfId="15363"/>
    <cellStyle name="Comma 4 15 4" xfId="15364"/>
    <cellStyle name="Comma 4 15 5" xfId="15365"/>
    <cellStyle name="Comma 4 16" xfId="15366"/>
    <cellStyle name="Comma 4 16 2" xfId="15367"/>
    <cellStyle name="Comma 4 16 2 2" xfId="15368"/>
    <cellStyle name="Comma 4 16 2 3" xfId="15369"/>
    <cellStyle name="Comma 4 16 2 4" xfId="15370"/>
    <cellStyle name="Comma 4 16 3" xfId="15371"/>
    <cellStyle name="Comma 4 16 4" xfId="15372"/>
    <cellStyle name="Comma 4 16 5" xfId="15373"/>
    <cellStyle name="Comma 4 17" xfId="15374"/>
    <cellStyle name="Comma 4 17 2" xfId="15375"/>
    <cellStyle name="Comma 4 17 2 2" xfId="15376"/>
    <cellStyle name="Comma 4 17 2 3" xfId="15377"/>
    <cellStyle name="Comma 4 17 2 4" xfId="15378"/>
    <cellStyle name="Comma 4 17 3" xfId="15379"/>
    <cellStyle name="Comma 4 17 4" xfId="15380"/>
    <cellStyle name="Comma 4 17 5" xfId="15381"/>
    <cellStyle name="Comma 4 18" xfId="15382"/>
    <cellStyle name="Comma 4 18 2" xfId="15383"/>
    <cellStyle name="Comma 4 18 2 2" xfId="15384"/>
    <cellStyle name="Comma 4 18 2 3" xfId="15385"/>
    <cellStyle name="Comma 4 18 2 4" xfId="15386"/>
    <cellStyle name="Comma 4 18 3" xfId="15387"/>
    <cellStyle name="Comma 4 18 4" xfId="15388"/>
    <cellStyle name="Comma 4 18 5" xfId="15389"/>
    <cellStyle name="Comma 4 19" xfId="15390"/>
    <cellStyle name="Comma 4 19 2" xfId="15391"/>
    <cellStyle name="Comma 4 19 2 2" xfId="15392"/>
    <cellStyle name="Comma 4 19 2 3" xfId="15393"/>
    <cellStyle name="Comma 4 19 2 4" xfId="15394"/>
    <cellStyle name="Comma 4 19 3" xfId="15395"/>
    <cellStyle name="Comma 4 19 4" xfId="15396"/>
    <cellStyle name="Comma 4 19 5" xfId="15397"/>
    <cellStyle name="Comma 4 2" xfId="15398"/>
    <cellStyle name="Comma 4 2 2" xfId="15399"/>
    <cellStyle name="Comma 4 2 2 2" xfId="15400"/>
    <cellStyle name="Comma 4 2 2 3" xfId="15401"/>
    <cellStyle name="Comma 4 2 2 4" xfId="15402"/>
    <cellStyle name="Comma 4 2 3" xfId="15403"/>
    <cellStyle name="Comma 4 2 3 2" xfId="15404"/>
    <cellStyle name="Comma 4 2 4" xfId="15405"/>
    <cellStyle name="Comma 4 2 4 2" xfId="15406"/>
    <cellStyle name="Comma 4 2 5" xfId="15407"/>
    <cellStyle name="Comma 4 20" xfId="15408"/>
    <cellStyle name="Comma 4 20 2" xfId="15409"/>
    <cellStyle name="Comma 4 20 3" xfId="15410"/>
    <cellStyle name="Comma 4 20 4" xfId="15411"/>
    <cellStyle name="Comma 4 21" xfId="15412"/>
    <cellStyle name="Comma 4 21 2" xfId="15413"/>
    <cellStyle name="Comma 4 21 3" xfId="15414"/>
    <cellStyle name="Comma 4 21 4" xfId="15415"/>
    <cellStyle name="Comma 4 22" xfId="15416"/>
    <cellStyle name="Comma 4 22 2" xfId="15417"/>
    <cellStyle name="Comma 4 23" xfId="15418"/>
    <cellStyle name="Comma 4 23 2" xfId="15419"/>
    <cellStyle name="Comma 4 24" xfId="15420"/>
    <cellStyle name="Comma 4 25" xfId="15421"/>
    <cellStyle name="Comma 4 3" xfId="15422"/>
    <cellStyle name="Comma 4 3 2" xfId="15423"/>
    <cellStyle name="Comma 4 3 2 2" xfId="15424"/>
    <cellStyle name="Comma 4 3 2 3" xfId="15425"/>
    <cellStyle name="Comma 4 3 2 4" xfId="15426"/>
    <cellStyle name="Comma 4 3 3" xfId="15427"/>
    <cellStyle name="Comma 4 3 3 2" xfId="15428"/>
    <cellStyle name="Comma 4 3 4" xfId="15429"/>
    <cellStyle name="Comma 4 3 4 2" xfId="15430"/>
    <cellStyle name="Comma 4 3 5" xfId="15431"/>
    <cellStyle name="Comma 4 4" xfId="15432"/>
    <cellStyle name="Comma 4 4 2" xfId="15433"/>
    <cellStyle name="Comma 4 4 2 2" xfId="15434"/>
    <cellStyle name="Comma 4 4 2 3" xfId="15435"/>
    <cellStyle name="Comma 4 4 2 4" xfId="15436"/>
    <cellStyle name="Comma 4 4 3" xfId="15437"/>
    <cellStyle name="Comma 4 4 3 2" xfId="15438"/>
    <cellStyle name="Comma 4 4 4" xfId="15439"/>
    <cellStyle name="Comma 4 4 4 2" xfId="15440"/>
    <cellStyle name="Comma 4 4 5" xfId="15441"/>
    <cellStyle name="Comma 4 5" xfId="15442"/>
    <cellStyle name="Comma 4 5 2" xfId="15443"/>
    <cellStyle name="Comma 4 5 2 2" xfId="15444"/>
    <cellStyle name="Comma 4 5 2 3" xfId="15445"/>
    <cellStyle name="Comma 4 5 2 4" xfId="15446"/>
    <cellStyle name="Comma 4 5 3" xfId="15447"/>
    <cellStyle name="Comma 4 5 4" xfId="15448"/>
    <cellStyle name="Comma 4 5 5" xfId="15449"/>
    <cellStyle name="Comma 4 6" xfId="15450"/>
    <cellStyle name="Comma 4 6 2" xfId="15451"/>
    <cellStyle name="Comma 4 6 2 2" xfId="15452"/>
    <cellStyle name="Comma 4 6 2 3" xfId="15453"/>
    <cellStyle name="Comma 4 6 2 4" xfId="15454"/>
    <cellStyle name="Comma 4 6 3" xfId="15455"/>
    <cellStyle name="Comma 4 6 4" xfId="15456"/>
    <cellStyle name="Comma 4 6 5" xfId="15457"/>
    <cellStyle name="Comma 4 7" xfId="15458"/>
    <cellStyle name="Comma 4 7 2" xfId="15459"/>
    <cellStyle name="Comma 4 7 2 2" xfId="15460"/>
    <cellStyle name="Comma 4 7 2 3" xfId="15461"/>
    <cellStyle name="Comma 4 7 2 4" xfId="15462"/>
    <cellStyle name="Comma 4 7 3" xfId="15463"/>
    <cellStyle name="Comma 4 7 4" xfId="15464"/>
    <cellStyle name="Comma 4 7 5" xfId="15465"/>
    <cellStyle name="Comma 4 8" xfId="15466"/>
    <cellStyle name="Comma 4 8 2" xfId="15467"/>
    <cellStyle name="Comma 4 8 2 2" xfId="15468"/>
    <cellStyle name="Comma 4 8 2 3" xfId="15469"/>
    <cellStyle name="Comma 4 8 2 4" xfId="15470"/>
    <cellStyle name="Comma 4 8 3" xfId="15471"/>
    <cellStyle name="Comma 4 8 4" xfId="15472"/>
    <cellStyle name="Comma 4 8 5" xfId="15473"/>
    <cellStyle name="Comma 4 9" xfId="15474"/>
    <cellStyle name="Comma 4 9 2" xfId="15475"/>
    <cellStyle name="Comma 4 9 2 2" xfId="15476"/>
    <cellStyle name="Comma 4 9 2 3" xfId="15477"/>
    <cellStyle name="Comma 4 9 2 4" xfId="15478"/>
    <cellStyle name="Comma 4 9 3" xfId="15479"/>
    <cellStyle name="Comma 4 9 4" xfId="15480"/>
    <cellStyle name="Comma 4 9 5" xfId="15481"/>
    <cellStyle name="Comma 40" xfId="15482"/>
    <cellStyle name="Comma 40 2" xfId="15483"/>
    <cellStyle name="Comma 40 2 2" xfId="15484"/>
    <cellStyle name="Comma 40 2 3" xfId="15485"/>
    <cellStyle name="Comma 40 2 4" xfId="15486"/>
    <cellStyle name="Comma 40 3" xfId="15487"/>
    <cellStyle name="Comma 40 4" xfId="15488"/>
    <cellStyle name="Comma 40 5" xfId="15489"/>
    <cellStyle name="Comma 400" xfId="15490"/>
    <cellStyle name="Comma 401" xfId="15491"/>
    <cellStyle name="Comma 402" xfId="15492"/>
    <cellStyle name="Comma 403" xfId="15493"/>
    <cellStyle name="Comma 404" xfId="15494"/>
    <cellStyle name="Comma 405" xfId="15495"/>
    <cellStyle name="Comma 406" xfId="15496"/>
    <cellStyle name="Comma 407" xfId="15497"/>
    <cellStyle name="Comma 408" xfId="15498"/>
    <cellStyle name="Comma 409" xfId="15499"/>
    <cellStyle name="Comma 409 2" xfId="15500"/>
    <cellStyle name="Comma 41" xfId="15501"/>
    <cellStyle name="Comma 41 2" xfId="15502"/>
    <cellStyle name="Comma 410" xfId="15503"/>
    <cellStyle name="Comma 411" xfId="15504"/>
    <cellStyle name="Comma 412" xfId="15505"/>
    <cellStyle name="Comma 413" xfId="15506"/>
    <cellStyle name="Comma 413 2" xfId="15507"/>
    <cellStyle name="Comma 414" xfId="15508"/>
    <cellStyle name="Comma 415" xfId="15509"/>
    <cellStyle name="Comma 416" xfId="15510"/>
    <cellStyle name="Comma 417" xfId="15511"/>
    <cellStyle name="Comma 418" xfId="15512"/>
    <cellStyle name="Comma 419" xfId="15513"/>
    <cellStyle name="Comma 42" xfId="15514"/>
    <cellStyle name="Comma 42 2" xfId="15515"/>
    <cellStyle name="Comma 420" xfId="15516"/>
    <cellStyle name="Comma 420 2" xfId="15517"/>
    <cellStyle name="Comma 421" xfId="15518"/>
    <cellStyle name="Comma 422" xfId="15519"/>
    <cellStyle name="Comma 423" xfId="15520"/>
    <cellStyle name="Comma 424" xfId="15521"/>
    <cellStyle name="Comma 43" xfId="15522"/>
    <cellStyle name="Comma 43 2" xfId="15523"/>
    <cellStyle name="Comma 44" xfId="15524"/>
    <cellStyle name="Comma 44 2" xfId="15525"/>
    <cellStyle name="Comma 45" xfId="15526"/>
    <cellStyle name="Comma 45 2" xfId="15527"/>
    <cellStyle name="Comma 46" xfId="15528"/>
    <cellStyle name="Comma 46 2" xfId="15529"/>
    <cellStyle name="Comma 47" xfId="15530"/>
    <cellStyle name="Comma 47 2" xfId="15531"/>
    <cellStyle name="Comma 474" xfId="15532"/>
    <cellStyle name="Comma 474 2" xfId="15533"/>
    <cellStyle name="Comma 48" xfId="15534"/>
    <cellStyle name="Comma 48 2" xfId="15535"/>
    <cellStyle name="Comma 49" xfId="15536"/>
    <cellStyle name="Comma 49 2" xfId="15537"/>
    <cellStyle name="Comma 5" xfId="15538"/>
    <cellStyle name="Comma 5 10" xfId="15539"/>
    <cellStyle name="Comma 5 10 2" xfId="15540"/>
    <cellStyle name="Comma 5 10 2 2" xfId="15541"/>
    <cellStyle name="Comma 5 10 2 3" xfId="15542"/>
    <cellStyle name="Comma 5 10 2 4" xfId="15543"/>
    <cellStyle name="Comma 5 10 3" xfId="15544"/>
    <cellStyle name="Comma 5 10 4" xfId="15545"/>
    <cellStyle name="Comma 5 10 5" xfId="15546"/>
    <cellStyle name="Comma 5 11" xfId="15547"/>
    <cellStyle name="Comma 5 11 2" xfId="15548"/>
    <cellStyle name="Comma 5 11 2 2" xfId="15549"/>
    <cellStyle name="Comma 5 11 2 3" xfId="15550"/>
    <cellStyle name="Comma 5 11 2 4" xfId="15551"/>
    <cellStyle name="Comma 5 11 3" xfId="15552"/>
    <cellStyle name="Comma 5 11 4" xfId="15553"/>
    <cellStyle name="Comma 5 11 5" xfId="15554"/>
    <cellStyle name="Comma 5 12" xfId="15555"/>
    <cellStyle name="Comma 5 12 2" xfId="15556"/>
    <cellStyle name="Comma 5 12 2 2" xfId="15557"/>
    <cellStyle name="Comma 5 12 2 3" xfId="15558"/>
    <cellStyle name="Comma 5 12 2 3 2" xfId="15559"/>
    <cellStyle name="Comma 5 12 2 3 2 2" xfId="15560"/>
    <cellStyle name="Comma 5 12 2 3 3" xfId="15561"/>
    <cellStyle name="Comma 5 12 2 4" xfId="15562"/>
    <cellStyle name="Comma 5 12 3" xfId="15563"/>
    <cellStyle name="Comma 5 12 4" xfId="15564"/>
    <cellStyle name="Comma 5 12 5" xfId="15565"/>
    <cellStyle name="Comma 5 13" xfId="15566"/>
    <cellStyle name="Comma 5 13 2" xfId="15567"/>
    <cellStyle name="Comma 5 13 2 2" xfId="15568"/>
    <cellStyle name="Comma 5 13 2 3" xfId="15569"/>
    <cellStyle name="Comma 5 13 2 4" xfId="15570"/>
    <cellStyle name="Comma 5 13 3" xfId="15571"/>
    <cellStyle name="Comma 5 13 4" xfId="15572"/>
    <cellStyle name="Comma 5 13 5" xfId="15573"/>
    <cellStyle name="Comma 5 14" xfId="15574"/>
    <cellStyle name="Comma 5 14 2" xfId="15575"/>
    <cellStyle name="Comma 5 14 2 2" xfId="15576"/>
    <cellStyle name="Comma 5 14 2 3" xfId="15577"/>
    <cellStyle name="Comma 5 14 2 4" xfId="15578"/>
    <cellStyle name="Comma 5 14 3" xfId="15579"/>
    <cellStyle name="Comma 5 14 4" xfId="15580"/>
    <cellStyle name="Comma 5 14 5" xfId="15581"/>
    <cellStyle name="Comma 5 15" xfId="15582"/>
    <cellStyle name="Comma 5 15 2" xfId="15583"/>
    <cellStyle name="Comma 5 15 2 2" xfId="15584"/>
    <cellStyle name="Comma 5 15 2 3" xfId="15585"/>
    <cellStyle name="Comma 5 15 2 4" xfId="15586"/>
    <cellStyle name="Comma 5 15 3" xfId="15587"/>
    <cellStyle name="Comma 5 15 4" xfId="15588"/>
    <cellStyle name="Comma 5 15 5" xfId="15589"/>
    <cellStyle name="Comma 5 16" xfId="15590"/>
    <cellStyle name="Comma 5 16 2" xfId="15591"/>
    <cellStyle name="Comma 5 16 2 2" xfId="15592"/>
    <cellStyle name="Comma 5 16 2 3" xfId="15593"/>
    <cellStyle name="Comma 5 16 2 4" xfId="15594"/>
    <cellStyle name="Comma 5 16 3" xfId="15595"/>
    <cellStyle name="Comma 5 16 4" xfId="15596"/>
    <cellStyle name="Comma 5 16 5" xfId="15597"/>
    <cellStyle name="Comma 5 17" xfId="15598"/>
    <cellStyle name="Comma 5 17 2" xfId="15599"/>
    <cellStyle name="Comma 5 17 2 2" xfId="15600"/>
    <cellStyle name="Comma 5 17 2 3" xfId="15601"/>
    <cellStyle name="Comma 5 17 2 3 2" xfId="15602"/>
    <cellStyle name="Comma 5 17 2 3 2 2" xfId="15603"/>
    <cellStyle name="Comma 5 17 2 3 3" xfId="15604"/>
    <cellStyle name="Comma 5 17 2 4" xfId="15605"/>
    <cellStyle name="Comma 5 17 3" xfId="15606"/>
    <cellStyle name="Comma 5 17 4" xfId="15607"/>
    <cellStyle name="Comma 5 17 5" xfId="15608"/>
    <cellStyle name="Comma 5 18" xfId="15609"/>
    <cellStyle name="Comma 5 18 2" xfId="15610"/>
    <cellStyle name="Comma 5 18 2 2" xfId="15611"/>
    <cellStyle name="Comma 5 18 2 3" xfId="15612"/>
    <cellStyle name="Comma 5 18 2 4" xfId="15613"/>
    <cellStyle name="Comma 5 18 3" xfId="15614"/>
    <cellStyle name="Comma 5 18 4" xfId="15615"/>
    <cellStyle name="Comma 5 18 5" xfId="15616"/>
    <cellStyle name="Comma 5 19" xfId="15617"/>
    <cellStyle name="Comma 5 19 2" xfId="15618"/>
    <cellStyle name="Comma 5 19 2 2" xfId="15619"/>
    <cellStyle name="Comma 5 19 2 3" xfId="15620"/>
    <cellStyle name="Comma 5 19 2 4" xfId="15621"/>
    <cellStyle name="Comma 5 19 3" xfId="15622"/>
    <cellStyle name="Comma 5 19 4" xfId="15623"/>
    <cellStyle name="Comma 5 19 5" xfId="15624"/>
    <cellStyle name="Comma 5 2" xfId="15625"/>
    <cellStyle name="Comma 5 2 2" xfId="15626"/>
    <cellStyle name="Comma 5 2 2 2" xfId="15627"/>
    <cellStyle name="Comma 5 2 2 3" xfId="15628"/>
    <cellStyle name="Comma 5 2 2 4" xfId="15629"/>
    <cellStyle name="Comma 5 2 3" xfId="15630"/>
    <cellStyle name="Comma 5 2 3 2" xfId="15631"/>
    <cellStyle name="Comma 5 2 4" xfId="15632"/>
    <cellStyle name="Comma 5 2 4 2" xfId="15633"/>
    <cellStyle name="Comma 5 2 5" xfId="15634"/>
    <cellStyle name="Comma 5 20" xfId="15635"/>
    <cellStyle name="Comma 5 20 2" xfId="15636"/>
    <cellStyle name="Comma 5 20 3" xfId="15637"/>
    <cellStyle name="Comma 5 20 4" xfId="15638"/>
    <cellStyle name="Comma 5 21" xfId="15639"/>
    <cellStyle name="Comma 5 21 2" xfId="15640"/>
    <cellStyle name="Comma 5 21 3" xfId="15641"/>
    <cellStyle name="Comma 5 21 4" xfId="15642"/>
    <cellStyle name="Comma 5 22" xfId="15643"/>
    <cellStyle name="Comma 5 22 2" xfId="15644"/>
    <cellStyle name="Comma 5 23" xfId="15645"/>
    <cellStyle name="Comma 5 23 2" xfId="15646"/>
    <cellStyle name="Comma 5 24" xfId="15647"/>
    <cellStyle name="Comma 5 25" xfId="15648"/>
    <cellStyle name="Comma 5 3" xfId="15649"/>
    <cellStyle name="Comma 5 3 2" xfId="15650"/>
    <cellStyle name="Comma 5 3 2 2" xfId="15651"/>
    <cellStyle name="Comma 5 3 2 3" xfId="15652"/>
    <cellStyle name="Comma 5 3 2 4" xfId="15653"/>
    <cellStyle name="Comma 5 3 3" xfId="15654"/>
    <cellStyle name="Comma 5 3 4" xfId="15655"/>
    <cellStyle name="Comma 5 3 5" xfId="15656"/>
    <cellStyle name="Comma 5 4" xfId="15657"/>
    <cellStyle name="Comma 5 4 2" xfId="15658"/>
    <cellStyle name="Comma 5 4 2 2" xfId="15659"/>
    <cellStyle name="Comma 5 4 2 3" xfId="15660"/>
    <cellStyle name="Comma 5 4 2 4" xfId="15661"/>
    <cellStyle name="Comma 5 4 3" xfId="15662"/>
    <cellStyle name="Comma 5 4 4" xfId="15663"/>
    <cellStyle name="Comma 5 4 5" xfId="15664"/>
    <cellStyle name="Comma 5 5" xfId="15665"/>
    <cellStyle name="Comma 5 5 2" xfId="15666"/>
    <cellStyle name="Comma 5 5 2 2" xfId="15667"/>
    <cellStyle name="Comma 5 5 2 3" xfId="15668"/>
    <cellStyle name="Comma 5 5 2 4" xfId="15669"/>
    <cellStyle name="Comma 5 5 3" xfId="15670"/>
    <cellStyle name="Comma 5 5 4" xfId="15671"/>
    <cellStyle name="Comma 5 5 5" xfId="15672"/>
    <cellStyle name="Comma 5 6" xfId="15673"/>
    <cellStyle name="Comma 5 6 2" xfId="15674"/>
    <cellStyle name="Comma 5 6 2 2" xfId="15675"/>
    <cellStyle name="Comma 5 6 2 3" xfId="15676"/>
    <cellStyle name="Comma 5 6 2 4" xfId="15677"/>
    <cellStyle name="Comma 5 6 3" xfId="15678"/>
    <cellStyle name="Comma 5 6 4" xfId="15679"/>
    <cellStyle name="Comma 5 6 5" xfId="15680"/>
    <cellStyle name="Comma 5 7" xfId="15681"/>
    <cellStyle name="Comma 5 7 2" xfId="15682"/>
    <cellStyle name="Comma 5 7 2 2" xfId="15683"/>
    <cellStyle name="Comma 5 7 2 3" xfId="15684"/>
    <cellStyle name="Comma 5 7 2 4" xfId="15685"/>
    <cellStyle name="Comma 5 7 3" xfId="15686"/>
    <cellStyle name="Comma 5 7 4" xfId="15687"/>
    <cellStyle name="Comma 5 7 5" xfId="15688"/>
    <cellStyle name="Comma 5 8" xfId="15689"/>
    <cellStyle name="Comma 5 8 2" xfId="15690"/>
    <cellStyle name="Comma 5 8 2 2" xfId="15691"/>
    <cellStyle name="Comma 5 8 2 3" xfId="15692"/>
    <cellStyle name="Comma 5 8 2 4" xfId="15693"/>
    <cellStyle name="Comma 5 8 3" xfId="15694"/>
    <cellStyle name="Comma 5 8 4" xfId="15695"/>
    <cellStyle name="Comma 5 8 5" xfId="15696"/>
    <cellStyle name="Comma 5 9" xfId="15697"/>
    <cellStyle name="Comma 5 9 2" xfId="15698"/>
    <cellStyle name="Comma 5 9 2 2" xfId="15699"/>
    <cellStyle name="Comma 5 9 2 3" xfId="15700"/>
    <cellStyle name="Comma 5 9 2 4" xfId="15701"/>
    <cellStyle name="Comma 5 9 3" xfId="15702"/>
    <cellStyle name="Comma 5 9 4" xfId="15703"/>
    <cellStyle name="Comma 5 9 5" xfId="15704"/>
    <cellStyle name="Comma 50" xfId="15705"/>
    <cellStyle name="Comma 50 2" xfId="15706"/>
    <cellStyle name="Comma 51" xfId="15707"/>
    <cellStyle name="Comma 51 2" xfId="15708"/>
    <cellStyle name="Comma 52" xfId="15709"/>
    <cellStyle name="Comma 52 2" xfId="15710"/>
    <cellStyle name="Comma 53" xfId="15711"/>
    <cellStyle name="Comma 53 2" xfId="15712"/>
    <cellStyle name="Comma 54" xfId="15713"/>
    <cellStyle name="Comma 54 2" xfId="15714"/>
    <cellStyle name="Comma 55" xfId="15715"/>
    <cellStyle name="Comma 55 2" xfId="15716"/>
    <cellStyle name="Comma 56" xfId="15717"/>
    <cellStyle name="Comma 56 2" xfId="15718"/>
    <cellStyle name="Comma 57" xfId="15719"/>
    <cellStyle name="Comma 57 2" xfId="15720"/>
    <cellStyle name="Comma 570" xfId="15721"/>
    <cellStyle name="Comma 572" xfId="15722"/>
    <cellStyle name="Comma 58" xfId="15723"/>
    <cellStyle name="Comma 58 2" xfId="15724"/>
    <cellStyle name="Comma 59" xfId="15725"/>
    <cellStyle name="Comma 59 2" xfId="15726"/>
    <cellStyle name="Comma 6" xfId="15727"/>
    <cellStyle name="Comma 6 10" xfId="15728"/>
    <cellStyle name="Comma 6 10 2" xfId="15729"/>
    <cellStyle name="Comma 6 11" xfId="15730"/>
    <cellStyle name="Comma 6 11 2" xfId="15731"/>
    <cellStyle name="Comma 6 11 2 2" xfId="15732"/>
    <cellStyle name="Comma 6 11 3" xfId="15733"/>
    <cellStyle name="Comma 6 11 4" xfId="15734"/>
    <cellStyle name="Comma 6 12" xfId="15735"/>
    <cellStyle name="Comma 6 13" xfId="15736"/>
    <cellStyle name="Comma 6 2" xfId="15737"/>
    <cellStyle name="Comma 6 2 2" xfId="15738"/>
    <cellStyle name="Comma 6 2 2 2" xfId="15739"/>
    <cellStyle name="Comma 6 2 2 3" xfId="15740"/>
    <cellStyle name="Comma 6 2 2 4" xfId="15741"/>
    <cellStyle name="Comma 6 2 3" xfId="15742"/>
    <cellStyle name="Comma 6 2 3 2" xfId="15743"/>
    <cellStyle name="Comma 6 2 3 2 2" xfId="15744"/>
    <cellStyle name="Comma 6 2 3 2 2 2" xfId="15745"/>
    <cellStyle name="Comma 6 2 3 2 3" xfId="15746"/>
    <cellStyle name="Comma 6 2 3 3" xfId="15747"/>
    <cellStyle name="Comma 6 2 3 4" xfId="15748"/>
    <cellStyle name="Comma 6 2 3 5" xfId="15749"/>
    <cellStyle name="Comma 6 2 3 6" xfId="15750"/>
    <cellStyle name="Comma 6 2 4" xfId="15751"/>
    <cellStyle name="Comma 6 2 5" xfId="15752"/>
    <cellStyle name="Comma 6 2 6" xfId="15753"/>
    <cellStyle name="Comma 6 3" xfId="15754"/>
    <cellStyle name="Comma 6 3 2" xfId="15755"/>
    <cellStyle name="Comma 6 3 2 2" xfId="15756"/>
    <cellStyle name="Comma 6 3 2 3" xfId="15757"/>
    <cellStyle name="Comma 6 3 2 4" xfId="15758"/>
    <cellStyle name="Comma 6 3 3" xfId="15759"/>
    <cellStyle name="Comma 6 3 4" xfId="15760"/>
    <cellStyle name="Comma 6 3 5" xfId="15761"/>
    <cellStyle name="Comma 6 4" xfId="15762"/>
    <cellStyle name="Comma 6 4 2" xfId="15763"/>
    <cellStyle name="Comma 6 4 2 2" xfId="15764"/>
    <cellStyle name="Comma 6 4 2 3" xfId="15765"/>
    <cellStyle name="Comma 6 4 2 4" xfId="15766"/>
    <cellStyle name="Comma 6 4 3" xfId="15767"/>
    <cellStyle name="Comma 6 4 4" xfId="15768"/>
    <cellStyle name="Comma 6 4 5" xfId="15769"/>
    <cellStyle name="Comma 6 5" xfId="15770"/>
    <cellStyle name="Comma 6 5 2" xfId="15771"/>
    <cellStyle name="Comma 6 5 2 2" xfId="15772"/>
    <cellStyle name="Comma 6 5 2 3" xfId="15773"/>
    <cellStyle name="Comma 6 5 2 4" xfId="15774"/>
    <cellStyle name="Comma 6 5 3" xfId="15775"/>
    <cellStyle name="Comma 6 5 4" xfId="15776"/>
    <cellStyle name="Comma 6 5 5" xfId="15777"/>
    <cellStyle name="Comma 6 6" xfId="15778"/>
    <cellStyle name="Comma 6 6 2" xfId="15779"/>
    <cellStyle name="Comma 6 6 2 2" xfId="15780"/>
    <cellStyle name="Comma 6 6 2 3" xfId="15781"/>
    <cellStyle name="Comma 6 6 2 4" xfId="15782"/>
    <cellStyle name="Comma 6 6 3" xfId="15783"/>
    <cellStyle name="Comma 6 6 4" xfId="15784"/>
    <cellStyle name="Comma 6 6 5" xfId="15785"/>
    <cellStyle name="Comma 6 7" xfId="15786"/>
    <cellStyle name="Comma 6 7 2" xfId="15787"/>
    <cellStyle name="Comma 6 7 2 2" xfId="15788"/>
    <cellStyle name="Comma 6 7 2 3" xfId="15789"/>
    <cellStyle name="Comma 6 7 2 4" xfId="15790"/>
    <cellStyle name="Comma 6 7 3" xfId="15791"/>
    <cellStyle name="Comma 6 7 4" xfId="15792"/>
    <cellStyle name="Comma 6 7 5" xfId="15793"/>
    <cellStyle name="Comma 6 8" xfId="15794"/>
    <cellStyle name="Comma 6 8 2" xfId="15795"/>
    <cellStyle name="Comma 6 8 2 2" xfId="15796"/>
    <cellStyle name="Comma 6 8 2 3" xfId="15797"/>
    <cellStyle name="Comma 6 8 2 4" xfId="15798"/>
    <cellStyle name="Comma 6 8 3" xfId="15799"/>
    <cellStyle name="Comma 6 8 3 2" xfId="15800"/>
    <cellStyle name="Comma 6 8 3 2 2" xfId="15801"/>
    <cellStyle name="Comma 6 8 3 3" xfId="15802"/>
    <cellStyle name="Comma 6 8 4" xfId="15803"/>
    <cellStyle name="Comma 6 8 5" xfId="15804"/>
    <cellStyle name="Comma 6 9" xfId="15805"/>
    <cellStyle name="Comma 6 9 2" xfId="15806"/>
    <cellStyle name="Comma 6 9 2 2" xfId="15807"/>
    <cellStyle name="Comma 6 9 2 3" xfId="15808"/>
    <cellStyle name="Comma 6 9 2 4" xfId="15809"/>
    <cellStyle name="Comma 6 9 3" xfId="15810"/>
    <cellStyle name="Comma 6 9 4" xfId="15811"/>
    <cellStyle name="Comma 6 9 5" xfId="15812"/>
    <cellStyle name="Comma 60" xfId="15813"/>
    <cellStyle name="Comma 61" xfId="15814"/>
    <cellStyle name="Comma 62" xfId="15815"/>
    <cellStyle name="Comma 63" xfId="15816"/>
    <cellStyle name="Comma 64" xfId="15817"/>
    <cellStyle name="Comma 65" xfId="15818"/>
    <cellStyle name="Comma 66" xfId="15819"/>
    <cellStyle name="Comma 67" xfId="15820"/>
    <cellStyle name="Comma 68" xfId="15821"/>
    <cellStyle name="Comma 69" xfId="15822"/>
    <cellStyle name="Comma 7" xfId="15823"/>
    <cellStyle name="Comma 7 10" xfId="15824"/>
    <cellStyle name="Comma 7 10 2" xfId="15825"/>
    <cellStyle name="Comma 7 11" xfId="15826"/>
    <cellStyle name="Comma 7 11 2" xfId="15827"/>
    <cellStyle name="Comma 7 12" xfId="15828"/>
    <cellStyle name="Comma 7 13" xfId="15829"/>
    <cellStyle name="Comma 7 2" xfId="15830"/>
    <cellStyle name="Comma 7 2 2" xfId="15831"/>
    <cellStyle name="Comma 7 2 2 2" xfId="15832"/>
    <cellStyle name="Comma 7 2 2 3" xfId="15833"/>
    <cellStyle name="Comma 7 2 2 4" xfId="15834"/>
    <cellStyle name="Comma 7 2 3" xfId="15835"/>
    <cellStyle name="Comma 7 2 3 2" xfId="15836"/>
    <cellStyle name="Comma 7 2 3 3" xfId="15837"/>
    <cellStyle name="Comma 7 2 3 4" xfId="15838"/>
    <cellStyle name="Comma 7 2 3 5" xfId="15839"/>
    <cellStyle name="Comma 7 2 3 6" xfId="15840"/>
    <cellStyle name="Comma 7 2 4" xfId="15841"/>
    <cellStyle name="Comma 7 2 5" xfId="15842"/>
    <cellStyle name="Comma 7 2 6" xfId="15843"/>
    <cellStyle name="Comma 7 3" xfId="15844"/>
    <cellStyle name="Comma 7 3 2" xfId="15845"/>
    <cellStyle name="Comma 7 3 2 2" xfId="15846"/>
    <cellStyle name="Comma 7 3 2 3" xfId="15847"/>
    <cellStyle name="Comma 7 3 2 4" xfId="15848"/>
    <cellStyle name="Comma 7 3 3" xfId="15849"/>
    <cellStyle name="Comma 7 3 4" xfId="15850"/>
    <cellStyle name="Comma 7 3 5" xfId="15851"/>
    <cellStyle name="Comma 7 4" xfId="15852"/>
    <cellStyle name="Comma 7 4 2" xfId="15853"/>
    <cellStyle name="Comma 7 4 2 2" xfId="15854"/>
    <cellStyle name="Comma 7 4 2 3" xfId="15855"/>
    <cellStyle name="Comma 7 4 2 4" xfId="15856"/>
    <cellStyle name="Comma 7 4 3" xfId="15857"/>
    <cellStyle name="Comma 7 4 4" xfId="15858"/>
    <cellStyle name="Comma 7 4 5" xfId="15859"/>
    <cellStyle name="Comma 7 5" xfId="15860"/>
    <cellStyle name="Comma 7 5 2" xfId="15861"/>
    <cellStyle name="Comma 7 5 2 2" xfId="15862"/>
    <cellStyle name="Comma 7 5 2 2 2" xfId="15863"/>
    <cellStyle name="Comma 7 5 2 2 2 2" xfId="15864"/>
    <cellStyle name="Comma 7 5 2 2 3" xfId="15865"/>
    <cellStyle name="Comma 7 5 2 3" xfId="15866"/>
    <cellStyle name="Comma 7 5 2 4" xfId="15867"/>
    <cellStyle name="Comma 7 5 3" xfId="15868"/>
    <cellStyle name="Comma 7 5 4" xfId="15869"/>
    <cellStyle name="Comma 7 5 5" xfId="15870"/>
    <cellStyle name="Comma 7 6" xfId="15871"/>
    <cellStyle name="Comma 7 6 2" xfId="15872"/>
    <cellStyle name="Comma 7 6 2 2" xfId="15873"/>
    <cellStyle name="Comma 7 6 2 3" xfId="15874"/>
    <cellStyle name="Comma 7 6 2 4" xfId="15875"/>
    <cellStyle name="Comma 7 6 3" xfId="15876"/>
    <cellStyle name="Comma 7 6 4" xfId="15877"/>
    <cellStyle name="Comma 7 6 5" xfId="15878"/>
    <cellStyle name="Comma 7 7" xfId="15879"/>
    <cellStyle name="Comma 7 7 2" xfId="15880"/>
    <cellStyle name="Comma 7 7 2 2" xfId="15881"/>
    <cellStyle name="Comma 7 7 2 3" xfId="15882"/>
    <cellStyle name="Comma 7 7 2 4" xfId="15883"/>
    <cellStyle name="Comma 7 7 3" xfId="15884"/>
    <cellStyle name="Comma 7 7 4" xfId="15885"/>
    <cellStyle name="Comma 7 7 5" xfId="15886"/>
    <cellStyle name="Comma 7 8" xfId="15887"/>
    <cellStyle name="Comma 7 8 2" xfId="15888"/>
    <cellStyle name="Comma 7 8 2 2" xfId="15889"/>
    <cellStyle name="Comma 7 8 2 3" xfId="15890"/>
    <cellStyle name="Comma 7 8 2 4" xfId="15891"/>
    <cellStyle name="Comma 7 8 3" xfId="15892"/>
    <cellStyle name="Comma 7 8 4" xfId="15893"/>
    <cellStyle name="Comma 7 8 5" xfId="15894"/>
    <cellStyle name="Comma 7 9" xfId="15895"/>
    <cellStyle name="Comma 7 9 2" xfId="15896"/>
    <cellStyle name="Comma 7 9 2 2" xfId="15897"/>
    <cellStyle name="Comma 7 9 2 3" xfId="15898"/>
    <cellStyle name="Comma 7 9 2 4" xfId="15899"/>
    <cellStyle name="Comma 7 9 3" xfId="15900"/>
    <cellStyle name="Comma 7 9 4" xfId="15901"/>
    <cellStyle name="Comma 7 9 5" xfId="15902"/>
    <cellStyle name="Comma 70" xfId="15903"/>
    <cellStyle name="Comma 71" xfId="15904"/>
    <cellStyle name="Comma 72" xfId="15905"/>
    <cellStyle name="Comma 73" xfId="15906"/>
    <cellStyle name="Comma 74" xfId="15907"/>
    <cellStyle name="Comma 75" xfId="15908"/>
    <cellStyle name="Comma 76" xfId="15909"/>
    <cellStyle name="Comma 77" xfId="15910"/>
    <cellStyle name="Comma 78" xfId="15911"/>
    <cellStyle name="Comma 79" xfId="15912"/>
    <cellStyle name="Comma 8" xfId="15913"/>
    <cellStyle name="Comma 8 10" xfId="15914"/>
    <cellStyle name="Comma 8 10 2" xfId="15915"/>
    <cellStyle name="Comma 8 11" xfId="15916"/>
    <cellStyle name="Comma 8 12" xfId="15917"/>
    <cellStyle name="Comma 8 13" xfId="15918"/>
    <cellStyle name="Comma 8 2" xfId="15919"/>
    <cellStyle name="Comma 8 2 2" xfId="15920"/>
    <cellStyle name="Comma 8 2 2 2" xfId="15921"/>
    <cellStyle name="Comma 8 2 2 3" xfId="15922"/>
    <cellStyle name="Comma 8 2 2 4" xfId="15923"/>
    <cellStyle name="Comma 8 2 3" xfId="15924"/>
    <cellStyle name="Comma 8 2 4" xfId="15925"/>
    <cellStyle name="Comma 8 2 5" xfId="15926"/>
    <cellStyle name="Comma 8 3" xfId="15927"/>
    <cellStyle name="Comma 8 3 2" xfId="15928"/>
    <cellStyle name="Comma 8 3 2 2" xfId="15929"/>
    <cellStyle name="Comma 8 3 2 3" xfId="15930"/>
    <cellStyle name="Comma 8 3 2 4" xfId="15931"/>
    <cellStyle name="Comma 8 3 3" xfId="15932"/>
    <cellStyle name="Comma 8 3 4" xfId="15933"/>
    <cellStyle name="Comma 8 3 5" xfId="15934"/>
    <cellStyle name="Comma 8 4" xfId="15935"/>
    <cellStyle name="Comma 8 4 2" xfId="15936"/>
    <cellStyle name="Comma 8 4 2 2" xfId="15937"/>
    <cellStyle name="Comma 8 4 2 3" xfId="15938"/>
    <cellStyle name="Comma 8 4 2 4" xfId="15939"/>
    <cellStyle name="Comma 8 4 3" xfId="15940"/>
    <cellStyle name="Comma 8 4 4" xfId="15941"/>
    <cellStyle name="Comma 8 4 5" xfId="15942"/>
    <cellStyle name="Comma 8 5" xfId="15943"/>
    <cellStyle name="Comma 8 5 2" xfId="15944"/>
    <cellStyle name="Comma 8 5 2 2" xfId="15945"/>
    <cellStyle name="Comma 8 5 2 3" xfId="15946"/>
    <cellStyle name="Comma 8 5 2 4" xfId="15947"/>
    <cellStyle name="Comma 8 5 3" xfId="15948"/>
    <cellStyle name="Comma 8 5 4" xfId="15949"/>
    <cellStyle name="Comma 8 5 5" xfId="15950"/>
    <cellStyle name="Comma 8 6" xfId="15951"/>
    <cellStyle name="Comma 8 6 2" xfId="15952"/>
    <cellStyle name="Comma 8 6 2 2" xfId="15953"/>
    <cellStyle name="Comma 8 6 2 2 2" xfId="15954"/>
    <cellStyle name="Comma 8 6 2 3" xfId="15955"/>
    <cellStyle name="Comma 8 6 2 4" xfId="15956"/>
    <cellStyle name="Comma 8 6 2 5" xfId="15957"/>
    <cellStyle name="Comma 8 6 3" xfId="15958"/>
    <cellStyle name="Comma 8 6 4" xfId="15959"/>
    <cellStyle name="Comma 8 6 5" xfId="15960"/>
    <cellStyle name="Comma 8 7" xfId="15961"/>
    <cellStyle name="Comma 8 7 2" xfId="15962"/>
    <cellStyle name="Comma 8 7 2 2" xfId="15963"/>
    <cellStyle name="Comma 8 7 2 3" xfId="15964"/>
    <cellStyle name="Comma 8 7 2 4" xfId="15965"/>
    <cellStyle name="Comma 8 7 3" xfId="15966"/>
    <cellStyle name="Comma 8 7 3 2" xfId="15967"/>
    <cellStyle name="Comma 8 7 3 2 2" xfId="15968"/>
    <cellStyle name="Comma 8 7 3 3" xfId="15969"/>
    <cellStyle name="Comma 8 7 4" xfId="15970"/>
    <cellStyle name="Comma 8 7 5" xfId="15971"/>
    <cellStyle name="Comma 8 8" xfId="15972"/>
    <cellStyle name="Comma 8 8 2" xfId="15973"/>
    <cellStyle name="Comma 8 8 2 2" xfId="15974"/>
    <cellStyle name="Comma 8 8 2 3" xfId="15975"/>
    <cellStyle name="Comma 8 8 2 4" xfId="15976"/>
    <cellStyle name="Comma 8 8 3" xfId="15977"/>
    <cellStyle name="Comma 8 8 4" xfId="15978"/>
    <cellStyle name="Comma 8 8 5" xfId="15979"/>
    <cellStyle name="Comma 8 9" xfId="15980"/>
    <cellStyle name="Comma 8 9 2" xfId="15981"/>
    <cellStyle name="Comma 8 9 2 2" xfId="15982"/>
    <cellStyle name="Comma 8 9 2 3" xfId="15983"/>
    <cellStyle name="Comma 8 9 2 4" xfId="15984"/>
    <cellStyle name="Comma 8 9 3" xfId="15985"/>
    <cellStyle name="Comma 8 9 4" xfId="15986"/>
    <cellStyle name="Comma 8 9 5" xfId="15987"/>
    <cellStyle name="Comma 80" xfId="15988"/>
    <cellStyle name="Comma 81" xfId="15989"/>
    <cellStyle name="Comma 82" xfId="15990"/>
    <cellStyle name="Comma 83" xfId="15991"/>
    <cellStyle name="Comma 84" xfId="15992"/>
    <cellStyle name="Comma 85" xfId="15993"/>
    <cellStyle name="Comma 86" xfId="15994"/>
    <cellStyle name="Comma 87" xfId="15995"/>
    <cellStyle name="Comma 88" xfId="15996"/>
    <cellStyle name="Comma 89" xfId="15997"/>
    <cellStyle name="Comma 9" xfId="15998"/>
    <cellStyle name="Comma 9 10" xfId="15999"/>
    <cellStyle name="Comma 9 10 2" xfId="16000"/>
    <cellStyle name="Comma 9 11" xfId="16001"/>
    <cellStyle name="Comma 9 11 2" xfId="16002"/>
    <cellStyle name="Comma 9 12" xfId="16003"/>
    <cellStyle name="Comma 9 13" xfId="16004"/>
    <cellStyle name="Comma 9 2" xfId="16005"/>
    <cellStyle name="Comma 9 2 2" xfId="16006"/>
    <cellStyle name="Comma 9 2 2 2" xfId="16007"/>
    <cellStyle name="Comma 9 2 2 3" xfId="16008"/>
    <cellStyle name="Comma 9 2 2 4" xfId="16009"/>
    <cellStyle name="Comma 9 2 3" xfId="16010"/>
    <cellStyle name="Comma 9 2 4" xfId="16011"/>
    <cellStyle name="Comma 9 2 5" xfId="16012"/>
    <cellStyle name="Comma 9 3" xfId="16013"/>
    <cellStyle name="Comma 9 3 2" xfId="16014"/>
    <cellStyle name="Comma 9 3 2 2" xfId="16015"/>
    <cellStyle name="Comma 9 3 2 3" xfId="16016"/>
    <cellStyle name="Comma 9 3 2 4" xfId="16017"/>
    <cellStyle name="Comma 9 3 3" xfId="16018"/>
    <cellStyle name="Comma 9 3 4" xfId="16019"/>
    <cellStyle name="Comma 9 3 5" xfId="16020"/>
    <cellStyle name="Comma 9 4" xfId="16021"/>
    <cellStyle name="Comma 9 4 2" xfId="16022"/>
    <cellStyle name="Comma 9 4 2 2" xfId="16023"/>
    <cellStyle name="Comma 9 4 2 3" xfId="16024"/>
    <cellStyle name="Comma 9 4 2 4" xfId="16025"/>
    <cellStyle name="Comma 9 4 3" xfId="16026"/>
    <cellStyle name="Comma 9 4 4" xfId="16027"/>
    <cellStyle name="Comma 9 4 5" xfId="16028"/>
    <cellStyle name="Comma 9 5" xfId="16029"/>
    <cellStyle name="Comma 9 5 2" xfId="16030"/>
    <cellStyle name="Comma 9 5 2 2" xfId="16031"/>
    <cellStyle name="Comma 9 5 2 3" xfId="16032"/>
    <cellStyle name="Comma 9 5 2 4" xfId="16033"/>
    <cellStyle name="Comma 9 5 3" xfId="16034"/>
    <cellStyle name="Comma 9 5 4" xfId="16035"/>
    <cellStyle name="Comma 9 5 5" xfId="16036"/>
    <cellStyle name="Comma 9 6" xfId="16037"/>
    <cellStyle name="Comma 9 6 2" xfId="16038"/>
    <cellStyle name="Comma 9 6 2 2" xfId="16039"/>
    <cellStyle name="Comma 9 6 2 3" xfId="16040"/>
    <cellStyle name="Comma 9 6 2 4" xfId="16041"/>
    <cellStyle name="Comma 9 6 3" xfId="16042"/>
    <cellStyle name="Comma 9 6 4" xfId="16043"/>
    <cellStyle name="Comma 9 6 5" xfId="16044"/>
    <cellStyle name="Comma 9 7" xfId="16045"/>
    <cellStyle name="Comma 9 7 2" xfId="16046"/>
    <cellStyle name="Comma 9 7 2 2" xfId="16047"/>
    <cellStyle name="Comma 9 7 2 3" xfId="16048"/>
    <cellStyle name="Comma 9 7 2 4" xfId="16049"/>
    <cellStyle name="Comma 9 7 3" xfId="16050"/>
    <cellStyle name="Comma 9 7 4" xfId="16051"/>
    <cellStyle name="Comma 9 7 5" xfId="16052"/>
    <cellStyle name="Comma 9 8" xfId="16053"/>
    <cellStyle name="Comma 9 8 2" xfId="16054"/>
    <cellStyle name="Comma 9 8 2 2" xfId="16055"/>
    <cellStyle name="Comma 9 8 2 3" xfId="16056"/>
    <cellStyle name="Comma 9 8 2 4" xfId="16057"/>
    <cellStyle name="Comma 9 8 3" xfId="16058"/>
    <cellStyle name="Comma 9 8 4" xfId="16059"/>
    <cellStyle name="Comma 9 8 5" xfId="16060"/>
    <cellStyle name="Comma 9 9" xfId="16061"/>
    <cellStyle name="Comma 9 9 2" xfId="16062"/>
    <cellStyle name="Comma 9 9 2 2" xfId="16063"/>
    <cellStyle name="Comma 9 9 2 3" xfId="16064"/>
    <cellStyle name="Comma 9 9 2 4" xfId="16065"/>
    <cellStyle name="Comma 9 9 3" xfId="16066"/>
    <cellStyle name="Comma 9 9 4" xfId="16067"/>
    <cellStyle name="Comma 9 9 5" xfId="16068"/>
    <cellStyle name="Comma 90" xfId="16069"/>
    <cellStyle name="Comma 91" xfId="16070"/>
    <cellStyle name="Comma 92" xfId="16071"/>
    <cellStyle name="Comma 93" xfId="16072"/>
    <cellStyle name="Comma 94" xfId="16073"/>
    <cellStyle name="Comma 95" xfId="16074"/>
    <cellStyle name="Comma 96" xfId="16075"/>
    <cellStyle name="Comma 97" xfId="16076"/>
    <cellStyle name="Comma 98" xfId="16077"/>
    <cellStyle name="Comma 99" xfId="16078"/>
    <cellStyle name="Comma0" xfId="16079"/>
    <cellStyle name="Company Name" xfId="16080"/>
    <cellStyle name="Copied" xfId="16081"/>
    <cellStyle name="COST1" xfId="16082"/>
    <cellStyle name="Currency (B)" xfId="16083"/>
    <cellStyle name="Currency [00]" xfId="16084"/>
    <cellStyle name="Currency 0" xfId="16085"/>
    <cellStyle name="Currency 10" xfId="16086"/>
    <cellStyle name="Currency 10 2" xfId="16087"/>
    <cellStyle name="Currency 10 2 2" xfId="16088"/>
    <cellStyle name="Currency 10 2 3" xfId="16089"/>
    <cellStyle name="Currency 10 2 4" xfId="16090"/>
    <cellStyle name="Currency 10 3" xfId="16091"/>
    <cellStyle name="Currency 10 3 2" xfId="16092"/>
    <cellStyle name="Currency 10 3 3" xfId="16093"/>
    <cellStyle name="Currency 10 3 4" xfId="16094"/>
    <cellStyle name="Currency 10 4" xfId="16095"/>
    <cellStyle name="Currency 10 4 2" xfId="16096"/>
    <cellStyle name="Currency 10 4 3" xfId="16097"/>
    <cellStyle name="Currency 10 4 4" xfId="16098"/>
    <cellStyle name="Currency 10 5" xfId="16099"/>
    <cellStyle name="Currency 10 5 2" xfId="16100"/>
    <cellStyle name="Currency 10 5 3" xfId="16101"/>
    <cellStyle name="Currency 10 5 3 2" xfId="16102"/>
    <cellStyle name="Currency 10 5 3 2 2" xfId="16103"/>
    <cellStyle name="Currency 10 5 3 3" xfId="16104"/>
    <cellStyle name="Currency 10 5 4" xfId="16105"/>
    <cellStyle name="Currency 10 6" xfId="16106"/>
    <cellStyle name="Currency 10 7" xfId="16107"/>
    <cellStyle name="Currency 10 8" xfId="16108"/>
    <cellStyle name="Currency 11" xfId="16109"/>
    <cellStyle name="Currency 11 2" xfId="16110"/>
    <cellStyle name="Currency 11 3" xfId="16111"/>
    <cellStyle name="Currency 11 4" xfId="16112"/>
    <cellStyle name="Currency 12" xfId="16113"/>
    <cellStyle name="Currency 12 2" xfId="16114"/>
    <cellStyle name="Currency 12 3" xfId="16115"/>
    <cellStyle name="Currency 12 4" xfId="16116"/>
    <cellStyle name="Currency 13" xfId="16117"/>
    <cellStyle name="Currency 13 2" xfId="16118"/>
    <cellStyle name="Currency 13 3" xfId="16119"/>
    <cellStyle name="Currency 13 4" xfId="16120"/>
    <cellStyle name="Currency 14" xfId="16121"/>
    <cellStyle name="Currency 15" xfId="16122"/>
    <cellStyle name="Currency 16" xfId="16123"/>
    <cellStyle name="Currency 2" xfId="16124"/>
    <cellStyle name="Currency 2 10" xfId="16125"/>
    <cellStyle name="Currency 2 11" xfId="16126"/>
    <cellStyle name="Currency 2 2" xfId="16127"/>
    <cellStyle name="Currency 2 2 2" xfId="16128"/>
    <cellStyle name="Currency 2 2 2 2" xfId="16129"/>
    <cellStyle name="Currency 2 2 3" xfId="16130"/>
    <cellStyle name="Currency 2 2 4" xfId="16131"/>
    <cellStyle name="Currency 2 3" xfId="16132"/>
    <cellStyle name="Currency 2 3 2" xfId="16133"/>
    <cellStyle name="Currency 2 3 3" xfId="16134"/>
    <cellStyle name="Currency 2 3 4" xfId="16135"/>
    <cellStyle name="Currency 2 4" xfId="16136"/>
    <cellStyle name="Currency 2 4 2" xfId="16137"/>
    <cellStyle name="Currency 2 4 3" xfId="16138"/>
    <cellStyle name="Currency 2 4 4" xfId="16139"/>
    <cellStyle name="Currency 2 5" xfId="16140"/>
    <cellStyle name="Currency 2 5 2" xfId="16141"/>
    <cellStyle name="Currency 2 5 3" xfId="16142"/>
    <cellStyle name="Currency 2 5 4" xfId="16143"/>
    <cellStyle name="Currency 2 6" xfId="16144"/>
    <cellStyle name="Currency 2 6 2" xfId="16145"/>
    <cellStyle name="Currency 2 6 3" xfId="16146"/>
    <cellStyle name="Currency 2 6 4" xfId="16147"/>
    <cellStyle name="Currency 2 7" xfId="16148"/>
    <cellStyle name="Currency 2 7 2" xfId="16149"/>
    <cellStyle name="Currency 2 7 3" xfId="16150"/>
    <cellStyle name="Currency 2 7 4" xfId="16151"/>
    <cellStyle name="Currency 2 8" xfId="16152"/>
    <cellStyle name="Currency 2 9" xfId="16153"/>
    <cellStyle name="Currency 23" xfId="16154"/>
    <cellStyle name="Currency 23 10" xfId="16155"/>
    <cellStyle name="Currency 23 10 2" xfId="16156"/>
    <cellStyle name="Currency 23 10 3" xfId="16157"/>
    <cellStyle name="Currency 23 10 4" xfId="16158"/>
    <cellStyle name="Currency 23 11" xfId="16159"/>
    <cellStyle name="Currency 23 12" xfId="16160"/>
    <cellStyle name="Currency 23 13" xfId="16161"/>
    <cellStyle name="Currency 23 2" xfId="16162"/>
    <cellStyle name="Currency 23 2 2" xfId="16163"/>
    <cellStyle name="Currency 23 2 2 2" xfId="16164"/>
    <cellStyle name="Currency 23 2 2 3" xfId="16165"/>
    <cellStyle name="Currency 23 2 2 4" xfId="16166"/>
    <cellStyle name="Currency 23 2 3" xfId="16167"/>
    <cellStyle name="Currency 23 2 4" xfId="16168"/>
    <cellStyle name="Currency 23 2 5" xfId="16169"/>
    <cellStyle name="Currency 23 3" xfId="16170"/>
    <cellStyle name="Currency 23 3 2" xfId="16171"/>
    <cellStyle name="Currency 23 3 2 2" xfId="16172"/>
    <cellStyle name="Currency 23 3 2 3" xfId="16173"/>
    <cellStyle name="Currency 23 3 2 4" xfId="16174"/>
    <cellStyle name="Currency 23 3 3" xfId="16175"/>
    <cellStyle name="Currency 23 3 4" xfId="16176"/>
    <cellStyle name="Currency 23 3 5" xfId="16177"/>
    <cellStyle name="Currency 23 4" xfId="16178"/>
    <cellStyle name="Currency 23 4 2" xfId="16179"/>
    <cellStyle name="Currency 23 4 2 2" xfId="16180"/>
    <cellStyle name="Currency 23 4 2 3" xfId="16181"/>
    <cellStyle name="Currency 23 4 2 4" xfId="16182"/>
    <cellStyle name="Currency 23 4 3" xfId="16183"/>
    <cellStyle name="Currency 23 4 4" xfId="16184"/>
    <cellStyle name="Currency 23 4 5" xfId="16185"/>
    <cellStyle name="Currency 23 5" xfId="16186"/>
    <cellStyle name="Currency 23 5 2" xfId="16187"/>
    <cellStyle name="Currency 23 5 2 2" xfId="16188"/>
    <cellStyle name="Currency 23 5 2 3" xfId="16189"/>
    <cellStyle name="Currency 23 5 2 4" xfId="16190"/>
    <cellStyle name="Currency 23 5 3" xfId="16191"/>
    <cellStyle name="Currency 23 5 4" xfId="16192"/>
    <cellStyle name="Currency 23 5 5" xfId="16193"/>
    <cellStyle name="Currency 23 6" xfId="16194"/>
    <cellStyle name="Currency 23 6 2" xfId="16195"/>
    <cellStyle name="Currency 23 6 2 2" xfId="16196"/>
    <cellStyle name="Currency 23 6 2 3" xfId="16197"/>
    <cellStyle name="Currency 23 6 2 4" xfId="16198"/>
    <cellStyle name="Currency 23 6 3" xfId="16199"/>
    <cellStyle name="Currency 23 6 4" xfId="16200"/>
    <cellStyle name="Currency 23 6 5" xfId="16201"/>
    <cellStyle name="Currency 23 7" xfId="16202"/>
    <cellStyle name="Currency 23 7 2" xfId="16203"/>
    <cellStyle name="Currency 23 7 2 2" xfId="16204"/>
    <cellStyle name="Currency 23 7 2 3" xfId="16205"/>
    <cellStyle name="Currency 23 7 2 4" xfId="16206"/>
    <cellStyle name="Currency 23 7 3" xfId="16207"/>
    <cellStyle name="Currency 23 7 4" xfId="16208"/>
    <cellStyle name="Currency 23 7 5" xfId="16209"/>
    <cellStyle name="Currency 23 8" xfId="16210"/>
    <cellStyle name="Currency 23 8 2" xfId="16211"/>
    <cellStyle name="Currency 23 8 2 2" xfId="16212"/>
    <cellStyle name="Currency 23 8 2 3" xfId="16213"/>
    <cellStyle name="Currency 23 8 2 4" xfId="16214"/>
    <cellStyle name="Currency 23 8 3" xfId="16215"/>
    <cellStyle name="Currency 23 8 4" xfId="16216"/>
    <cellStyle name="Currency 23 8 5" xfId="16217"/>
    <cellStyle name="Currency 23 9" xfId="16218"/>
    <cellStyle name="Currency 23 9 2" xfId="16219"/>
    <cellStyle name="Currency 23 9 2 2" xfId="16220"/>
    <cellStyle name="Currency 23 9 2 3" xfId="16221"/>
    <cellStyle name="Currency 23 9 2 4" xfId="16222"/>
    <cellStyle name="Currency 23 9 3" xfId="16223"/>
    <cellStyle name="Currency 23 9 3 2" xfId="16224"/>
    <cellStyle name="Currency 23 9 4" xfId="16225"/>
    <cellStyle name="Currency 23 9 5" xfId="16226"/>
    <cellStyle name="Currency 23 9 6" xfId="16227"/>
    <cellStyle name="Currency 3" xfId="16228"/>
    <cellStyle name="Currency 3 2" xfId="16229"/>
    <cellStyle name="Currency 3 2 2" xfId="16230"/>
    <cellStyle name="Currency 3 2 3" xfId="16231"/>
    <cellStyle name="Currency 3 3" xfId="16232"/>
    <cellStyle name="Currency 3 4" xfId="16233"/>
    <cellStyle name="Currency 4" xfId="16234"/>
    <cellStyle name="Currency 4 2" xfId="16235"/>
    <cellStyle name="Currency 4 3" xfId="16236"/>
    <cellStyle name="Currency 4 4" xfId="16237"/>
    <cellStyle name="Currency 5" xfId="16238"/>
    <cellStyle name="Currency 5 2" xfId="16239"/>
    <cellStyle name="Currency 5 2 2" xfId="16240"/>
    <cellStyle name="Currency 5 3" xfId="16241"/>
    <cellStyle name="Currency 5 4" xfId="16242"/>
    <cellStyle name="Currency 5 5" xfId="16243"/>
    <cellStyle name="Currency 5 6" xfId="16244"/>
    <cellStyle name="Currency 6" xfId="16245"/>
    <cellStyle name="Currency 6 2" xfId="16246"/>
    <cellStyle name="Currency 6 3" xfId="16247"/>
    <cellStyle name="Currency 6 4" xfId="16248"/>
    <cellStyle name="Currency 7" xfId="16249"/>
    <cellStyle name="Currency 8" xfId="16250"/>
    <cellStyle name="Currency 9" xfId="16251"/>
    <cellStyle name="Currency0" xfId="16252"/>
    <cellStyle name="Currency0 2" xfId="16253"/>
    <cellStyle name="Currency0 3" xfId="16254"/>
    <cellStyle name="Currency0 4" xfId="16255"/>
    <cellStyle name="Currency0 5" xfId="16256"/>
    <cellStyle name="Currency0 6" xfId="16257"/>
    <cellStyle name="Custom - Style1" xfId="16258"/>
    <cellStyle name="Custom - Style8" xfId="16259"/>
    <cellStyle name="Data   - Style2" xfId="16260"/>
    <cellStyle name="Data   - Style2 2" xfId="16261"/>
    <cellStyle name="Data   - Style2 3" xfId="16262"/>
    <cellStyle name="Data   - Style2 4" xfId="16263"/>
    <cellStyle name="Data   - Style2 5" xfId="16264"/>
    <cellStyle name="Date" xfId="16265"/>
    <cellStyle name="Date 2" xfId="16266"/>
    <cellStyle name="DATE 3" xfId="16267"/>
    <cellStyle name="DATE 4" xfId="16268"/>
    <cellStyle name="DATE 5" xfId="16269"/>
    <cellStyle name="DATE 6" xfId="16270"/>
    <cellStyle name="Date Short" xfId="16271"/>
    <cellStyle name="Date Short 2" xfId="16272"/>
    <cellStyle name="Date_2008 ARP MasterNMv3" xfId="16273"/>
    <cellStyle name="dd/mm/yy" xfId="16274"/>
    <cellStyle name="DefaultStyle" xfId="16275"/>
    <cellStyle name="Define your own named style" xfId="16276"/>
    <cellStyle name="DELTA" xfId="16277"/>
    <cellStyle name="Dezimal [0]_--&gt; Hyperion" xfId="16278"/>
    <cellStyle name="Dezimal HV" xfId="16279"/>
    <cellStyle name="Dezimal_ Magirus " xfId="16280"/>
    <cellStyle name="Dixon08" xfId="16281"/>
    <cellStyle name="DOH" xfId="16282"/>
    <cellStyle name="Dollar" xfId="16283"/>
    <cellStyle name="Dollar0Decimals" xfId="16284"/>
    <cellStyle name="Dollar2Decimals" xfId="16285"/>
    <cellStyle name="E&amp;Y House" xfId="16286"/>
    <cellStyle name="Eingabe" xfId="16287"/>
    <cellStyle name="Eingabe 2" xfId="16288"/>
    <cellStyle name="Eingabe 2 2" xfId="16289"/>
    <cellStyle name="Eingabe 3" xfId="16290"/>
    <cellStyle name="Eingabe-Personal" xfId="16291"/>
    <cellStyle name="Eingabe-Personal 2" xfId="16292"/>
    <cellStyle name="Eingabe-Personal 2 2" xfId="16293"/>
    <cellStyle name="Eingabe-Personal 3" xfId="16294"/>
    <cellStyle name="Eingabe-Prozent" xfId="16295"/>
    <cellStyle name="Eingabe-Prozent 2" xfId="16296"/>
    <cellStyle name="Eingabe-Prozent 2 2" xfId="16297"/>
    <cellStyle name="Eingabe-Prozent 3" xfId="16298"/>
    <cellStyle name="Eingabe-Ratio" xfId="16299"/>
    <cellStyle name="Eingabe-Ratio 2" xfId="16300"/>
    <cellStyle name="Eingabe-Ratio 2 2" xfId="16301"/>
    <cellStyle name="Eingabe-Ratio 3" xfId="16302"/>
    <cellStyle name="Emphasis 1" xfId="16303"/>
    <cellStyle name="Emphasis 2" xfId="16304"/>
    <cellStyle name="Emphasis 3" xfId="16305"/>
    <cellStyle name="Enlarge title text, yellow on blue" xfId="16306"/>
    <cellStyle name="Enter Currency (0)" xfId="16307"/>
    <cellStyle name="Enter Currency (0) 2" xfId="16308"/>
    <cellStyle name="Enter Currency (0) 3" xfId="16309"/>
    <cellStyle name="Enter Currency (0) 4" xfId="16310"/>
    <cellStyle name="Enter Currency (0) 5" xfId="16311"/>
    <cellStyle name="Enter Currency (0) 6" xfId="16312"/>
    <cellStyle name="Enter Currency (2)" xfId="16313"/>
    <cellStyle name="Enter Units (0)" xfId="16314"/>
    <cellStyle name="Enter Units (0) 2" xfId="16315"/>
    <cellStyle name="Enter Units (0) 3" xfId="16316"/>
    <cellStyle name="Enter Units (0) 4" xfId="16317"/>
    <cellStyle name="Enter Units (0) 5" xfId="16318"/>
    <cellStyle name="Enter Units (0) 6" xfId="16319"/>
    <cellStyle name="Enter Units (1)" xfId="16320"/>
    <cellStyle name="Enter Units (1) 2" xfId="16321"/>
    <cellStyle name="Enter Units (1) 3" xfId="16322"/>
    <cellStyle name="Enter Units (1) 4" xfId="16323"/>
    <cellStyle name="Enter Units (1) 5" xfId="16324"/>
    <cellStyle name="Enter Units (1) 6" xfId="16325"/>
    <cellStyle name="Enter Units (2)" xfId="16326"/>
    <cellStyle name="Entered" xfId="16327"/>
    <cellStyle name="Euro" xfId="16328"/>
    <cellStyle name="Explanatory Text" xfId="58136" builtinId="53"/>
    <cellStyle name="Explanatory Text 2" xfId="16329"/>
    <cellStyle name="Explanatory Text 2 2" xfId="16330"/>
    <cellStyle name="Explanatory Text 2 2 2" xfId="16331"/>
    <cellStyle name="Explanatory Text 2 3" xfId="16332"/>
    <cellStyle name="Explanatory Text 2 4" xfId="16333"/>
    <cellStyle name="Explanatory Text 2 5" xfId="16334"/>
    <cellStyle name="Explanatory Text 3" xfId="16335"/>
    <cellStyle name="Explanatory Text 3 2" xfId="16336"/>
    <cellStyle name="Explanatory Text 3 3" xfId="16337"/>
    <cellStyle name="Explanatory Text 4" xfId="16338"/>
    <cellStyle name="Explanatory Text 5" xfId="16339"/>
    <cellStyle name="Explanatory Text 6" xfId="16340"/>
    <cellStyle name="Ẹ롑㿎_x0008__x0001_" xfId="16341"/>
    <cellStyle name="F2" xfId="16342"/>
    <cellStyle name="F2 2" xfId="16343"/>
    <cellStyle name="F3" xfId="16344"/>
    <cellStyle name="F3 2" xfId="16345"/>
    <cellStyle name="F4" xfId="16346"/>
    <cellStyle name="F4 2" xfId="16347"/>
    <cellStyle name="F5" xfId="16348"/>
    <cellStyle name="F5 2" xfId="16349"/>
    <cellStyle name="F6" xfId="16350"/>
    <cellStyle name="F6 2" xfId="16351"/>
    <cellStyle name="F7" xfId="16352"/>
    <cellStyle name="F7 2" xfId="16353"/>
    <cellStyle name="F8" xfId="16354"/>
    <cellStyle name="F8 2" xfId="16355"/>
    <cellStyle name="Fecha" xfId="16356"/>
    <cellStyle name="Fijo" xfId="16357"/>
    <cellStyle name="Fixed" xfId="16358"/>
    <cellStyle name="Fixed 2" xfId="16359"/>
    <cellStyle name="Formel" xfId="16360"/>
    <cellStyle name="Formel 2" xfId="16361"/>
    <cellStyle name="Formel 2 2" xfId="16362"/>
    <cellStyle name="Formel 3" xfId="16363"/>
    <cellStyle name="Formel-Personal" xfId="16364"/>
    <cellStyle name="Formel-Personal 2" xfId="16365"/>
    <cellStyle name="Formel-Personal 2 2" xfId="16366"/>
    <cellStyle name="Formel-Personal 3" xfId="16367"/>
    <cellStyle name="Formel-Prozent" xfId="16368"/>
    <cellStyle name="Formel-Prozent 2" xfId="16369"/>
    <cellStyle name="Formel-Prozent 2 2" xfId="16370"/>
    <cellStyle name="Formel-Prozent 3" xfId="16371"/>
    <cellStyle name="Formel-Ratio" xfId="16372"/>
    <cellStyle name="Formel-Ratio 2" xfId="16373"/>
    <cellStyle name="Formel-Ratio 2 2" xfId="16374"/>
    <cellStyle name="Formel-Ratio 3" xfId="16375"/>
    <cellStyle name="FRxAmtStyle" xfId="16376"/>
    <cellStyle name="FRxCurrStyle" xfId="16377"/>
    <cellStyle name="FRxPcntStyle" xfId="16378"/>
    <cellStyle name="Gesperrt" xfId="16379"/>
    <cellStyle name="Gesperrt 2" xfId="16380"/>
    <cellStyle name="Gesperrt 2 2" xfId="16381"/>
    <cellStyle name="Gesperrt 3" xfId="16382"/>
    <cellStyle name="Good 2" xfId="16383"/>
    <cellStyle name="Good 2 2" xfId="16384"/>
    <cellStyle name="Good 2 2 2" xfId="16385"/>
    <cellStyle name="Good 2 3" xfId="16386"/>
    <cellStyle name="Good 2 4" xfId="16387"/>
    <cellStyle name="Good 2 5" xfId="16388"/>
    <cellStyle name="Good 3" xfId="16389"/>
    <cellStyle name="Good 3 2" xfId="16390"/>
    <cellStyle name="Good 3 3" xfId="16391"/>
    <cellStyle name="Good 4" xfId="16392"/>
    <cellStyle name="Good 5" xfId="16393"/>
    <cellStyle name="Good 6" xfId="16394"/>
    <cellStyle name="Grey" xfId="16395"/>
    <cellStyle name="Head 1" xfId="16396"/>
    <cellStyle name="Head 1 2" xfId="16397"/>
    <cellStyle name="HEADER" xfId="16398"/>
    <cellStyle name="Header Total" xfId="16399"/>
    <cellStyle name="Header1" xfId="16400"/>
    <cellStyle name="Header2" xfId="16401"/>
    <cellStyle name="Header2 2" xfId="16402"/>
    <cellStyle name="Header2 2 2" xfId="16403"/>
    <cellStyle name="Header2 3" xfId="16404"/>
    <cellStyle name="Header2 3 2" xfId="16405"/>
    <cellStyle name="Header2 4" xfId="16406"/>
    <cellStyle name="Header2 5" xfId="16407"/>
    <cellStyle name="Header3" xfId="16408"/>
    <cellStyle name="Header4" xfId="16409"/>
    <cellStyle name="Heading" xfId="16410"/>
    <cellStyle name="Heading 1 2" xfId="16411"/>
    <cellStyle name="Heading 1 2 2" xfId="16412"/>
    <cellStyle name="Heading 1 2 2 2" xfId="16413"/>
    <cellStyle name="Heading 1 2 3" xfId="16414"/>
    <cellStyle name="Heading 1 2 4" xfId="16415"/>
    <cellStyle name="Heading 1 2 5" xfId="16416"/>
    <cellStyle name="Heading 1 2 6" xfId="16417"/>
    <cellStyle name="Heading 1 2 7" xfId="16418"/>
    <cellStyle name="Heading 1 3" xfId="16419"/>
    <cellStyle name="Heading 1 3 2" xfId="16420"/>
    <cellStyle name="Heading 1 3 3" xfId="16421"/>
    <cellStyle name="Heading 1 4" xfId="16422"/>
    <cellStyle name="Heading 1 5" xfId="16423"/>
    <cellStyle name="Heading 1 6" xfId="16424"/>
    <cellStyle name="Heading 2 2" xfId="16425"/>
    <cellStyle name="Heading 2 2 2" xfId="16426"/>
    <cellStyle name="Heading 2 2 2 2" xfId="16427"/>
    <cellStyle name="Heading 2 2 3" xfId="16428"/>
    <cellStyle name="Heading 2 2 4" xfId="16429"/>
    <cellStyle name="Heading 2 2 5" xfId="16430"/>
    <cellStyle name="Heading 2 2 6" xfId="16431"/>
    <cellStyle name="Heading 2 2 7" xfId="16432"/>
    <cellStyle name="Heading 2 3" xfId="16433"/>
    <cellStyle name="Heading 2 3 2" xfId="16434"/>
    <cellStyle name="Heading 2 3 3" xfId="16435"/>
    <cellStyle name="Heading 2 4" xfId="16436"/>
    <cellStyle name="Heading 2 5" xfId="16437"/>
    <cellStyle name="Heading 2 6" xfId="16438"/>
    <cellStyle name="Heading 3 2" xfId="16439"/>
    <cellStyle name="Heading 3 2 2" xfId="16440"/>
    <cellStyle name="Heading 3 2 2 2" xfId="16441"/>
    <cellStyle name="Heading 3 2 3" xfId="16442"/>
    <cellStyle name="Heading 3 2 4" xfId="16443"/>
    <cellStyle name="Heading 3 2 5" xfId="16444"/>
    <cellStyle name="Heading 3 2 6" xfId="16445"/>
    <cellStyle name="Heading 3 2 7" xfId="16446"/>
    <cellStyle name="Heading 3 3" xfId="16447"/>
    <cellStyle name="Heading 3 3 2" xfId="16448"/>
    <cellStyle name="Heading 3 3 3" xfId="16449"/>
    <cellStyle name="Heading 3 4" xfId="16450"/>
    <cellStyle name="Heading 3 4 2" xfId="16451"/>
    <cellStyle name="Heading 3 4 2 2" xfId="16452"/>
    <cellStyle name="Heading 3 4 3" xfId="16453"/>
    <cellStyle name="Heading 3 5" xfId="16454"/>
    <cellStyle name="Heading 3 6" xfId="16455"/>
    <cellStyle name="Heading 4 2" xfId="16456"/>
    <cellStyle name="Heading 4 2 2" xfId="16457"/>
    <cellStyle name="Heading 4 2 2 2" xfId="16458"/>
    <cellStyle name="Heading 4 2 3" xfId="16459"/>
    <cellStyle name="Heading 4 2 4" xfId="16460"/>
    <cellStyle name="Heading 4 2 5" xfId="16461"/>
    <cellStyle name="Heading 4 2 6" xfId="16462"/>
    <cellStyle name="Heading 4 2 7" xfId="16463"/>
    <cellStyle name="Heading 4 3" xfId="16464"/>
    <cellStyle name="Heading 4 3 2" xfId="16465"/>
    <cellStyle name="Heading 4 3 3" xfId="16466"/>
    <cellStyle name="Heading 4 4" xfId="16467"/>
    <cellStyle name="Heading 4 5" xfId="16468"/>
    <cellStyle name="Heading 4 6" xfId="16469"/>
    <cellStyle name="Heading 5" xfId="16470"/>
    <cellStyle name="Heading 5 2" xfId="16471"/>
    <cellStyle name="Heading 6" xfId="16472"/>
    <cellStyle name="Heading 6 2" xfId="16473"/>
    <cellStyle name="Heading 7" xfId="16474"/>
    <cellStyle name="Heading No Underline" xfId="16475"/>
    <cellStyle name="Heading With Underline" xfId="16476"/>
    <cellStyle name="Heading1" xfId="16477"/>
    <cellStyle name="Heading1 2" xfId="16478"/>
    <cellStyle name="Heading2" xfId="16479"/>
    <cellStyle name="Heading2 2" xfId="16480"/>
    <cellStyle name="HIDE" xfId="16481"/>
    <cellStyle name="HIGHLIGHT" xfId="16482"/>
    <cellStyle name="Hyperlink 2" xfId="16483"/>
    <cellStyle name="Hyperlink 2 2" xfId="16484"/>
    <cellStyle name="Hyperlink 3" xfId="16485"/>
    <cellStyle name="Hyperlink 4" xfId="16486"/>
    <cellStyle name="Hypertextový odkaz" xfId="16487"/>
    <cellStyle name="Ï" xfId="16488"/>
    <cellStyle name="IDLEditWorkbookLocalCurrency" xfId="16489"/>
    <cellStyle name="Indent" xfId="16490"/>
    <cellStyle name="Input [yellow]" xfId="16491"/>
    <cellStyle name="Input [yellow] 2" xfId="16492"/>
    <cellStyle name="Input [yellow] 2 2" xfId="16493"/>
    <cellStyle name="Input [yellow] 3" xfId="16494"/>
    <cellStyle name="Input [yellow] 3 2" xfId="16495"/>
    <cellStyle name="Input [yellow] 4" xfId="16496"/>
    <cellStyle name="Input 2" xfId="16497"/>
    <cellStyle name="Input 2 2" xfId="16498"/>
    <cellStyle name="Input 2 2 2" xfId="16499"/>
    <cellStyle name="Input 2 2 2 2" xfId="16500"/>
    <cellStyle name="Input 2 2 3" xfId="16501"/>
    <cellStyle name="Input 2 3" xfId="16502"/>
    <cellStyle name="Input 2 3 2" xfId="16503"/>
    <cellStyle name="Input 2 4" xfId="16504"/>
    <cellStyle name="Input 2 4 2" xfId="16505"/>
    <cellStyle name="Input 2 5" xfId="16506"/>
    <cellStyle name="Input 2 6" xfId="16507"/>
    <cellStyle name="Input 2 7" xfId="16508"/>
    <cellStyle name="Input 3" xfId="16509"/>
    <cellStyle name="Input 3 2" xfId="16510"/>
    <cellStyle name="Input 3 2 2" xfId="16511"/>
    <cellStyle name="Input 3 3" xfId="16512"/>
    <cellStyle name="Input 4" xfId="16513"/>
    <cellStyle name="Input 4 2" xfId="16514"/>
    <cellStyle name="Input 4 2 2" xfId="16515"/>
    <cellStyle name="Input 4 3" xfId="16516"/>
    <cellStyle name="Input 4 4" xfId="16517"/>
    <cellStyle name="Input 4 5" xfId="16518"/>
    <cellStyle name="Input 5" xfId="16519"/>
    <cellStyle name="Input 5 2" xfId="16520"/>
    <cellStyle name="Input 5 3" xfId="16521"/>
    <cellStyle name="Input 5 4" xfId="16522"/>
    <cellStyle name="Input 5 5" xfId="16523"/>
    <cellStyle name="Input 6" xfId="16524"/>
    <cellStyle name="Input 7" xfId="16525"/>
    <cellStyle name="Input Cells" xfId="16526"/>
    <cellStyle name="Inputs" xfId="16527"/>
    <cellStyle name="item2" xfId="16528"/>
    <cellStyle name="Kennzahl" xfId="16529"/>
    <cellStyle name="Kennzahl 2" xfId="16530"/>
    <cellStyle name="Kennzahl 3" xfId="16531"/>
    <cellStyle name="ki" xfId="16532"/>
    <cellStyle name="KPMG Heading 1" xfId="16533"/>
    <cellStyle name="KPMG Heading 2" xfId="16534"/>
    <cellStyle name="KPMG Heading 3" xfId="16535"/>
    <cellStyle name="KPMG Heading 4" xfId="16536"/>
    <cellStyle name="KPMG Normal" xfId="16537"/>
    <cellStyle name="KPMG Normal Text" xfId="16538"/>
    <cellStyle name="Labels - Style3" xfId="16539"/>
    <cellStyle name="Labels - Style3 2" xfId="16540"/>
    <cellStyle name="Labels - Style3 3" xfId="16541"/>
    <cellStyle name="Labels - Style3 4" xfId="16542"/>
    <cellStyle name="Labels - Style3 5" xfId="16543"/>
    <cellStyle name="Link Currency (0)" xfId="16544"/>
    <cellStyle name="Link Currency (0) 2" xfId="16545"/>
    <cellStyle name="Link Currency (0) 3" xfId="16546"/>
    <cellStyle name="Link Currency (0) 4" xfId="16547"/>
    <cellStyle name="Link Currency (0) 5" xfId="16548"/>
    <cellStyle name="Link Currency (0) 6" xfId="16549"/>
    <cellStyle name="Link Currency (2)" xfId="16550"/>
    <cellStyle name="Link Units (0)" xfId="16551"/>
    <cellStyle name="Link Units (0) 2" xfId="16552"/>
    <cellStyle name="Link Units (0) 3" xfId="16553"/>
    <cellStyle name="Link Units (0) 4" xfId="16554"/>
    <cellStyle name="Link Units (0) 5" xfId="16555"/>
    <cellStyle name="Link Units (0) 6" xfId="16556"/>
    <cellStyle name="Link Units (1)" xfId="16557"/>
    <cellStyle name="Link Units (1) 2" xfId="16558"/>
    <cellStyle name="Link Units (1) 3" xfId="16559"/>
    <cellStyle name="Link Units (1) 4" xfId="16560"/>
    <cellStyle name="Link Units (1) 5" xfId="16561"/>
    <cellStyle name="Link Units (1) 6" xfId="16562"/>
    <cellStyle name="Link Units (2)" xfId="16563"/>
    <cellStyle name="Linked Cell 2" xfId="16564"/>
    <cellStyle name="Linked Cell 2 2" xfId="16565"/>
    <cellStyle name="Linked Cell 2 2 2" xfId="16566"/>
    <cellStyle name="Linked Cell 2 3" xfId="16567"/>
    <cellStyle name="Linked Cell 2 4" xfId="16568"/>
    <cellStyle name="Linked Cell 2 5" xfId="16569"/>
    <cellStyle name="Linked Cell 2 6" xfId="16570"/>
    <cellStyle name="Linked Cell 2 7" xfId="16571"/>
    <cellStyle name="Linked Cell 3" xfId="16572"/>
    <cellStyle name="Linked Cell 3 2" xfId="16573"/>
    <cellStyle name="Linked Cell 3 2 2" xfId="16574"/>
    <cellStyle name="Linked Cell 3 3" xfId="16575"/>
    <cellStyle name="Linked Cell 3 4" xfId="16576"/>
    <cellStyle name="Linked Cell 3 5" xfId="16577"/>
    <cellStyle name="Linked Cell 4" xfId="16578"/>
    <cellStyle name="Linked Cell 5" xfId="16579"/>
    <cellStyle name="Linked Cell 6" xfId="16580"/>
    <cellStyle name="Linked Cells" xfId="16581"/>
    <cellStyle name="Major Heading" xfId="16582"/>
    <cellStyle name="MANKAD" xfId="16583"/>
    <cellStyle name="MARK" xfId="16584"/>
    <cellStyle name="Migliaia (0)_Cartel3" xfId="16585"/>
    <cellStyle name="Migliaia 2" xfId="16586"/>
    <cellStyle name="Migliaia 3" xfId="16587"/>
    <cellStyle name="Migliaia 4" xfId="16588"/>
    <cellStyle name="Migliaia 5" xfId="16589"/>
    <cellStyle name="Migliaia_IR_PASQUA_LAMA_V01_EN" xfId="16590"/>
    <cellStyle name="Millares [0]_pldt" xfId="16591"/>
    <cellStyle name="Millares_pldt" xfId="16592"/>
    <cellStyle name="Milliers [0]_!!!GO" xfId="16593"/>
    <cellStyle name="Milliers 2" xfId="16594"/>
    <cellStyle name="Milliers 2 2" xfId="16595"/>
    <cellStyle name="Milliers 2 2 2" xfId="16596"/>
    <cellStyle name="Milliers 2 3" xfId="16597"/>
    <cellStyle name="Milliers 2 4" xfId="16598"/>
    <cellStyle name="Milliers_!!!GO" xfId="16599"/>
    <cellStyle name="mm/dd/yy" xfId="16600"/>
    <cellStyle name="Model" xfId="16601"/>
    <cellStyle name="Moeda [0]_aola" xfId="16602"/>
    <cellStyle name="Moeda_aola" xfId="16603"/>
    <cellStyle name="Moneda [0]_pldt" xfId="16604"/>
    <cellStyle name="Moneda_pldt" xfId="16605"/>
    <cellStyle name="Monétaire [0]_!!!GO" xfId="16606"/>
    <cellStyle name="Monétaire_!!!GO" xfId="16607"/>
    <cellStyle name="Monetario" xfId="16608"/>
    <cellStyle name="Monetario0" xfId="16609"/>
    <cellStyle name="Multiple" xfId="16610"/>
    <cellStyle name="n" xfId="16611"/>
    <cellStyle name="Name" xfId="16612"/>
    <cellStyle name="Neutral 2" xfId="16613"/>
    <cellStyle name="Neutral 2 2" xfId="16614"/>
    <cellStyle name="Neutral 2 2 2" xfId="16615"/>
    <cellStyle name="Neutral 2 3" xfId="16616"/>
    <cellStyle name="Neutral 2 4" xfId="16617"/>
    <cellStyle name="Neutral 2 5" xfId="16618"/>
    <cellStyle name="Neutral 2 6" xfId="16619"/>
    <cellStyle name="Neutral 2 7" xfId="16620"/>
    <cellStyle name="Neutral 3" xfId="16621"/>
    <cellStyle name="Neutral 3 2" xfId="16622"/>
    <cellStyle name="Neutral 3 3" xfId="16623"/>
    <cellStyle name="Neutral 4" xfId="16624"/>
    <cellStyle name="Neutral 5" xfId="16625"/>
    <cellStyle name="Neutral 6" xfId="16626"/>
    <cellStyle name="NewAcct" xfId="16627"/>
    <cellStyle name="no dec" xfId="16628"/>
    <cellStyle name="no dec 2" xfId="16629"/>
    <cellStyle name="NonPrint_Heading" xfId="16630"/>
    <cellStyle name="Nor}al" xfId="16631"/>
    <cellStyle name="Nor}al 2" xfId="16632"/>
    <cellStyle name="Normal" xfId="0" builtinId="0"/>
    <cellStyle name="Normal - Style1" xfId="16633"/>
    <cellStyle name="Normal - Style1 2" xfId="16634"/>
    <cellStyle name="Normal - Style1 3" xfId="16635"/>
    <cellStyle name="Normal - Style1 4" xfId="16636"/>
    <cellStyle name="Normal - Style1 5" xfId="16637"/>
    <cellStyle name="Normal - Style1 6" xfId="16638"/>
    <cellStyle name="Normal - Style2" xfId="16639"/>
    <cellStyle name="Normal - Style3" xfId="16640"/>
    <cellStyle name="Normal - Style4" xfId="16641"/>
    <cellStyle name="Normal - Style5" xfId="16642"/>
    <cellStyle name="Normal - Style6" xfId="16643"/>
    <cellStyle name="Normal - Style7" xfId="16644"/>
    <cellStyle name="Normal - Style8" xfId="16645"/>
    <cellStyle name="Normal (B)" xfId="16646"/>
    <cellStyle name="Normal (G)" xfId="16647"/>
    <cellStyle name="Normal 10" xfId="16648"/>
    <cellStyle name="Normal 10 10" xfId="16649"/>
    <cellStyle name="Normal 10 10 2" xfId="16650"/>
    <cellStyle name="Normal 10 11" xfId="16651"/>
    <cellStyle name="Normal 10 11 2" xfId="16652"/>
    <cellStyle name="Normal 10 12" xfId="16653"/>
    <cellStyle name="Normal 10 12 2" xfId="16654"/>
    <cellStyle name="Normal 10 13" xfId="16655"/>
    <cellStyle name="Normal 10 13 2" xfId="16656"/>
    <cellStyle name="Normal 10 14" xfId="16657"/>
    <cellStyle name="Normal 10 14 2" xfId="16658"/>
    <cellStyle name="Normal 10 15" xfId="16659"/>
    <cellStyle name="Normal 10 15 2" xfId="16660"/>
    <cellStyle name="Normal 10 16" xfId="16661"/>
    <cellStyle name="Normal 10 16 2" xfId="16662"/>
    <cellStyle name="Normal 10 17" xfId="16663"/>
    <cellStyle name="Normal 10 17 2" xfId="16664"/>
    <cellStyle name="Normal 10 18" xfId="16665"/>
    <cellStyle name="Normal 10 18 2" xfId="16666"/>
    <cellStyle name="Normal 10 19" xfId="16667"/>
    <cellStyle name="Normal 10 19 2" xfId="16668"/>
    <cellStyle name="Normal 10 2" xfId="16669"/>
    <cellStyle name="Normal 10 2 2" xfId="16670"/>
    <cellStyle name="Normal 10 2 2 2" xfId="16671"/>
    <cellStyle name="Normal 10 2 2 3" xfId="16672"/>
    <cellStyle name="Normal 10 2 2 4" xfId="16673"/>
    <cellStyle name="Normal 10 2 2 5" xfId="16674"/>
    <cellStyle name="Normal 10 2 3" xfId="16675"/>
    <cellStyle name="Normal 10 2 4" xfId="16676"/>
    <cellStyle name="Normal 10 2 5" xfId="16677"/>
    <cellStyle name="Normal 10 2 6" xfId="16678"/>
    <cellStyle name="Normal 10 20" xfId="16679"/>
    <cellStyle name="Normal 10 20 2" xfId="16680"/>
    <cellStyle name="Normal 10 21" xfId="16681"/>
    <cellStyle name="Normal 10 21 2" xfId="16682"/>
    <cellStyle name="Normal 10 22" xfId="16683"/>
    <cellStyle name="Normal 10 22 2" xfId="16684"/>
    <cellStyle name="Normal 10 23" xfId="16685"/>
    <cellStyle name="Normal 10 23 2" xfId="16686"/>
    <cellStyle name="Normal 10 24" xfId="16687"/>
    <cellStyle name="Normal 10 24 2" xfId="16688"/>
    <cellStyle name="Normal 10 25" xfId="16689"/>
    <cellStyle name="Normal 10 25 2" xfId="16690"/>
    <cellStyle name="Normal 10 26" xfId="16691"/>
    <cellStyle name="Normal 10 26 2" xfId="16692"/>
    <cellStyle name="Normal 10 27" xfId="16693"/>
    <cellStyle name="Normal 10 27 2" xfId="16694"/>
    <cellStyle name="Normal 10 28" xfId="16695"/>
    <cellStyle name="Normal 10 28 2" xfId="16696"/>
    <cellStyle name="Normal 10 29" xfId="16697"/>
    <cellStyle name="Normal 10 29 2" xfId="16698"/>
    <cellStyle name="Normal 10 3" xfId="16699"/>
    <cellStyle name="Normal 10 3 2" xfId="16700"/>
    <cellStyle name="Normal 10 3 3" xfId="16701"/>
    <cellStyle name="Normal 10 3 4" xfId="16702"/>
    <cellStyle name="Normal 10 3 5" xfId="16703"/>
    <cellStyle name="Normal 10 30" xfId="16704"/>
    <cellStyle name="Normal 10 30 2" xfId="16705"/>
    <cellStyle name="Normal 10 31" xfId="16706"/>
    <cellStyle name="Normal 10 31 2" xfId="16707"/>
    <cellStyle name="Normal 10 32" xfId="16708"/>
    <cellStyle name="Normal 10 32 2" xfId="16709"/>
    <cellStyle name="Normal 10 33" xfId="16710"/>
    <cellStyle name="Normal 10 33 2" xfId="16711"/>
    <cellStyle name="Normal 10 34" xfId="16712"/>
    <cellStyle name="Normal 10 34 2" xfId="16713"/>
    <cellStyle name="Normal 10 35" xfId="16714"/>
    <cellStyle name="Normal 10 35 2" xfId="16715"/>
    <cellStyle name="Normal 10 36" xfId="16716"/>
    <cellStyle name="Normal 10 36 2" xfId="16717"/>
    <cellStyle name="Normal 10 37" xfId="16718"/>
    <cellStyle name="Normal 10 37 2" xfId="16719"/>
    <cellStyle name="Normal 10 38" xfId="16720"/>
    <cellStyle name="Normal 10 38 2" xfId="16721"/>
    <cellStyle name="Normal 10 39" xfId="16722"/>
    <cellStyle name="Normal 10 39 2" xfId="16723"/>
    <cellStyle name="Normal 10 4" xfId="16724"/>
    <cellStyle name="Normal 10 4 2" xfId="16725"/>
    <cellStyle name="Normal 10 4 3" xfId="16726"/>
    <cellStyle name="Normal 10 4 4" xfId="16727"/>
    <cellStyle name="Normal 10 4 5" xfId="16728"/>
    <cellStyle name="Normal 10 40" xfId="16729"/>
    <cellStyle name="Normal 10 40 2" xfId="16730"/>
    <cellStyle name="Normal 10 41" xfId="16731"/>
    <cellStyle name="Normal 10 41 2" xfId="16732"/>
    <cellStyle name="Normal 10 42" xfId="16733"/>
    <cellStyle name="Normal 10 42 2" xfId="16734"/>
    <cellStyle name="Normal 10 43" xfId="16735"/>
    <cellStyle name="Normal 10 43 2" xfId="16736"/>
    <cellStyle name="Normal 10 44" xfId="16737"/>
    <cellStyle name="Normal 10 44 2" xfId="16738"/>
    <cellStyle name="Normal 10 45" xfId="16739"/>
    <cellStyle name="Normal 10 45 2" xfId="16740"/>
    <cellStyle name="Normal 10 46" xfId="16741"/>
    <cellStyle name="Normal 10 46 2" xfId="16742"/>
    <cellStyle name="Normal 10 47" xfId="16743"/>
    <cellStyle name="Normal 10 47 2" xfId="16744"/>
    <cellStyle name="Normal 10 48" xfId="16745"/>
    <cellStyle name="Normal 10 48 2" xfId="16746"/>
    <cellStyle name="Normal 10 49" xfId="16747"/>
    <cellStyle name="Normal 10 49 2" xfId="16748"/>
    <cellStyle name="Normal 10 5" xfId="16749"/>
    <cellStyle name="Normal 10 5 2" xfId="16750"/>
    <cellStyle name="Normal 10 50" xfId="16751"/>
    <cellStyle name="Normal 10 50 2" xfId="16752"/>
    <cellStyle name="Normal 10 51" xfId="16753"/>
    <cellStyle name="Normal 10 51 2" xfId="16754"/>
    <cellStyle name="Normal 10 52" xfId="16755"/>
    <cellStyle name="Normal 10 52 2" xfId="16756"/>
    <cellStyle name="Normal 10 53" xfId="16757"/>
    <cellStyle name="Normal 10 53 2" xfId="16758"/>
    <cellStyle name="Normal 10 54" xfId="16759"/>
    <cellStyle name="Normal 10 54 2" xfId="16760"/>
    <cellStyle name="Normal 10 55" xfId="16761"/>
    <cellStyle name="Normal 10 55 2" xfId="16762"/>
    <cellStyle name="Normal 10 56" xfId="16763"/>
    <cellStyle name="Normal 10 56 2" xfId="16764"/>
    <cellStyle name="Normal 10 57" xfId="16765"/>
    <cellStyle name="Normal 10 57 2" xfId="16766"/>
    <cellStyle name="Normal 10 58" xfId="16767"/>
    <cellStyle name="Normal 10 58 2" xfId="16768"/>
    <cellStyle name="Normal 10 59" xfId="16769"/>
    <cellStyle name="Normal 10 59 2" xfId="16770"/>
    <cellStyle name="Normal 10 6" xfId="16771"/>
    <cellStyle name="Normal 10 6 2" xfId="16772"/>
    <cellStyle name="Normal 10 60" xfId="16773"/>
    <cellStyle name="Normal 10 60 2" xfId="16774"/>
    <cellStyle name="Normal 10 61" xfId="16775"/>
    <cellStyle name="Normal 10 61 2" xfId="16776"/>
    <cellStyle name="Normal 10 62" xfId="16777"/>
    <cellStyle name="Normal 10 62 2" xfId="16778"/>
    <cellStyle name="Normal 10 63" xfId="16779"/>
    <cellStyle name="Normal 10 63 2" xfId="16780"/>
    <cellStyle name="Normal 10 64" xfId="16781"/>
    <cellStyle name="Normal 10 64 2" xfId="16782"/>
    <cellStyle name="Normal 10 65" xfId="16783"/>
    <cellStyle name="Normal 10 65 2" xfId="16784"/>
    <cellStyle name="Normal 10 66" xfId="16785"/>
    <cellStyle name="Normal 10 66 2" xfId="16786"/>
    <cellStyle name="Normal 10 67" xfId="16787"/>
    <cellStyle name="Normal 10 67 2" xfId="16788"/>
    <cellStyle name="Normal 10 68" xfId="16789"/>
    <cellStyle name="Normal 10 68 2" xfId="16790"/>
    <cellStyle name="Normal 10 69" xfId="16791"/>
    <cellStyle name="Normal 10 69 2" xfId="16792"/>
    <cellStyle name="Normal 10 7" xfId="16793"/>
    <cellStyle name="Normal 10 7 2" xfId="16794"/>
    <cellStyle name="Normal 10 70" xfId="16795"/>
    <cellStyle name="Normal 10 70 2" xfId="16796"/>
    <cellStyle name="Normal 10 71" xfId="16797"/>
    <cellStyle name="Normal 10 71 2" xfId="16798"/>
    <cellStyle name="Normal 10 72" xfId="16799"/>
    <cellStyle name="Normal 10 72 2" xfId="16800"/>
    <cellStyle name="Normal 10 73" xfId="16801"/>
    <cellStyle name="Normal 10 73 2" xfId="16802"/>
    <cellStyle name="Normal 10 74" xfId="16803"/>
    <cellStyle name="Normal 10 74 2" xfId="16804"/>
    <cellStyle name="Normal 10 75" xfId="16805"/>
    <cellStyle name="Normal 10 75 2" xfId="16806"/>
    <cellStyle name="Normal 10 76" xfId="16807"/>
    <cellStyle name="Normal 10 76 2" xfId="16808"/>
    <cellStyle name="Normal 10 77" xfId="16809"/>
    <cellStyle name="Normal 10 77 2" xfId="16810"/>
    <cellStyle name="Normal 10 78" xfId="16811"/>
    <cellStyle name="Normal 10 79" xfId="16812"/>
    <cellStyle name="Normal 10 8" xfId="16813"/>
    <cellStyle name="Normal 10 8 2" xfId="16814"/>
    <cellStyle name="Normal 10 80" xfId="16815"/>
    <cellStyle name="Normal 10 81" xfId="16816"/>
    <cellStyle name="Normal 10 9" xfId="16817"/>
    <cellStyle name="Normal 10 9 2" xfId="16818"/>
    <cellStyle name="Normal 100" xfId="8"/>
    <cellStyle name="Normal 100 2" xfId="16819"/>
    <cellStyle name="Normal 100 3" xfId="16820"/>
    <cellStyle name="Normal 101" xfId="16821"/>
    <cellStyle name="Normal 101 2" xfId="16822"/>
    <cellStyle name="Normal 101 3" xfId="16823"/>
    <cellStyle name="Normal 101 4" xfId="16824"/>
    <cellStyle name="Normal 101 5" xfId="16825"/>
    <cellStyle name="Normal 102" xfId="16826"/>
    <cellStyle name="Normal 102 2" xfId="16827"/>
    <cellStyle name="Normal 102 3" xfId="16828"/>
    <cellStyle name="Normal 102 4" xfId="16829"/>
    <cellStyle name="Normal 102 5" xfId="16830"/>
    <cellStyle name="Normal 103" xfId="16831"/>
    <cellStyle name="Normal 103 2" xfId="16832"/>
    <cellStyle name="Normal 103 3" xfId="16833"/>
    <cellStyle name="Normal 103 4" xfId="16834"/>
    <cellStyle name="Normal 103 5" xfId="16835"/>
    <cellStyle name="Normal 104" xfId="16836"/>
    <cellStyle name="Normal 104 2" xfId="16837"/>
    <cellStyle name="Normal 104 3" xfId="16838"/>
    <cellStyle name="Normal 104 4" xfId="16839"/>
    <cellStyle name="Normal 104 5" xfId="16840"/>
    <cellStyle name="Normal 105" xfId="16841"/>
    <cellStyle name="Normal 105 2" xfId="16842"/>
    <cellStyle name="Normal 105 3" xfId="16843"/>
    <cellStyle name="Normal 105 4" xfId="16844"/>
    <cellStyle name="Normal 105 5" xfId="16845"/>
    <cellStyle name="Normal 106" xfId="16846"/>
    <cellStyle name="Normal 106 2" xfId="16847"/>
    <cellStyle name="Normal 106 3" xfId="16848"/>
    <cellStyle name="Normal 106 4" xfId="16849"/>
    <cellStyle name="Normal 106 5" xfId="16850"/>
    <cellStyle name="Normal 107" xfId="16851"/>
    <cellStyle name="Normal 107 2" xfId="16852"/>
    <cellStyle name="Normal 107 3" xfId="16853"/>
    <cellStyle name="Normal 107 4" xfId="16854"/>
    <cellStyle name="Normal 107 5" xfId="16855"/>
    <cellStyle name="Normal 108" xfId="16856"/>
    <cellStyle name="Normal 108 2" xfId="16857"/>
    <cellStyle name="Normal 108 2 2" xfId="16858"/>
    <cellStyle name="Normal 108 2 3" xfId="16859"/>
    <cellStyle name="Normal 108 2 4" xfId="16860"/>
    <cellStyle name="Normal 108 2 5" xfId="16861"/>
    <cellStyle name="Normal 108 3" xfId="16862"/>
    <cellStyle name="Normal 108 4" xfId="16863"/>
    <cellStyle name="Normal 108 5" xfId="16864"/>
    <cellStyle name="Normal 109" xfId="16865"/>
    <cellStyle name="Normal 109 2" xfId="16866"/>
    <cellStyle name="Normal 109 3" xfId="16867"/>
    <cellStyle name="Normal 109 4" xfId="16868"/>
    <cellStyle name="Normal 109 5" xfId="16869"/>
    <cellStyle name="Normal 11" xfId="16870"/>
    <cellStyle name="Normal 11 10" xfId="16871"/>
    <cellStyle name="Normal 11 10 10" xfId="16872"/>
    <cellStyle name="Normal 11 10 11" xfId="16873"/>
    <cellStyle name="Normal 11 10 12" xfId="16874"/>
    <cellStyle name="Normal 11 10 13" xfId="16875"/>
    <cellStyle name="Normal 11 10 14" xfId="16876"/>
    <cellStyle name="Normal 11 10 15" xfId="16877"/>
    <cellStyle name="Normal 11 10 16" xfId="16878"/>
    <cellStyle name="Normal 11 10 17" xfId="16879"/>
    <cellStyle name="Normal 11 10 18" xfId="16880"/>
    <cellStyle name="Normal 11 10 19" xfId="16881"/>
    <cellStyle name="Normal 11 10 2" xfId="16882"/>
    <cellStyle name="Normal 11 10 2 10" xfId="16883"/>
    <cellStyle name="Normal 11 10 2 11" xfId="16884"/>
    <cellStyle name="Normal 11 10 2 12" xfId="16885"/>
    <cellStyle name="Normal 11 10 2 13" xfId="16886"/>
    <cellStyle name="Normal 11 10 2 14" xfId="16887"/>
    <cellStyle name="Normal 11 10 2 15" xfId="16888"/>
    <cellStyle name="Normal 11 10 2 16" xfId="16889"/>
    <cellStyle name="Normal 11 10 2 17" xfId="16890"/>
    <cellStyle name="Normal 11 10 2 18" xfId="16891"/>
    <cellStyle name="Normal 11 10 2 19" xfId="16892"/>
    <cellStyle name="Normal 11 10 2 2" xfId="16893"/>
    <cellStyle name="Normal 11 10 2 2 10" xfId="16894"/>
    <cellStyle name="Normal 11 10 2 2 11" xfId="16895"/>
    <cellStyle name="Normal 11 10 2 2 12" xfId="16896"/>
    <cellStyle name="Normal 11 10 2 2 13" xfId="16897"/>
    <cellStyle name="Normal 11 10 2 2 14" xfId="16898"/>
    <cellStyle name="Normal 11 10 2 2 15" xfId="16899"/>
    <cellStyle name="Normal 11 10 2 2 16" xfId="16900"/>
    <cellStyle name="Normal 11 10 2 2 17" xfId="16901"/>
    <cellStyle name="Normal 11 10 2 2 18" xfId="16902"/>
    <cellStyle name="Normal 11 10 2 2 19" xfId="16903"/>
    <cellStyle name="Normal 11 10 2 2 2" xfId="16904"/>
    <cellStyle name="Normal 11 10 2 2 20" xfId="16905"/>
    <cellStyle name="Normal 11 10 2 2 21" xfId="16906"/>
    <cellStyle name="Normal 11 10 2 2 22" xfId="16907"/>
    <cellStyle name="Normal 11 10 2 2 23" xfId="16908"/>
    <cellStyle name="Normal 11 10 2 2 24" xfId="16909"/>
    <cellStyle name="Normal 11 10 2 2 25" xfId="16910"/>
    <cellStyle name="Normal 11 10 2 2 26" xfId="16911"/>
    <cellStyle name="Normal 11 10 2 2 27" xfId="16912"/>
    <cellStyle name="Normal 11 10 2 2 3" xfId="16913"/>
    <cellStyle name="Normal 11 10 2 2 4" xfId="16914"/>
    <cellStyle name="Normal 11 10 2 2 5" xfId="16915"/>
    <cellStyle name="Normal 11 10 2 2 6" xfId="16916"/>
    <cellStyle name="Normal 11 10 2 2 7" xfId="16917"/>
    <cellStyle name="Normal 11 10 2 2 8" xfId="16918"/>
    <cellStyle name="Normal 11 10 2 2 9" xfId="16919"/>
    <cellStyle name="Normal 11 10 2 20" xfId="16920"/>
    <cellStyle name="Normal 11 10 2 21" xfId="16921"/>
    <cellStyle name="Normal 11 10 2 22" xfId="16922"/>
    <cellStyle name="Normal 11 10 2 23" xfId="16923"/>
    <cellStyle name="Normal 11 10 2 24" xfId="16924"/>
    <cellStyle name="Normal 11 10 2 25" xfId="16925"/>
    <cellStyle name="Normal 11 10 2 26" xfId="16926"/>
    <cellStyle name="Normal 11 10 2 27" xfId="16927"/>
    <cellStyle name="Normal 11 10 2 3" xfId="16928"/>
    <cellStyle name="Normal 11 10 2 4" xfId="16929"/>
    <cellStyle name="Normal 11 10 2 5" xfId="16930"/>
    <cellStyle name="Normal 11 10 2 6" xfId="16931"/>
    <cellStyle name="Normal 11 10 2 7" xfId="16932"/>
    <cellStyle name="Normal 11 10 2 8" xfId="16933"/>
    <cellStyle name="Normal 11 10 2 9" xfId="16934"/>
    <cellStyle name="Normal 11 10 20" xfId="16935"/>
    <cellStyle name="Normal 11 10 21" xfId="16936"/>
    <cellStyle name="Normal 11 10 22" xfId="16937"/>
    <cellStyle name="Normal 11 10 23" xfId="16938"/>
    <cellStyle name="Normal 11 10 24" xfId="16939"/>
    <cellStyle name="Normal 11 10 25" xfId="16940"/>
    <cellStyle name="Normal 11 10 26" xfId="16941"/>
    <cellStyle name="Normal 11 10 27" xfId="16942"/>
    <cellStyle name="Normal 11 10 28" xfId="16943"/>
    <cellStyle name="Normal 11 10 29" xfId="16944"/>
    <cellStyle name="Normal 11 10 3" xfId="16945"/>
    <cellStyle name="Normal 11 10 30" xfId="16946"/>
    <cellStyle name="Normal 11 10 31" xfId="16947"/>
    <cellStyle name="Normal 11 10 32" xfId="16948"/>
    <cellStyle name="Normal 11 10 33" xfId="16949"/>
    <cellStyle name="Normal 11 10 34" xfId="16950"/>
    <cellStyle name="Normal 11 10 35" xfId="16951"/>
    <cellStyle name="Normal 11 10 36" xfId="16952"/>
    <cellStyle name="Normal 11 10 37" xfId="16953"/>
    <cellStyle name="Normal 11 10 38" xfId="16954"/>
    <cellStyle name="Normal 11 10 39" xfId="16955"/>
    <cellStyle name="Normal 11 10 4" xfId="16956"/>
    <cellStyle name="Normal 11 10 5" xfId="16957"/>
    <cellStyle name="Normal 11 10 6" xfId="16958"/>
    <cellStyle name="Normal 11 10 7" xfId="16959"/>
    <cellStyle name="Normal 11 10 8" xfId="16960"/>
    <cellStyle name="Normal 11 10 9" xfId="16961"/>
    <cellStyle name="Normal 11 11" xfId="16962"/>
    <cellStyle name="Normal 11 11 2" xfId="16963"/>
    <cellStyle name="Normal 11 12" xfId="16964"/>
    <cellStyle name="Normal 11 12 2" xfId="16965"/>
    <cellStyle name="Normal 11 13" xfId="16966"/>
    <cellStyle name="Normal 11 13 2" xfId="16967"/>
    <cellStyle name="Normal 11 14" xfId="16968"/>
    <cellStyle name="Normal 11 14 2" xfId="16969"/>
    <cellStyle name="Normal 11 15" xfId="16970"/>
    <cellStyle name="Normal 11 15 2" xfId="16971"/>
    <cellStyle name="Normal 11 16" xfId="16972"/>
    <cellStyle name="Normal 11 16 2" xfId="16973"/>
    <cellStyle name="Normal 11 17" xfId="16974"/>
    <cellStyle name="Normal 11 17 2" xfId="16975"/>
    <cellStyle name="Normal 11 18" xfId="16976"/>
    <cellStyle name="Normal 11 18 2" xfId="16977"/>
    <cellStyle name="Normal 11 19" xfId="16978"/>
    <cellStyle name="Normal 11 19 2" xfId="16979"/>
    <cellStyle name="Normal 11 2" xfId="16980"/>
    <cellStyle name="Normal 11 2 2" xfId="16981"/>
    <cellStyle name="Normal 11 2 2 2" xfId="16982"/>
    <cellStyle name="Normal 11 2 2 3" xfId="16983"/>
    <cellStyle name="Normal 11 2 2 4" xfId="16984"/>
    <cellStyle name="Normal 11 2 3" xfId="16985"/>
    <cellStyle name="Normal 11 2 4" xfId="16986"/>
    <cellStyle name="Normal 11 2 4 2" xfId="16987"/>
    <cellStyle name="Normal 11 2 4 2 2" xfId="16988"/>
    <cellStyle name="Normal 11 2 4 3" xfId="16989"/>
    <cellStyle name="Normal 11 2 5" xfId="16990"/>
    <cellStyle name="Normal 11 20" xfId="16991"/>
    <cellStyle name="Normal 11 20 2" xfId="16992"/>
    <cellStyle name="Normal 11 21" xfId="16993"/>
    <cellStyle name="Normal 11 21 10" xfId="16994"/>
    <cellStyle name="Normal 11 21 11" xfId="16995"/>
    <cellStyle name="Normal 11 21 12" xfId="16996"/>
    <cellStyle name="Normal 11 21 13" xfId="16997"/>
    <cellStyle name="Normal 11 21 14" xfId="16998"/>
    <cellStyle name="Normal 11 21 15" xfId="16999"/>
    <cellStyle name="Normal 11 21 16" xfId="17000"/>
    <cellStyle name="Normal 11 21 17" xfId="17001"/>
    <cellStyle name="Normal 11 21 18" xfId="17002"/>
    <cellStyle name="Normal 11 21 19" xfId="17003"/>
    <cellStyle name="Normal 11 21 2" xfId="17004"/>
    <cellStyle name="Normal 11 21 2 10" xfId="17005"/>
    <cellStyle name="Normal 11 21 2 11" xfId="17006"/>
    <cellStyle name="Normal 11 21 2 12" xfId="17007"/>
    <cellStyle name="Normal 11 21 2 13" xfId="17008"/>
    <cellStyle name="Normal 11 21 2 14" xfId="17009"/>
    <cellStyle name="Normal 11 21 2 15" xfId="17010"/>
    <cellStyle name="Normal 11 21 2 16" xfId="17011"/>
    <cellStyle name="Normal 11 21 2 17" xfId="17012"/>
    <cellStyle name="Normal 11 21 2 18" xfId="17013"/>
    <cellStyle name="Normal 11 21 2 19" xfId="17014"/>
    <cellStyle name="Normal 11 21 2 2" xfId="17015"/>
    <cellStyle name="Normal 11 21 2 20" xfId="17016"/>
    <cellStyle name="Normal 11 21 2 21" xfId="17017"/>
    <cellStyle name="Normal 11 21 2 22" xfId="17018"/>
    <cellStyle name="Normal 11 21 2 23" xfId="17019"/>
    <cellStyle name="Normal 11 21 2 24" xfId="17020"/>
    <cellStyle name="Normal 11 21 2 25" xfId="17021"/>
    <cellStyle name="Normal 11 21 2 26" xfId="17022"/>
    <cellStyle name="Normal 11 21 2 27" xfId="17023"/>
    <cellStyle name="Normal 11 21 2 3" xfId="17024"/>
    <cellStyle name="Normal 11 21 2 4" xfId="17025"/>
    <cellStyle name="Normal 11 21 2 5" xfId="17026"/>
    <cellStyle name="Normal 11 21 2 6" xfId="17027"/>
    <cellStyle name="Normal 11 21 2 7" xfId="17028"/>
    <cellStyle name="Normal 11 21 2 8" xfId="17029"/>
    <cellStyle name="Normal 11 21 2 9" xfId="17030"/>
    <cellStyle name="Normal 11 21 20" xfId="17031"/>
    <cellStyle name="Normal 11 21 21" xfId="17032"/>
    <cellStyle name="Normal 11 21 22" xfId="17033"/>
    <cellStyle name="Normal 11 21 23" xfId="17034"/>
    <cellStyle name="Normal 11 21 24" xfId="17035"/>
    <cellStyle name="Normal 11 21 25" xfId="17036"/>
    <cellStyle name="Normal 11 21 26" xfId="17037"/>
    <cellStyle name="Normal 11 21 27" xfId="17038"/>
    <cellStyle name="Normal 11 21 3" xfId="17039"/>
    <cellStyle name="Normal 11 21 4" xfId="17040"/>
    <cellStyle name="Normal 11 21 5" xfId="17041"/>
    <cellStyle name="Normal 11 21 6" xfId="17042"/>
    <cellStyle name="Normal 11 21 7" xfId="17043"/>
    <cellStyle name="Normal 11 21 8" xfId="17044"/>
    <cellStyle name="Normal 11 21 9" xfId="17045"/>
    <cellStyle name="Normal 11 22" xfId="17046"/>
    <cellStyle name="Normal 11 22 2" xfId="17047"/>
    <cellStyle name="Normal 11 23" xfId="17048"/>
    <cellStyle name="Normal 11 23 2" xfId="17049"/>
    <cellStyle name="Normal 11 24" xfId="17050"/>
    <cellStyle name="Normal 11 24 2" xfId="17051"/>
    <cellStyle name="Normal 11 25" xfId="17052"/>
    <cellStyle name="Normal 11 25 2" xfId="17053"/>
    <cellStyle name="Normal 11 26" xfId="17054"/>
    <cellStyle name="Normal 11 26 2" xfId="17055"/>
    <cellStyle name="Normal 11 27" xfId="17056"/>
    <cellStyle name="Normal 11 27 2" xfId="17057"/>
    <cellStyle name="Normal 11 28" xfId="17058"/>
    <cellStyle name="Normal 11 28 2" xfId="17059"/>
    <cellStyle name="Normal 11 29" xfId="17060"/>
    <cellStyle name="Normal 11 29 2" xfId="17061"/>
    <cellStyle name="Normal 11 3" xfId="17062"/>
    <cellStyle name="Normal 11 3 2" xfId="17063"/>
    <cellStyle name="Normal 11 3 2 2" xfId="17064"/>
    <cellStyle name="Normal 11 3 2 3" xfId="17065"/>
    <cellStyle name="Normal 11 3 2 4" xfId="17066"/>
    <cellStyle name="Normal 11 3 3" xfId="17067"/>
    <cellStyle name="Normal 11 3 4" xfId="17068"/>
    <cellStyle name="Normal 11 3 5" xfId="17069"/>
    <cellStyle name="Normal 11 30" xfId="17070"/>
    <cellStyle name="Normal 11 30 2" xfId="17071"/>
    <cellStyle name="Normal 11 31" xfId="17072"/>
    <cellStyle name="Normal 11 31 2" xfId="17073"/>
    <cellStyle name="Normal 11 32" xfId="17074"/>
    <cellStyle name="Normal 11 32 2" xfId="17075"/>
    <cellStyle name="Normal 11 33" xfId="17076"/>
    <cellStyle name="Normal 11 33 2" xfId="17077"/>
    <cellStyle name="Normal 11 34" xfId="17078"/>
    <cellStyle name="Normal 11 34 2" xfId="17079"/>
    <cellStyle name="Normal 11 35" xfId="17080"/>
    <cellStyle name="Normal 11 35 2" xfId="17081"/>
    <cellStyle name="Normal 11 36" xfId="17082"/>
    <cellStyle name="Normal 11 36 2" xfId="17083"/>
    <cellStyle name="Normal 11 37" xfId="17084"/>
    <cellStyle name="Normal 11 37 2" xfId="17085"/>
    <cellStyle name="Normal 11 38" xfId="17086"/>
    <cellStyle name="Normal 11 38 2" xfId="17087"/>
    <cellStyle name="Normal 11 39" xfId="17088"/>
    <cellStyle name="Normal 11 39 2" xfId="17089"/>
    <cellStyle name="Normal 11 4" xfId="17090"/>
    <cellStyle name="Normal 11 4 2" xfId="17091"/>
    <cellStyle name="Normal 11 4 2 2" xfId="17092"/>
    <cellStyle name="Normal 11 4 2 3" xfId="17093"/>
    <cellStyle name="Normal 11 4 2 4" xfId="17094"/>
    <cellStyle name="Normal 11 4 3" xfId="17095"/>
    <cellStyle name="Normal 11 4 4" xfId="17096"/>
    <cellStyle name="Normal 11 4 5" xfId="17097"/>
    <cellStyle name="Normal 11 40" xfId="17098"/>
    <cellStyle name="Normal 11 40 2" xfId="17099"/>
    <cellStyle name="Normal 11 41" xfId="17100"/>
    <cellStyle name="Normal 11 41 2" xfId="17101"/>
    <cellStyle name="Normal 11 42" xfId="17102"/>
    <cellStyle name="Normal 11 42 2" xfId="17103"/>
    <cellStyle name="Normal 11 43" xfId="17104"/>
    <cellStyle name="Normal 11 43 2" xfId="17105"/>
    <cellStyle name="Normal 11 44" xfId="17106"/>
    <cellStyle name="Normal 11 44 2" xfId="17107"/>
    <cellStyle name="Normal 11 45" xfId="17108"/>
    <cellStyle name="Normal 11 45 2" xfId="17109"/>
    <cellStyle name="Normal 11 46" xfId="17110"/>
    <cellStyle name="Normal 11 46 2" xfId="17111"/>
    <cellStyle name="Normal 11 47" xfId="17112"/>
    <cellStyle name="Normal 11 47 2" xfId="17113"/>
    <cellStyle name="Normal 11 48" xfId="17114"/>
    <cellStyle name="Normal 11 48 2" xfId="17115"/>
    <cellStyle name="Normal 11 49" xfId="17116"/>
    <cellStyle name="Normal 11 49 2" xfId="17117"/>
    <cellStyle name="Normal 11 5" xfId="17118"/>
    <cellStyle name="Normal 11 5 2" xfId="17119"/>
    <cellStyle name="Normal 11 5 2 2" xfId="17120"/>
    <cellStyle name="Normal 11 5 2 3" xfId="17121"/>
    <cellStyle name="Normal 11 5 2 4" xfId="17122"/>
    <cellStyle name="Normal 11 5 3" xfId="17123"/>
    <cellStyle name="Normal 11 5 4" xfId="17124"/>
    <cellStyle name="Normal 11 5 5" xfId="17125"/>
    <cellStyle name="Normal 11 50" xfId="17126"/>
    <cellStyle name="Normal 11 50 2" xfId="17127"/>
    <cellStyle name="Normal 11 51" xfId="17128"/>
    <cellStyle name="Normal 11 51 2" xfId="17129"/>
    <cellStyle name="Normal 11 52" xfId="17130"/>
    <cellStyle name="Normal 11 52 2" xfId="17131"/>
    <cellStyle name="Normal 11 53" xfId="17132"/>
    <cellStyle name="Normal 11 53 2" xfId="17133"/>
    <cellStyle name="Normal 11 54" xfId="17134"/>
    <cellStyle name="Normal 11 54 2" xfId="17135"/>
    <cellStyle name="Normal 11 55" xfId="17136"/>
    <cellStyle name="Normal 11 55 2" xfId="17137"/>
    <cellStyle name="Normal 11 56" xfId="17138"/>
    <cellStyle name="Normal 11 56 2" xfId="17139"/>
    <cellStyle name="Normal 11 57" xfId="17140"/>
    <cellStyle name="Normal 11 57 2" xfId="17141"/>
    <cellStyle name="Normal 11 58" xfId="17142"/>
    <cellStyle name="Normal 11 58 2" xfId="17143"/>
    <cellStyle name="Normal 11 59" xfId="17144"/>
    <cellStyle name="Normal 11 59 2" xfId="17145"/>
    <cellStyle name="Normal 11 6" xfId="17146"/>
    <cellStyle name="Normal 11 6 2" xfId="17147"/>
    <cellStyle name="Normal 11 6 2 2" xfId="17148"/>
    <cellStyle name="Normal 11 6 2 3" xfId="17149"/>
    <cellStyle name="Normal 11 6 2 4" xfId="17150"/>
    <cellStyle name="Normal 11 6 3" xfId="17151"/>
    <cellStyle name="Normal 11 6 4" xfId="17152"/>
    <cellStyle name="Normal 11 6 5" xfId="17153"/>
    <cellStyle name="Normal 11 60" xfId="17154"/>
    <cellStyle name="Normal 11 60 2" xfId="17155"/>
    <cellStyle name="Normal 11 61" xfId="17156"/>
    <cellStyle name="Normal 11 61 2" xfId="17157"/>
    <cellStyle name="Normal 11 62" xfId="17158"/>
    <cellStyle name="Normal 11 62 2" xfId="17159"/>
    <cellStyle name="Normal 11 63" xfId="17160"/>
    <cellStyle name="Normal 11 63 2" xfId="17161"/>
    <cellStyle name="Normal 11 64" xfId="17162"/>
    <cellStyle name="Normal 11 64 2" xfId="17163"/>
    <cellStyle name="Normal 11 65" xfId="17164"/>
    <cellStyle name="Normal 11 65 2" xfId="17165"/>
    <cellStyle name="Normal 11 66" xfId="17166"/>
    <cellStyle name="Normal 11 66 2" xfId="17167"/>
    <cellStyle name="Normal 11 67" xfId="17168"/>
    <cellStyle name="Normal 11 67 2" xfId="17169"/>
    <cellStyle name="Normal 11 68" xfId="17170"/>
    <cellStyle name="Normal 11 68 2" xfId="17171"/>
    <cellStyle name="Normal 11 69" xfId="17172"/>
    <cellStyle name="Normal 11 69 2" xfId="17173"/>
    <cellStyle name="Normal 11 7" xfId="17174"/>
    <cellStyle name="Normal 11 7 2" xfId="17175"/>
    <cellStyle name="Normal 11 7 2 2" xfId="17176"/>
    <cellStyle name="Normal 11 7 2 3" xfId="17177"/>
    <cellStyle name="Normal 11 7 2 4" xfId="17178"/>
    <cellStyle name="Normal 11 7 3" xfId="17179"/>
    <cellStyle name="Normal 11 7 4" xfId="17180"/>
    <cellStyle name="Normal 11 7 5" xfId="17181"/>
    <cellStyle name="Normal 11 70" xfId="17182"/>
    <cellStyle name="Normal 11 70 2" xfId="17183"/>
    <cellStyle name="Normal 11 71" xfId="17184"/>
    <cellStyle name="Normal 11 71 2" xfId="17185"/>
    <cellStyle name="Normal 11 72" xfId="17186"/>
    <cellStyle name="Normal 11 72 2" xfId="17187"/>
    <cellStyle name="Normal 11 73" xfId="17188"/>
    <cellStyle name="Normal 11 73 2" xfId="17189"/>
    <cellStyle name="Normal 11 74" xfId="17190"/>
    <cellStyle name="Normal 11 74 2" xfId="17191"/>
    <cellStyle name="Normal 11 75" xfId="17192"/>
    <cellStyle name="Normal 11 75 2" xfId="17193"/>
    <cellStyle name="Normal 11 76" xfId="17194"/>
    <cellStyle name="Normal 11 76 2" xfId="17195"/>
    <cellStyle name="Normal 11 77" xfId="17196"/>
    <cellStyle name="Normal 11 77 2" xfId="17197"/>
    <cellStyle name="Normal 11 78" xfId="17198"/>
    <cellStyle name="Normal 11 79" xfId="17199"/>
    <cellStyle name="Normal 11 8" xfId="17200"/>
    <cellStyle name="Normal 11 8 2" xfId="17201"/>
    <cellStyle name="Normal 11 8 2 2" xfId="17202"/>
    <cellStyle name="Normal 11 8 2 3" xfId="17203"/>
    <cellStyle name="Normal 11 8 2 4" xfId="17204"/>
    <cellStyle name="Normal 11 8 3" xfId="17205"/>
    <cellStyle name="Normal 11 8 4" xfId="17206"/>
    <cellStyle name="Normal 11 8 5" xfId="17207"/>
    <cellStyle name="Normal 11 80" xfId="17208"/>
    <cellStyle name="Normal 11 9" xfId="17209"/>
    <cellStyle name="Normal 11 9 2" xfId="17210"/>
    <cellStyle name="Normal 11 9 2 2" xfId="17211"/>
    <cellStyle name="Normal 11 9 2 3" xfId="17212"/>
    <cellStyle name="Normal 11 9 2 4" xfId="17213"/>
    <cellStyle name="Normal 11 9 3" xfId="17214"/>
    <cellStyle name="Normal 11 9 4" xfId="17215"/>
    <cellStyle name="Normal 11 9 5" xfId="17216"/>
    <cellStyle name="Normal 110" xfId="17217"/>
    <cellStyle name="Normal 110 2" xfId="17218"/>
    <cellStyle name="Normal 110 3" xfId="17219"/>
    <cellStyle name="Normal 110 4" xfId="17220"/>
    <cellStyle name="Normal 110 5" xfId="17221"/>
    <cellStyle name="Normal 111" xfId="17222"/>
    <cellStyle name="Normal 111 2" xfId="17223"/>
    <cellStyle name="Normal 111 3" xfId="17224"/>
    <cellStyle name="Normal 111 4" xfId="17225"/>
    <cellStyle name="Normal 111 5" xfId="17226"/>
    <cellStyle name="Normal 112" xfId="17227"/>
    <cellStyle name="Normal 112 2" xfId="17228"/>
    <cellStyle name="Normal 112 3" xfId="17229"/>
    <cellStyle name="Normal 112 4" xfId="17230"/>
    <cellStyle name="Normal 112 5" xfId="17231"/>
    <cellStyle name="Normal 113" xfId="17232"/>
    <cellStyle name="Normal 113 2" xfId="17233"/>
    <cellStyle name="Normal 113 3" xfId="17234"/>
    <cellStyle name="Normal 113 4" xfId="17235"/>
    <cellStyle name="Normal 113 5" xfId="17236"/>
    <cellStyle name="Normal 114" xfId="17237"/>
    <cellStyle name="Normal 114 2" xfId="17238"/>
    <cellStyle name="Normal 114 3" xfId="17239"/>
    <cellStyle name="Normal 114 4" xfId="17240"/>
    <cellStyle name="Normal 114 5" xfId="17241"/>
    <cellStyle name="Normal 115" xfId="17242"/>
    <cellStyle name="Normal 115 2" xfId="17243"/>
    <cellStyle name="Normal 115 3" xfId="17244"/>
    <cellStyle name="Normal 115 4" xfId="17245"/>
    <cellStyle name="Normal 115 5" xfId="17246"/>
    <cellStyle name="Normal 116" xfId="17247"/>
    <cellStyle name="Normal 116 2" xfId="17248"/>
    <cellStyle name="Normal 116 3" xfId="17249"/>
    <cellStyle name="Normal 116 4" xfId="17250"/>
    <cellStyle name="Normal 116 5" xfId="17251"/>
    <cellStyle name="Normal 117" xfId="17252"/>
    <cellStyle name="Normal 117 2" xfId="17253"/>
    <cellStyle name="Normal 117 3" xfId="17254"/>
    <cellStyle name="Normal 117 4" xfId="17255"/>
    <cellStyle name="Normal 117 5" xfId="17256"/>
    <cellStyle name="Normal 118" xfId="17257"/>
    <cellStyle name="Normal 118 2" xfId="17258"/>
    <cellStyle name="Normal 118 3" xfId="17259"/>
    <cellStyle name="Normal 118 4" xfId="17260"/>
    <cellStyle name="Normal 118 5" xfId="17261"/>
    <cellStyle name="Normal 119" xfId="17262"/>
    <cellStyle name="Normal 119 2" xfId="17263"/>
    <cellStyle name="Normal 119 3" xfId="17264"/>
    <cellStyle name="Normal 119 4" xfId="17265"/>
    <cellStyle name="Normal 119 5" xfId="17266"/>
    <cellStyle name="Normal 12" xfId="17267"/>
    <cellStyle name="Normal 12 10" xfId="17268"/>
    <cellStyle name="Normal 12 10 2" xfId="17269"/>
    <cellStyle name="Normal 12 11" xfId="17270"/>
    <cellStyle name="Normal 12 11 2" xfId="17271"/>
    <cellStyle name="Normal 12 12" xfId="17272"/>
    <cellStyle name="Normal 12 12 2" xfId="17273"/>
    <cellStyle name="Normal 12 13" xfId="17274"/>
    <cellStyle name="Normal 12 13 2" xfId="17275"/>
    <cellStyle name="Normal 12 14" xfId="17276"/>
    <cellStyle name="Normal 12 14 2" xfId="17277"/>
    <cellStyle name="Normal 12 15" xfId="17278"/>
    <cellStyle name="Normal 12 15 2" xfId="17279"/>
    <cellStyle name="Normal 12 16" xfId="17280"/>
    <cellStyle name="Normal 12 16 2" xfId="17281"/>
    <cellStyle name="Normal 12 17" xfId="17282"/>
    <cellStyle name="Normal 12 17 2" xfId="17283"/>
    <cellStyle name="Normal 12 18" xfId="17284"/>
    <cellStyle name="Normal 12 18 2" xfId="17285"/>
    <cellStyle name="Normal 12 19" xfId="17286"/>
    <cellStyle name="Normal 12 19 2" xfId="17287"/>
    <cellStyle name="Normal 12 2" xfId="17288"/>
    <cellStyle name="Normal 12 2 2" xfId="17289"/>
    <cellStyle name="Normal 12 2 3" xfId="17290"/>
    <cellStyle name="Normal 12 2 4" xfId="17291"/>
    <cellStyle name="Normal 12 2 5" xfId="17292"/>
    <cellStyle name="Normal 12 20" xfId="17293"/>
    <cellStyle name="Normal 12 20 2" xfId="17294"/>
    <cellStyle name="Normal 12 21" xfId="17295"/>
    <cellStyle name="Normal 12 21 2" xfId="17296"/>
    <cellStyle name="Normal 12 22" xfId="17297"/>
    <cellStyle name="Normal 12 22 2" xfId="17298"/>
    <cellStyle name="Normal 12 23" xfId="17299"/>
    <cellStyle name="Normal 12 23 2" xfId="17300"/>
    <cellStyle name="Normal 12 24" xfId="17301"/>
    <cellStyle name="Normal 12 24 2" xfId="17302"/>
    <cellStyle name="Normal 12 25" xfId="17303"/>
    <cellStyle name="Normal 12 25 2" xfId="17304"/>
    <cellStyle name="Normal 12 26" xfId="17305"/>
    <cellStyle name="Normal 12 26 2" xfId="17306"/>
    <cellStyle name="Normal 12 27" xfId="17307"/>
    <cellStyle name="Normal 12 27 2" xfId="17308"/>
    <cellStyle name="Normal 12 28" xfId="17309"/>
    <cellStyle name="Normal 12 28 2" xfId="17310"/>
    <cellStyle name="Normal 12 29" xfId="17311"/>
    <cellStyle name="Normal 12 29 2" xfId="17312"/>
    <cellStyle name="Normal 12 3" xfId="17313"/>
    <cellStyle name="Normal 12 3 2" xfId="17314"/>
    <cellStyle name="Normal 12 3 3" xfId="17315"/>
    <cellStyle name="Normal 12 3 4" xfId="17316"/>
    <cellStyle name="Normal 12 3 5" xfId="17317"/>
    <cellStyle name="Normal 12 30" xfId="17318"/>
    <cellStyle name="Normal 12 30 2" xfId="17319"/>
    <cellStyle name="Normal 12 31" xfId="17320"/>
    <cellStyle name="Normal 12 31 2" xfId="17321"/>
    <cellStyle name="Normal 12 32" xfId="17322"/>
    <cellStyle name="Normal 12 32 2" xfId="17323"/>
    <cellStyle name="Normal 12 33" xfId="17324"/>
    <cellStyle name="Normal 12 33 2" xfId="17325"/>
    <cellStyle name="Normal 12 34" xfId="17326"/>
    <cellStyle name="Normal 12 34 2" xfId="17327"/>
    <cellStyle name="Normal 12 35" xfId="17328"/>
    <cellStyle name="Normal 12 35 2" xfId="17329"/>
    <cellStyle name="Normal 12 36" xfId="17330"/>
    <cellStyle name="Normal 12 36 2" xfId="17331"/>
    <cellStyle name="Normal 12 37" xfId="17332"/>
    <cellStyle name="Normal 12 37 2" xfId="17333"/>
    <cellStyle name="Normal 12 38" xfId="17334"/>
    <cellStyle name="Normal 12 38 2" xfId="17335"/>
    <cellStyle name="Normal 12 39" xfId="17336"/>
    <cellStyle name="Normal 12 39 2" xfId="17337"/>
    <cellStyle name="Normal 12 4" xfId="17338"/>
    <cellStyle name="Normal 12 4 2" xfId="17339"/>
    <cellStyle name="Normal 12 4 3" xfId="17340"/>
    <cellStyle name="Normal 12 4 4" xfId="17341"/>
    <cellStyle name="Normal 12 4 5" xfId="17342"/>
    <cellStyle name="Normal 12 40" xfId="17343"/>
    <cellStyle name="Normal 12 40 2" xfId="17344"/>
    <cellStyle name="Normal 12 41" xfId="17345"/>
    <cellStyle name="Normal 12 41 2" xfId="17346"/>
    <cellStyle name="Normal 12 42" xfId="17347"/>
    <cellStyle name="Normal 12 42 2" xfId="17348"/>
    <cellStyle name="Normal 12 43" xfId="17349"/>
    <cellStyle name="Normal 12 43 2" xfId="17350"/>
    <cellStyle name="Normal 12 44" xfId="17351"/>
    <cellStyle name="Normal 12 44 2" xfId="17352"/>
    <cellStyle name="Normal 12 45" xfId="17353"/>
    <cellStyle name="Normal 12 45 2" xfId="17354"/>
    <cellStyle name="Normal 12 46" xfId="17355"/>
    <cellStyle name="Normal 12 46 2" xfId="17356"/>
    <cellStyle name="Normal 12 47" xfId="17357"/>
    <cellStyle name="Normal 12 47 2" xfId="17358"/>
    <cellStyle name="Normal 12 48" xfId="17359"/>
    <cellStyle name="Normal 12 48 2" xfId="17360"/>
    <cellStyle name="Normal 12 49" xfId="17361"/>
    <cellStyle name="Normal 12 49 2" xfId="17362"/>
    <cellStyle name="Normal 12 5" xfId="17363"/>
    <cellStyle name="Normal 12 5 2" xfId="17364"/>
    <cellStyle name="Normal 12 50" xfId="17365"/>
    <cellStyle name="Normal 12 50 2" xfId="17366"/>
    <cellStyle name="Normal 12 51" xfId="17367"/>
    <cellStyle name="Normal 12 51 2" xfId="17368"/>
    <cellStyle name="Normal 12 51 3" xfId="17369"/>
    <cellStyle name="Normal 12 52" xfId="17370"/>
    <cellStyle name="Normal 12 52 2" xfId="17371"/>
    <cellStyle name="Normal 12 53" xfId="17372"/>
    <cellStyle name="Normal 12 53 2" xfId="17373"/>
    <cellStyle name="Normal 12 54" xfId="17374"/>
    <cellStyle name="Normal 12 54 2" xfId="17375"/>
    <cellStyle name="Normal 12 55" xfId="17376"/>
    <cellStyle name="Normal 12 55 2" xfId="17377"/>
    <cellStyle name="Normal 12 56" xfId="17378"/>
    <cellStyle name="Normal 12 56 2" xfId="17379"/>
    <cellStyle name="Normal 12 57" xfId="17380"/>
    <cellStyle name="Normal 12 57 2" xfId="17381"/>
    <cellStyle name="Normal 12 58" xfId="17382"/>
    <cellStyle name="Normal 12 58 2" xfId="17383"/>
    <cellStyle name="Normal 12 59" xfId="17384"/>
    <cellStyle name="Normal 12 59 2" xfId="17385"/>
    <cellStyle name="Normal 12 6" xfId="17386"/>
    <cellStyle name="Normal 12 6 2" xfId="17387"/>
    <cellStyle name="Normal 12 60" xfId="17388"/>
    <cellStyle name="Normal 12 60 2" xfId="17389"/>
    <cellStyle name="Normal 12 61" xfId="17390"/>
    <cellStyle name="Normal 12 61 2" xfId="17391"/>
    <cellStyle name="Normal 12 62" xfId="17392"/>
    <cellStyle name="Normal 12 62 2" xfId="17393"/>
    <cellStyle name="Normal 12 63" xfId="17394"/>
    <cellStyle name="Normal 12 63 2" xfId="17395"/>
    <cellStyle name="Normal 12 64" xfId="17396"/>
    <cellStyle name="Normal 12 64 2" xfId="17397"/>
    <cellStyle name="Normal 12 65" xfId="17398"/>
    <cellStyle name="Normal 12 65 2" xfId="17399"/>
    <cellStyle name="Normal 12 66" xfId="17400"/>
    <cellStyle name="Normal 12 66 2" xfId="17401"/>
    <cellStyle name="Normal 12 67" xfId="17402"/>
    <cellStyle name="Normal 12 67 2" xfId="17403"/>
    <cellStyle name="Normal 12 68" xfId="17404"/>
    <cellStyle name="Normal 12 68 2" xfId="17405"/>
    <cellStyle name="Normal 12 69" xfId="17406"/>
    <cellStyle name="Normal 12 69 2" xfId="17407"/>
    <cellStyle name="Normal 12 7" xfId="17408"/>
    <cellStyle name="Normal 12 7 2" xfId="17409"/>
    <cellStyle name="Normal 12 70" xfId="17410"/>
    <cellStyle name="Normal 12 70 2" xfId="17411"/>
    <cellStyle name="Normal 12 71" xfId="17412"/>
    <cellStyle name="Normal 12 71 2" xfId="17413"/>
    <cellStyle name="Normal 12 72" xfId="17414"/>
    <cellStyle name="Normal 12 72 2" xfId="17415"/>
    <cellStyle name="Normal 12 73" xfId="17416"/>
    <cellStyle name="Normal 12 73 2" xfId="17417"/>
    <cellStyle name="Normal 12 74" xfId="17418"/>
    <cellStyle name="Normal 12 74 2" xfId="17419"/>
    <cellStyle name="Normal 12 75" xfId="17420"/>
    <cellStyle name="Normal 12 75 2" xfId="17421"/>
    <cellStyle name="Normal 12 76" xfId="17422"/>
    <cellStyle name="Normal 12 76 2" xfId="17423"/>
    <cellStyle name="Normal 12 77" xfId="17424"/>
    <cellStyle name="Normal 12 77 2" xfId="17425"/>
    <cellStyle name="Normal 12 78" xfId="17426"/>
    <cellStyle name="Normal 12 79" xfId="17427"/>
    <cellStyle name="Normal 12 8" xfId="17428"/>
    <cellStyle name="Normal 12 8 2" xfId="17429"/>
    <cellStyle name="Normal 12 9" xfId="17430"/>
    <cellStyle name="Normal 12 9 2" xfId="17431"/>
    <cellStyle name="Normal 120" xfId="17432"/>
    <cellStyle name="Normal 120 2" xfId="17433"/>
    <cellStyle name="Normal 120 3" xfId="17434"/>
    <cellStyle name="Normal 120 4" xfId="17435"/>
    <cellStyle name="Normal 120 5" xfId="17436"/>
    <cellStyle name="Normal 121" xfId="17437"/>
    <cellStyle name="Normal 121 2" xfId="17438"/>
    <cellStyle name="Normal 121 3" xfId="17439"/>
    <cellStyle name="Normal 121 4" xfId="17440"/>
    <cellStyle name="Normal 121 5" xfId="17441"/>
    <cellStyle name="Normal 122" xfId="17442"/>
    <cellStyle name="Normal 122 2" xfId="17443"/>
    <cellStyle name="Normal 122 3" xfId="17444"/>
    <cellStyle name="Normal 122 4" xfId="17445"/>
    <cellStyle name="Normal 122 5" xfId="17446"/>
    <cellStyle name="Normal 123" xfId="17447"/>
    <cellStyle name="Normal 123 2" xfId="17448"/>
    <cellStyle name="Normal 123 3" xfId="17449"/>
    <cellStyle name="Normal 123 4" xfId="17450"/>
    <cellStyle name="Normal 123 5" xfId="17451"/>
    <cellStyle name="Normal 124" xfId="17452"/>
    <cellStyle name="Normal 124 2" xfId="17453"/>
    <cellStyle name="Normal 124 3" xfId="17454"/>
    <cellStyle name="Normal 124 4" xfId="17455"/>
    <cellStyle name="Normal 124 5" xfId="17456"/>
    <cellStyle name="Normal 125" xfId="17457"/>
    <cellStyle name="Normal 125 2" xfId="17458"/>
    <cellStyle name="Normal 125 3" xfId="17459"/>
    <cellStyle name="Normal 125 4" xfId="17460"/>
    <cellStyle name="Normal 125 5" xfId="17461"/>
    <cellStyle name="Normal 126" xfId="17462"/>
    <cellStyle name="Normal 126 2" xfId="17463"/>
    <cellStyle name="Normal 127" xfId="17464"/>
    <cellStyle name="Normal 127 2" xfId="17465"/>
    <cellStyle name="Normal 127 3" xfId="17466"/>
    <cellStyle name="Normal 127 4" xfId="17467"/>
    <cellStyle name="Normal 127 5" xfId="17468"/>
    <cellStyle name="Normal 128" xfId="17469"/>
    <cellStyle name="Normal 128 2" xfId="17470"/>
    <cellStyle name="Normal 128 3" xfId="17471"/>
    <cellStyle name="Normal 128 4" xfId="17472"/>
    <cellStyle name="Normal 128 5" xfId="17473"/>
    <cellStyle name="Normal 129" xfId="17474"/>
    <cellStyle name="Normal 129 2" xfId="17475"/>
    <cellStyle name="Normal 129 3" xfId="17476"/>
    <cellStyle name="Normal 129 4" xfId="17477"/>
    <cellStyle name="Normal 129 5" xfId="17478"/>
    <cellStyle name="Normal 13" xfId="17479"/>
    <cellStyle name="Normal 13 10" xfId="17480"/>
    <cellStyle name="Normal 13 10 2" xfId="17481"/>
    <cellStyle name="Normal 13 11" xfId="17482"/>
    <cellStyle name="Normal 13 11 2" xfId="17483"/>
    <cellStyle name="Normal 13 12" xfId="17484"/>
    <cellStyle name="Normal 13 12 2" xfId="17485"/>
    <cellStyle name="Normal 13 13" xfId="17486"/>
    <cellStyle name="Normal 13 13 2" xfId="17487"/>
    <cellStyle name="Normal 13 14" xfId="17488"/>
    <cellStyle name="Normal 13 14 2" xfId="17489"/>
    <cellStyle name="Normal 13 15" xfId="17490"/>
    <cellStyle name="Normal 13 15 2" xfId="17491"/>
    <cellStyle name="Normal 13 16" xfId="17492"/>
    <cellStyle name="Normal 13 16 2" xfId="17493"/>
    <cellStyle name="Normal 13 16 3" xfId="17494"/>
    <cellStyle name="Normal 13 17" xfId="17495"/>
    <cellStyle name="Normal 13 17 2" xfId="17496"/>
    <cellStyle name="Normal 13 18" xfId="17497"/>
    <cellStyle name="Normal 13 18 2" xfId="17498"/>
    <cellStyle name="Normal 13 19" xfId="17499"/>
    <cellStyle name="Normal 13 19 2" xfId="17500"/>
    <cellStyle name="Normal 13 2" xfId="17501"/>
    <cellStyle name="Normal 13 2 2" xfId="17502"/>
    <cellStyle name="Normal 13 2 3" xfId="17503"/>
    <cellStyle name="Normal 13 2 4" xfId="17504"/>
    <cellStyle name="Normal 13 2 5" xfId="17505"/>
    <cellStyle name="Normal 13 20" xfId="17506"/>
    <cellStyle name="Normal 13 20 2" xfId="17507"/>
    <cellStyle name="Normal 13 21" xfId="17508"/>
    <cellStyle name="Normal 13 21 2" xfId="17509"/>
    <cellStyle name="Normal 13 22" xfId="17510"/>
    <cellStyle name="Normal 13 22 2" xfId="17511"/>
    <cellStyle name="Normal 13 23" xfId="17512"/>
    <cellStyle name="Normal 13 23 2" xfId="17513"/>
    <cellStyle name="Normal 13 24" xfId="17514"/>
    <cellStyle name="Normal 13 24 2" xfId="17515"/>
    <cellStyle name="Normal 13 25" xfId="17516"/>
    <cellStyle name="Normal 13 25 2" xfId="17517"/>
    <cellStyle name="Normal 13 26" xfId="17518"/>
    <cellStyle name="Normal 13 26 2" xfId="17519"/>
    <cellStyle name="Normal 13 27" xfId="17520"/>
    <cellStyle name="Normal 13 27 2" xfId="17521"/>
    <cellStyle name="Normal 13 28" xfId="17522"/>
    <cellStyle name="Normal 13 28 2" xfId="17523"/>
    <cellStyle name="Normal 13 29" xfId="17524"/>
    <cellStyle name="Normal 13 29 2" xfId="17525"/>
    <cellStyle name="Normal 13 3" xfId="17526"/>
    <cellStyle name="Normal 13 3 2" xfId="17527"/>
    <cellStyle name="Normal 13 3 3" xfId="17528"/>
    <cellStyle name="Normal 13 3 4" xfId="17529"/>
    <cellStyle name="Normal 13 3 5" xfId="17530"/>
    <cellStyle name="Normal 13 30" xfId="17531"/>
    <cellStyle name="Normal 13 30 2" xfId="17532"/>
    <cellStyle name="Normal 13 31" xfId="17533"/>
    <cellStyle name="Normal 13 31 2" xfId="17534"/>
    <cellStyle name="Normal 13 32" xfId="17535"/>
    <cellStyle name="Normal 13 32 2" xfId="17536"/>
    <cellStyle name="Normal 13 33" xfId="17537"/>
    <cellStyle name="Normal 13 33 2" xfId="17538"/>
    <cellStyle name="Normal 13 34" xfId="17539"/>
    <cellStyle name="Normal 13 34 2" xfId="17540"/>
    <cellStyle name="Normal 13 35" xfId="17541"/>
    <cellStyle name="Normal 13 35 2" xfId="17542"/>
    <cellStyle name="Normal 13 36" xfId="17543"/>
    <cellStyle name="Normal 13 36 2" xfId="17544"/>
    <cellStyle name="Normal 13 37" xfId="17545"/>
    <cellStyle name="Normal 13 37 2" xfId="17546"/>
    <cellStyle name="Normal 13 38" xfId="17547"/>
    <cellStyle name="Normal 13 38 2" xfId="17548"/>
    <cellStyle name="Normal 13 39" xfId="17549"/>
    <cellStyle name="Normal 13 39 2" xfId="17550"/>
    <cellStyle name="Normal 13 4" xfId="17551"/>
    <cellStyle name="Normal 13 4 2" xfId="17552"/>
    <cellStyle name="Normal 13 4 3" xfId="17553"/>
    <cellStyle name="Normal 13 4 4" xfId="17554"/>
    <cellStyle name="Normal 13 4 5" xfId="17555"/>
    <cellStyle name="Normal 13 40" xfId="17556"/>
    <cellStyle name="Normal 13 40 2" xfId="17557"/>
    <cellStyle name="Normal 13 41" xfId="17558"/>
    <cellStyle name="Normal 13 41 2" xfId="17559"/>
    <cellStyle name="Normal 13 42" xfId="17560"/>
    <cellStyle name="Normal 13 42 2" xfId="17561"/>
    <cellStyle name="Normal 13 43" xfId="17562"/>
    <cellStyle name="Normal 13 43 2" xfId="17563"/>
    <cellStyle name="Normal 13 44" xfId="17564"/>
    <cellStyle name="Normal 13 44 2" xfId="17565"/>
    <cellStyle name="Normal 13 45" xfId="17566"/>
    <cellStyle name="Normal 13 45 2" xfId="17567"/>
    <cellStyle name="Normal 13 46" xfId="17568"/>
    <cellStyle name="Normal 13 46 2" xfId="17569"/>
    <cellStyle name="Normal 13 47" xfId="17570"/>
    <cellStyle name="Normal 13 47 2" xfId="17571"/>
    <cellStyle name="Normal 13 48" xfId="17572"/>
    <cellStyle name="Normal 13 48 2" xfId="17573"/>
    <cellStyle name="Normal 13 49" xfId="17574"/>
    <cellStyle name="Normal 13 49 2" xfId="17575"/>
    <cellStyle name="Normal 13 5" xfId="17576"/>
    <cellStyle name="Normal 13 5 2" xfId="17577"/>
    <cellStyle name="Normal 13 50" xfId="17578"/>
    <cellStyle name="Normal 13 50 2" xfId="17579"/>
    <cellStyle name="Normal 13 51" xfId="17580"/>
    <cellStyle name="Normal 13 51 2" xfId="17581"/>
    <cellStyle name="Normal 13 52" xfId="17582"/>
    <cellStyle name="Normal 13 52 2" xfId="17583"/>
    <cellStyle name="Normal 13 53" xfId="17584"/>
    <cellStyle name="Normal 13 53 2" xfId="17585"/>
    <cellStyle name="Normal 13 54" xfId="17586"/>
    <cellStyle name="Normal 13 54 2" xfId="17587"/>
    <cellStyle name="Normal 13 55" xfId="17588"/>
    <cellStyle name="Normal 13 55 2" xfId="17589"/>
    <cellStyle name="Normal 13 56" xfId="17590"/>
    <cellStyle name="Normal 13 56 2" xfId="17591"/>
    <cellStyle name="Normal 13 57" xfId="17592"/>
    <cellStyle name="Normal 13 57 2" xfId="17593"/>
    <cellStyle name="Normal 13 58" xfId="17594"/>
    <cellStyle name="Normal 13 58 2" xfId="17595"/>
    <cellStyle name="Normal 13 59" xfId="17596"/>
    <cellStyle name="Normal 13 59 2" xfId="17597"/>
    <cellStyle name="Normal 13 6" xfId="17598"/>
    <cellStyle name="Normal 13 6 2" xfId="17599"/>
    <cellStyle name="Normal 13 60" xfId="17600"/>
    <cellStyle name="Normal 13 60 2" xfId="17601"/>
    <cellStyle name="Normal 13 61" xfId="17602"/>
    <cellStyle name="Normal 13 61 2" xfId="17603"/>
    <cellStyle name="Normal 13 62" xfId="17604"/>
    <cellStyle name="Normal 13 62 2" xfId="17605"/>
    <cellStyle name="Normal 13 63" xfId="17606"/>
    <cellStyle name="Normal 13 63 2" xfId="17607"/>
    <cellStyle name="Normal 13 64" xfId="17608"/>
    <cellStyle name="Normal 13 64 2" xfId="17609"/>
    <cellStyle name="Normal 13 65" xfId="17610"/>
    <cellStyle name="Normal 13 65 2" xfId="17611"/>
    <cellStyle name="Normal 13 66" xfId="17612"/>
    <cellStyle name="Normal 13 66 2" xfId="17613"/>
    <cellStyle name="Normal 13 67" xfId="17614"/>
    <cellStyle name="Normal 13 67 2" xfId="17615"/>
    <cellStyle name="Normal 13 68" xfId="17616"/>
    <cellStyle name="Normal 13 68 2" xfId="17617"/>
    <cellStyle name="Normal 13 69" xfId="17618"/>
    <cellStyle name="Normal 13 69 2" xfId="17619"/>
    <cellStyle name="Normal 13 7" xfId="17620"/>
    <cellStyle name="Normal 13 7 2" xfId="17621"/>
    <cellStyle name="Normal 13 70" xfId="17622"/>
    <cellStyle name="Normal 13 70 2" xfId="17623"/>
    <cellStyle name="Normal 13 71" xfId="17624"/>
    <cellStyle name="Normal 13 71 2" xfId="17625"/>
    <cellStyle name="Normal 13 72" xfId="17626"/>
    <cellStyle name="Normal 13 72 2" xfId="17627"/>
    <cellStyle name="Normal 13 73" xfId="17628"/>
    <cellStyle name="Normal 13 73 2" xfId="17629"/>
    <cellStyle name="Normal 13 74" xfId="17630"/>
    <cellStyle name="Normal 13 74 2" xfId="17631"/>
    <cellStyle name="Normal 13 75" xfId="17632"/>
    <cellStyle name="Normal 13 75 2" xfId="17633"/>
    <cellStyle name="Normal 13 76" xfId="17634"/>
    <cellStyle name="Normal 13 76 2" xfId="17635"/>
    <cellStyle name="Normal 13 77" xfId="17636"/>
    <cellStyle name="Normal 13 77 2" xfId="17637"/>
    <cellStyle name="Normal 13 78" xfId="17638"/>
    <cellStyle name="Normal 13 79" xfId="17639"/>
    <cellStyle name="Normal 13 8" xfId="17640"/>
    <cellStyle name="Normal 13 8 2" xfId="17641"/>
    <cellStyle name="Normal 13 9" xfId="17642"/>
    <cellStyle name="Normal 13 9 2" xfId="17643"/>
    <cellStyle name="Normal 130" xfId="17644"/>
    <cellStyle name="Normal 130 2" xfId="17645"/>
    <cellStyle name="Normal 130 3" xfId="17646"/>
    <cellStyle name="Normal 130 4" xfId="17647"/>
    <cellStyle name="Normal 130 5" xfId="17648"/>
    <cellStyle name="Normal 131" xfId="17649"/>
    <cellStyle name="Normal 131 2" xfId="17650"/>
    <cellStyle name="Normal 131 2 2" xfId="17651"/>
    <cellStyle name="Normal 131 2 2 2" xfId="17652"/>
    <cellStyle name="Normal 131 2 2 2 2" xfId="17653"/>
    <cellStyle name="Normal 131 2 2 2 2 2" xfId="17654"/>
    <cellStyle name="Normal 131 2 2 2 3" xfId="17655"/>
    <cellStyle name="Normal 131 2 2 3" xfId="17656"/>
    <cellStyle name="Normal 131 2 2 3 2" xfId="17657"/>
    <cellStyle name="Normal 131 2 2 4" xfId="17658"/>
    <cellStyle name="Normal 131 2 2 4 2" xfId="17659"/>
    <cellStyle name="Normal 131 2 2 5" xfId="17660"/>
    <cellStyle name="Normal 131 2 2 5 2" xfId="17661"/>
    <cellStyle name="Normal 131 2 2 6" xfId="17662"/>
    <cellStyle name="Normal 131 2 3" xfId="17663"/>
    <cellStyle name="Normal 131 2 3 2" xfId="17664"/>
    <cellStyle name="Normal 131 2 3 2 2" xfId="17665"/>
    <cellStyle name="Normal 131 2 3 3" xfId="17666"/>
    <cellStyle name="Normal 131 2 4" xfId="17667"/>
    <cellStyle name="Normal 131 2 4 2" xfId="17668"/>
    <cellStyle name="Normal 131 2 5" xfId="17669"/>
    <cellStyle name="Normal 131 2 5 2" xfId="17670"/>
    <cellStyle name="Normal 131 2 6" xfId="17671"/>
    <cellStyle name="Normal 131 2 6 2" xfId="17672"/>
    <cellStyle name="Normal 131 2 7" xfId="17673"/>
    <cellStyle name="Normal 131 3" xfId="17674"/>
    <cellStyle name="Normal 131 3 2" xfId="17675"/>
    <cellStyle name="Normal 131 3 2 2" xfId="17676"/>
    <cellStyle name="Normal 131 3 2 2 2" xfId="17677"/>
    <cellStyle name="Normal 131 3 2 2 2 2" xfId="17678"/>
    <cellStyle name="Normal 131 3 2 2 3" xfId="17679"/>
    <cellStyle name="Normal 131 3 2 3" xfId="17680"/>
    <cellStyle name="Normal 131 3 2 3 2" xfId="17681"/>
    <cellStyle name="Normal 131 3 2 4" xfId="17682"/>
    <cellStyle name="Normal 131 3 2 4 2" xfId="17683"/>
    <cellStyle name="Normal 131 3 2 5" xfId="17684"/>
    <cellStyle name="Normal 131 3 2 5 2" xfId="17685"/>
    <cellStyle name="Normal 131 3 2 6" xfId="17686"/>
    <cellStyle name="Normal 131 3 3" xfId="17687"/>
    <cellStyle name="Normal 131 3 3 2" xfId="17688"/>
    <cellStyle name="Normal 131 3 3 2 2" xfId="17689"/>
    <cellStyle name="Normal 131 3 3 3" xfId="17690"/>
    <cellStyle name="Normal 131 3 4" xfId="17691"/>
    <cellStyle name="Normal 131 3 4 2" xfId="17692"/>
    <cellStyle name="Normal 131 3 5" xfId="17693"/>
    <cellStyle name="Normal 131 3 5 2" xfId="17694"/>
    <cellStyle name="Normal 131 3 6" xfId="17695"/>
    <cellStyle name="Normal 131 3 6 2" xfId="17696"/>
    <cellStyle name="Normal 131 3 7" xfId="17697"/>
    <cellStyle name="Normal 131 4" xfId="17698"/>
    <cellStyle name="Normal 131 4 2" xfId="17699"/>
    <cellStyle name="Normal 131 4 2 2" xfId="17700"/>
    <cellStyle name="Normal 131 4 2 2 2" xfId="17701"/>
    <cellStyle name="Normal 131 4 2 3" xfId="17702"/>
    <cellStyle name="Normal 131 4 3" xfId="17703"/>
    <cellStyle name="Normal 131 4 3 2" xfId="17704"/>
    <cellStyle name="Normal 131 4 4" xfId="17705"/>
    <cellStyle name="Normal 131 4 4 2" xfId="17706"/>
    <cellStyle name="Normal 131 4 4 2 2" xfId="17707"/>
    <cellStyle name="Normal 131 4 4 3" xfId="17708"/>
    <cellStyle name="Normal 131 4 5" xfId="17709"/>
    <cellStyle name="Normal 131 4 5 2" xfId="17710"/>
    <cellStyle name="Normal 131 4 6" xfId="17711"/>
    <cellStyle name="Normal 131 5" xfId="17712"/>
    <cellStyle name="Normal 131 5 2" xfId="17713"/>
    <cellStyle name="Normal 131 5 2 2" xfId="17714"/>
    <cellStyle name="Normal 131 5 3" xfId="17715"/>
    <cellStyle name="Normal 131 6" xfId="17716"/>
    <cellStyle name="Normal 131 6 2" xfId="17717"/>
    <cellStyle name="Normal 131 7" xfId="17718"/>
    <cellStyle name="Normal 131 7 2" xfId="17719"/>
    <cellStyle name="Normal 131 8" xfId="17720"/>
    <cellStyle name="Normal 131 8 2" xfId="17721"/>
    <cellStyle name="Normal 131 9" xfId="17722"/>
    <cellStyle name="Normal 132" xfId="17723"/>
    <cellStyle name="Normal 132 2" xfId="17724"/>
    <cellStyle name="Normal 132 3" xfId="17725"/>
    <cellStyle name="Normal 132 4" xfId="17726"/>
    <cellStyle name="Normal 132 5" xfId="17727"/>
    <cellStyle name="Normal 133" xfId="17728"/>
    <cellStyle name="Normal 133 2" xfId="17729"/>
    <cellStyle name="Normal 133 3" xfId="17730"/>
    <cellStyle name="Normal 133 4" xfId="17731"/>
    <cellStyle name="Normal 133 5" xfId="17732"/>
    <cellStyle name="Normal 134" xfId="17733"/>
    <cellStyle name="Normal 134 2" xfId="17734"/>
    <cellStyle name="Normal 134 3" xfId="17735"/>
    <cellStyle name="Normal 134 4" xfId="17736"/>
    <cellStyle name="Normal 134 5" xfId="17737"/>
    <cellStyle name="Normal 135" xfId="17738"/>
    <cellStyle name="Normal 135 2" xfId="17739"/>
    <cellStyle name="Normal 135 3" xfId="17740"/>
    <cellStyle name="Normal 135 4" xfId="17741"/>
    <cellStyle name="Normal 135 5" xfId="17742"/>
    <cellStyle name="Normal 136" xfId="17743"/>
    <cellStyle name="Normal 136 2" xfId="17744"/>
    <cellStyle name="Normal 136 3" xfId="17745"/>
    <cellStyle name="Normal 136 4" xfId="17746"/>
    <cellStyle name="Normal 136 5" xfId="17747"/>
    <cellStyle name="Normal 137" xfId="17748"/>
    <cellStyle name="Normal 137 2" xfId="17749"/>
    <cellStyle name="Normal 137 3" xfId="17750"/>
    <cellStyle name="Normal 137 4" xfId="17751"/>
    <cellStyle name="Normal 137 5" xfId="17752"/>
    <cellStyle name="Normal 138" xfId="17753"/>
    <cellStyle name="Normal 138 2" xfId="17754"/>
    <cellStyle name="Normal 138 3" xfId="17755"/>
    <cellStyle name="Normal 138 4" xfId="17756"/>
    <cellStyle name="Normal 138 5" xfId="17757"/>
    <cellStyle name="Normal 139" xfId="17758"/>
    <cellStyle name="Normal 139 2" xfId="17759"/>
    <cellStyle name="Normal 139 3" xfId="17760"/>
    <cellStyle name="Normal 139 4" xfId="17761"/>
    <cellStyle name="Normal 139 5" xfId="17762"/>
    <cellStyle name="Normal 14" xfId="17763"/>
    <cellStyle name="Normal 14 10" xfId="17764"/>
    <cellStyle name="Normal 14 10 2" xfId="17765"/>
    <cellStyle name="Normal 14 11" xfId="17766"/>
    <cellStyle name="Normal 14 11 2" xfId="17767"/>
    <cellStyle name="Normal 14 12" xfId="17768"/>
    <cellStyle name="Normal 14 12 2" xfId="17769"/>
    <cellStyle name="Normal 14 13" xfId="17770"/>
    <cellStyle name="Normal 14 13 2" xfId="17771"/>
    <cellStyle name="Normal 14 14" xfId="17772"/>
    <cellStyle name="Normal 14 14 2" xfId="17773"/>
    <cellStyle name="Normal 14 15" xfId="17774"/>
    <cellStyle name="Normal 14 15 2" xfId="17775"/>
    <cellStyle name="Normal 14 16" xfId="17776"/>
    <cellStyle name="Normal 14 16 2" xfId="17777"/>
    <cellStyle name="Normal 14 17" xfId="17778"/>
    <cellStyle name="Normal 14 17 2" xfId="17779"/>
    <cellStyle name="Normal 14 18" xfId="17780"/>
    <cellStyle name="Normal 14 18 2" xfId="17781"/>
    <cellStyle name="Normal 14 19" xfId="17782"/>
    <cellStyle name="Normal 14 19 2" xfId="17783"/>
    <cellStyle name="Normal 14 2" xfId="17784"/>
    <cellStyle name="Normal 14 2 2" xfId="17785"/>
    <cellStyle name="Normal 14 2 2 2" xfId="17786"/>
    <cellStyle name="Normal 14 2 3" xfId="17787"/>
    <cellStyle name="Normal 14 2 4" xfId="17788"/>
    <cellStyle name="Normal 14 2 5" xfId="17789"/>
    <cellStyle name="Normal 14 20" xfId="17790"/>
    <cellStyle name="Normal 14 20 2" xfId="17791"/>
    <cellStyle name="Normal 14 21" xfId="17792"/>
    <cellStyle name="Normal 14 21 2" xfId="17793"/>
    <cellStyle name="Normal 14 22" xfId="17794"/>
    <cellStyle name="Normal 14 22 2" xfId="17795"/>
    <cellStyle name="Normal 14 23" xfId="17796"/>
    <cellStyle name="Normal 14 23 2" xfId="17797"/>
    <cellStyle name="Normal 14 24" xfId="17798"/>
    <cellStyle name="Normal 14 24 2" xfId="17799"/>
    <cellStyle name="Normal 14 24 3" xfId="17800"/>
    <cellStyle name="Normal 14 25" xfId="17801"/>
    <cellStyle name="Normal 14 25 2" xfId="17802"/>
    <cellStyle name="Normal 14 26" xfId="17803"/>
    <cellStyle name="Normal 14 26 2" xfId="17804"/>
    <cellStyle name="Normal 14 27" xfId="17805"/>
    <cellStyle name="Normal 14 27 2" xfId="17806"/>
    <cellStyle name="Normal 14 28" xfId="17807"/>
    <cellStyle name="Normal 14 28 2" xfId="17808"/>
    <cellStyle name="Normal 14 29" xfId="17809"/>
    <cellStyle name="Normal 14 29 2" xfId="17810"/>
    <cellStyle name="Normal 14 3" xfId="17811"/>
    <cellStyle name="Normal 14 3 2" xfId="17812"/>
    <cellStyle name="Normal 14 3 2 2" xfId="17813"/>
    <cellStyle name="Normal 14 3 2 3" xfId="17814"/>
    <cellStyle name="Normal 14 3 3" xfId="17815"/>
    <cellStyle name="Normal 14 3 4" xfId="17816"/>
    <cellStyle name="Normal 14 3 5" xfId="17817"/>
    <cellStyle name="Normal 14 30" xfId="17818"/>
    <cellStyle name="Normal 14 30 2" xfId="17819"/>
    <cellStyle name="Normal 14 31" xfId="17820"/>
    <cellStyle name="Normal 14 31 2" xfId="17821"/>
    <cellStyle name="Normal 14 32" xfId="17822"/>
    <cellStyle name="Normal 14 32 2" xfId="17823"/>
    <cellStyle name="Normal 14 33" xfId="17824"/>
    <cellStyle name="Normal 14 33 2" xfId="17825"/>
    <cellStyle name="Normal 14 33 2 2" xfId="17826"/>
    <cellStyle name="Normal 14 33 2 2 2" xfId="17827"/>
    <cellStyle name="Normal 14 33 2 3" xfId="17828"/>
    <cellStyle name="Normal 14 33 3" xfId="17829"/>
    <cellStyle name="Normal 14 33 3 2" xfId="17830"/>
    <cellStyle name="Normal 14 33 4" xfId="17831"/>
    <cellStyle name="Normal 14 33 4 2" xfId="17832"/>
    <cellStyle name="Normal 14 33 5" xfId="17833"/>
    <cellStyle name="Normal 14 33 5 2" xfId="17834"/>
    <cellStyle name="Normal 14 33 6" xfId="17835"/>
    <cellStyle name="Normal 14 34" xfId="17836"/>
    <cellStyle name="Normal 14 34 2" xfId="17837"/>
    <cellStyle name="Normal 14 34 2 2" xfId="17838"/>
    <cellStyle name="Normal 14 34 3" xfId="17839"/>
    <cellStyle name="Normal 14 35" xfId="17840"/>
    <cellStyle name="Normal 14 35 2" xfId="17841"/>
    <cellStyle name="Normal 14 36" xfId="17842"/>
    <cellStyle name="Normal 14 36 2" xfId="17843"/>
    <cellStyle name="Normal 14 37" xfId="17844"/>
    <cellStyle name="Normal 14 37 2" xfId="17845"/>
    <cellStyle name="Normal 14 38" xfId="17846"/>
    <cellStyle name="Normal 14 38 2" xfId="17847"/>
    <cellStyle name="Normal 14 39" xfId="17848"/>
    <cellStyle name="Normal 14 4" xfId="17849"/>
    <cellStyle name="Normal 14 4 2" xfId="17850"/>
    <cellStyle name="Normal 14 4 3" xfId="17851"/>
    <cellStyle name="Normal 14 4 4" xfId="17852"/>
    <cellStyle name="Normal 14 4 5" xfId="17853"/>
    <cellStyle name="Normal 14 40" xfId="17854"/>
    <cellStyle name="Normal 14 41" xfId="17855"/>
    <cellStyle name="Normal 14 42" xfId="17856"/>
    <cellStyle name="Normal 14 5" xfId="17857"/>
    <cellStyle name="Normal 14 5 2" xfId="17858"/>
    <cellStyle name="Normal 14 5 3" xfId="17859"/>
    <cellStyle name="Normal 14 6" xfId="17860"/>
    <cellStyle name="Normal 14 6 2" xfId="17861"/>
    <cellStyle name="Normal 14 7" xfId="17862"/>
    <cellStyle name="Normal 14 7 2" xfId="17863"/>
    <cellStyle name="Normal 14 8" xfId="17864"/>
    <cellStyle name="Normal 14 8 2" xfId="17865"/>
    <cellStyle name="Normal 14 9" xfId="17866"/>
    <cellStyle name="Normal 14 9 2" xfId="17867"/>
    <cellStyle name="Normal 140" xfId="17868"/>
    <cellStyle name="Normal 140 2" xfId="17869"/>
    <cellStyle name="Normal 140 3" xfId="17870"/>
    <cellStyle name="Normal 140 4" xfId="17871"/>
    <cellStyle name="Normal 140 5" xfId="17872"/>
    <cellStyle name="Normal 141" xfId="17873"/>
    <cellStyle name="Normal 141 2" xfId="17874"/>
    <cellStyle name="Normal 141 3" xfId="17875"/>
    <cellStyle name="Normal 141 4" xfId="17876"/>
    <cellStyle name="Normal 141 5" xfId="17877"/>
    <cellStyle name="Normal 142" xfId="17878"/>
    <cellStyle name="Normal 142 2" xfId="17879"/>
    <cellStyle name="Normal 142 3" xfId="17880"/>
    <cellStyle name="Normal 142 4" xfId="17881"/>
    <cellStyle name="Normal 142 5" xfId="17882"/>
    <cellStyle name="Normal 143" xfId="17883"/>
    <cellStyle name="Normal 143 2" xfId="17884"/>
    <cellStyle name="Normal 143 3" xfId="17885"/>
    <cellStyle name="Normal 143 4" xfId="17886"/>
    <cellStyle name="Normal 143 5" xfId="17887"/>
    <cellStyle name="Normal 144" xfId="17888"/>
    <cellStyle name="Normal 144 2" xfId="17889"/>
    <cellStyle name="Normal 144 3" xfId="17890"/>
    <cellStyle name="Normal 144 4" xfId="17891"/>
    <cellStyle name="Normal 144 5" xfId="17892"/>
    <cellStyle name="Normal 145" xfId="17893"/>
    <cellStyle name="Normal 145 2" xfId="17894"/>
    <cellStyle name="Normal 145 3" xfId="17895"/>
    <cellStyle name="Normal 145 4" xfId="17896"/>
    <cellStyle name="Normal 145 5" xfId="17897"/>
    <cellStyle name="Normal 146" xfId="17898"/>
    <cellStyle name="Normal 146 2" xfId="17899"/>
    <cellStyle name="Normal 146 3" xfId="17900"/>
    <cellStyle name="Normal 146 4" xfId="17901"/>
    <cellStyle name="Normal 146 5" xfId="17902"/>
    <cellStyle name="Normal 147" xfId="17903"/>
    <cellStyle name="Normal 147 2" xfId="17904"/>
    <cellStyle name="Normal 147 3" xfId="17905"/>
    <cellStyle name="Normal 147 4" xfId="17906"/>
    <cellStyle name="Normal 147 5" xfId="17907"/>
    <cellStyle name="Normal 148" xfId="17908"/>
    <cellStyle name="Normal 148 2" xfId="17909"/>
    <cellStyle name="Normal 148 3" xfId="17910"/>
    <cellStyle name="Normal 148 4" xfId="17911"/>
    <cellStyle name="Normal 148 5" xfId="17912"/>
    <cellStyle name="Normal 149" xfId="17913"/>
    <cellStyle name="Normal 149 2" xfId="17914"/>
    <cellStyle name="Normal 149 3" xfId="17915"/>
    <cellStyle name="Normal 149 4" xfId="17916"/>
    <cellStyle name="Normal 149 5" xfId="17917"/>
    <cellStyle name="Normal 15" xfId="17918"/>
    <cellStyle name="Normal 15 10" xfId="17919"/>
    <cellStyle name="Normal 15 10 2" xfId="17920"/>
    <cellStyle name="Normal 15 10 3" xfId="17921"/>
    <cellStyle name="Normal 15 11" xfId="17922"/>
    <cellStyle name="Normal 15 11 2" xfId="17923"/>
    <cellStyle name="Normal 15 12" xfId="17924"/>
    <cellStyle name="Normal 15 12 2" xfId="17925"/>
    <cellStyle name="Normal 15 13" xfId="17926"/>
    <cellStyle name="Normal 15 13 2" xfId="17927"/>
    <cellStyle name="Normal 15 14" xfId="17928"/>
    <cellStyle name="Normal 15 14 2" xfId="17929"/>
    <cellStyle name="Normal 15 15" xfId="17930"/>
    <cellStyle name="Normal 15 15 2" xfId="17931"/>
    <cellStyle name="Normal 15 16" xfId="17932"/>
    <cellStyle name="Normal 15 16 2" xfId="17933"/>
    <cellStyle name="Normal 15 17" xfId="17934"/>
    <cellStyle name="Normal 15 17 2" xfId="17935"/>
    <cellStyle name="Normal 15 18" xfId="17936"/>
    <cellStyle name="Normal 15 18 2" xfId="17937"/>
    <cellStyle name="Normal 15 19" xfId="17938"/>
    <cellStyle name="Normal 15 19 2" xfId="17939"/>
    <cellStyle name="Normal 15 2" xfId="17940"/>
    <cellStyle name="Normal 15 2 2" xfId="17941"/>
    <cellStyle name="Normal 15 2 2 2" xfId="17942"/>
    <cellStyle name="Normal 15 2 2 3" xfId="17943"/>
    <cellStyle name="Normal 15 2 2 4" xfId="17944"/>
    <cellStyle name="Normal 15 2 3" xfId="17945"/>
    <cellStyle name="Normal 15 2 4" xfId="17946"/>
    <cellStyle name="Normal 15 2 5" xfId="17947"/>
    <cellStyle name="Normal 15 20" xfId="17948"/>
    <cellStyle name="Normal 15 20 2" xfId="17949"/>
    <cellStyle name="Normal 15 21" xfId="17950"/>
    <cellStyle name="Normal 15 21 2" xfId="17951"/>
    <cellStyle name="Normal 15 22" xfId="17952"/>
    <cellStyle name="Normal 15 22 2" xfId="17953"/>
    <cellStyle name="Normal 15 23" xfId="17954"/>
    <cellStyle name="Normal 15 23 2" xfId="17955"/>
    <cellStyle name="Normal 15 24" xfId="17956"/>
    <cellStyle name="Normal 15 24 2" xfId="17957"/>
    <cellStyle name="Normal 15 25" xfId="17958"/>
    <cellStyle name="Normal 15 25 2" xfId="17959"/>
    <cellStyle name="Normal 15 26" xfId="17960"/>
    <cellStyle name="Normal 15 26 2" xfId="17961"/>
    <cellStyle name="Normal 15 27" xfId="17962"/>
    <cellStyle name="Normal 15 27 2" xfId="17963"/>
    <cellStyle name="Normal 15 28" xfId="17964"/>
    <cellStyle name="Normal 15 28 2" xfId="17965"/>
    <cellStyle name="Normal 15 29" xfId="17966"/>
    <cellStyle name="Normal 15 29 2" xfId="17967"/>
    <cellStyle name="Normal 15 3" xfId="17968"/>
    <cellStyle name="Normal 15 3 2" xfId="17969"/>
    <cellStyle name="Normal 15 3 2 2" xfId="17970"/>
    <cellStyle name="Normal 15 3 2 2 2" xfId="17971"/>
    <cellStyle name="Normal 15 3 2 3" xfId="17972"/>
    <cellStyle name="Normal 15 3 2 4" xfId="17973"/>
    <cellStyle name="Normal 15 3 2 5" xfId="17974"/>
    <cellStyle name="Normal 15 3 3" xfId="17975"/>
    <cellStyle name="Normal 15 3 4" xfId="17976"/>
    <cellStyle name="Normal 15 3 5" xfId="17977"/>
    <cellStyle name="Normal 15 30" xfId="17978"/>
    <cellStyle name="Normal 15 30 2" xfId="17979"/>
    <cellStyle name="Normal 15 31" xfId="17980"/>
    <cellStyle name="Normal 15 31 2" xfId="17981"/>
    <cellStyle name="Normal 15 32" xfId="17982"/>
    <cellStyle name="Normal 15 32 2" xfId="17983"/>
    <cellStyle name="Normal 15 33" xfId="17984"/>
    <cellStyle name="Normal 15 33 2" xfId="17985"/>
    <cellStyle name="Normal 15 34" xfId="17986"/>
    <cellStyle name="Normal 15 34 2" xfId="17987"/>
    <cellStyle name="Normal 15 35" xfId="17988"/>
    <cellStyle name="Normal 15 35 2" xfId="17989"/>
    <cellStyle name="Normal 15 36" xfId="17990"/>
    <cellStyle name="Normal 15 36 2" xfId="17991"/>
    <cellStyle name="Normal 15 37" xfId="17992"/>
    <cellStyle name="Normal 15 37 2" xfId="17993"/>
    <cellStyle name="Normal 15 38" xfId="17994"/>
    <cellStyle name="Normal 15 38 2" xfId="17995"/>
    <cellStyle name="Normal 15 39" xfId="17996"/>
    <cellStyle name="Normal 15 39 2" xfId="17997"/>
    <cellStyle name="Normal 15 4" xfId="17998"/>
    <cellStyle name="Normal 15 4 2" xfId="17999"/>
    <cellStyle name="Normal 15 4 2 2" xfId="18000"/>
    <cellStyle name="Normal 15 4 2 3" xfId="18001"/>
    <cellStyle name="Normal 15 4 2 4" xfId="18002"/>
    <cellStyle name="Normal 15 4 3" xfId="18003"/>
    <cellStyle name="Normal 15 4 4" xfId="18004"/>
    <cellStyle name="Normal 15 4 5" xfId="18005"/>
    <cellStyle name="Normal 15 40" xfId="18006"/>
    <cellStyle name="Normal 15 40 2" xfId="18007"/>
    <cellStyle name="Normal 15 41" xfId="18008"/>
    <cellStyle name="Normal 15 41 2" xfId="18009"/>
    <cellStyle name="Normal 15 42" xfId="18010"/>
    <cellStyle name="Normal 15 42 2" xfId="18011"/>
    <cellStyle name="Normal 15 43" xfId="18012"/>
    <cellStyle name="Normal 15 43 2" xfId="18013"/>
    <cellStyle name="Normal 15 44" xfId="18014"/>
    <cellStyle name="Normal 15 44 2" xfId="18015"/>
    <cellStyle name="Normal 15 45" xfId="18016"/>
    <cellStyle name="Normal 15 45 2" xfId="18017"/>
    <cellStyle name="Normal 15 46" xfId="18018"/>
    <cellStyle name="Normal 15 46 2" xfId="18019"/>
    <cellStyle name="Normal 15 47" xfId="18020"/>
    <cellStyle name="Normal 15 47 2" xfId="18021"/>
    <cellStyle name="Normal 15 48" xfId="18022"/>
    <cellStyle name="Normal 15 48 2" xfId="18023"/>
    <cellStyle name="Normal 15 49" xfId="18024"/>
    <cellStyle name="Normal 15 49 2" xfId="18025"/>
    <cellStyle name="Normal 15 5" xfId="18026"/>
    <cellStyle name="Normal 15 5 2" xfId="18027"/>
    <cellStyle name="Normal 15 5 2 2" xfId="18028"/>
    <cellStyle name="Normal 15 5 2 3" xfId="18029"/>
    <cellStyle name="Normal 15 5 2 4" xfId="18030"/>
    <cellStyle name="Normal 15 5 3" xfId="18031"/>
    <cellStyle name="Normal 15 5 4" xfId="18032"/>
    <cellStyle name="Normal 15 5 5" xfId="18033"/>
    <cellStyle name="Normal 15 50" xfId="18034"/>
    <cellStyle name="Normal 15 50 2" xfId="18035"/>
    <cellStyle name="Normal 15 51" xfId="18036"/>
    <cellStyle name="Normal 15 51 2" xfId="18037"/>
    <cellStyle name="Normal 15 52" xfId="18038"/>
    <cellStyle name="Normal 15 52 2" xfId="18039"/>
    <cellStyle name="Normal 15 53" xfId="18040"/>
    <cellStyle name="Normal 15 53 2" xfId="18041"/>
    <cellStyle name="Normal 15 54" xfId="18042"/>
    <cellStyle name="Normal 15 54 2" xfId="18043"/>
    <cellStyle name="Normal 15 55" xfId="18044"/>
    <cellStyle name="Normal 15 55 2" xfId="18045"/>
    <cellStyle name="Normal 15 56" xfId="18046"/>
    <cellStyle name="Normal 15 56 2" xfId="18047"/>
    <cellStyle name="Normal 15 57" xfId="18048"/>
    <cellStyle name="Normal 15 57 2" xfId="18049"/>
    <cellStyle name="Normal 15 58" xfId="18050"/>
    <cellStyle name="Normal 15 58 2" xfId="18051"/>
    <cellStyle name="Normal 15 59" xfId="18052"/>
    <cellStyle name="Normal 15 59 2" xfId="18053"/>
    <cellStyle name="Normal 15 6" xfId="18054"/>
    <cellStyle name="Normal 15 6 2" xfId="18055"/>
    <cellStyle name="Normal 15 6 2 2" xfId="18056"/>
    <cellStyle name="Normal 15 6 2 3" xfId="18057"/>
    <cellStyle name="Normal 15 6 2 4" xfId="18058"/>
    <cellStyle name="Normal 15 6 3" xfId="18059"/>
    <cellStyle name="Normal 15 6 4" xfId="18060"/>
    <cellStyle name="Normal 15 6 5" xfId="18061"/>
    <cellStyle name="Normal 15 60" xfId="18062"/>
    <cellStyle name="Normal 15 60 2" xfId="18063"/>
    <cellStyle name="Normal 15 61" xfId="18064"/>
    <cellStyle name="Normal 15 61 2" xfId="18065"/>
    <cellStyle name="Normal 15 62" xfId="18066"/>
    <cellStyle name="Normal 15 62 2" xfId="18067"/>
    <cellStyle name="Normal 15 63" xfId="18068"/>
    <cellStyle name="Normal 15 63 2" xfId="18069"/>
    <cellStyle name="Normal 15 64" xfId="18070"/>
    <cellStyle name="Normal 15 64 2" xfId="18071"/>
    <cellStyle name="Normal 15 65" xfId="18072"/>
    <cellStyle name="Normal 15 65 2" xfId="18073"/>
    <cellStyle name="Normal 15 66" xfId="18074"/>
    <cellStyle name="Normal 15 66 2" xfId="18075"/>
    <cellStyle name="Normal 15 67" xfId="18076"/>
    <cellStyle name="Normal 15 67 2" xfId="18077"/>
    <cellStyle name="Normal 15 68" xfId="18078"/>
    <cellStyle name="Normal 15 68 2" xfId="18079"/>
    <cellStyle name="Normal 15 69" xfId="18080"/>
    <cellStyle name="Normal 15 69 2" xfId="18081"/>
    <cellStyle name="Normal 15 7" xfId="18082"/>
    <cellStyle name="Normal 15 7 2" xfId="18083"/>
    <cellStyle name="Normal 15 7 2 2" xfId="18084"/>
    <cellStyle name="Normal 15 7 2 3" xfId="18085"/>
    <cellStyle name="Normal 15 7 2 4" xfId="18086"/>
    <cellStyle name="Normal 15 7 3" xfId="18087"/>
    <cellStyle name="Normal 15 7 4" xfId="18088"/>
    <cellStyle name="Normal 15 7 5" xfId="18089"/>
    <cellStyle name="Normal 15 70" xfId="18090"/>
    <cellStyle name="Normal 15 70 2" xfId="18091"/>
    <cellStyle name="Normal 15 71" xfId="18092"/>
    <cellStyle name="Normal 15 71 2" xfId="18093"/>
    <cellStyle name="Normal 15 72" xfId="18094"/>
    <cellStyle name="Normal 15 72 2" xfId="18095"/>
    <cellStyle name="Normal 15 73" xfId="18096"/>
    <cellStyle name="Normal 15 73 2" xfId="18097"/>
    <cellStyle name="Normal 15 74" xfId="18098"/>
    <cellStyle name="Normal 15 74 2" xfId="18099"/>
    <cellStyle name="Normal 15 75" xfId="18100"/>
    <cellStyle name="Normal 15 75 2" xfId="18101"/>
    <cellStyle name="Normal 15 76" xfId="18102"/>
    <cellStyle name="Normal 15 76 2" xfId="18103"/>
    <cellStyle name="Normal 15 77" xfId="18104"/>
    <cellStyle name="Normal 15 77 2" xfId="18105"/>
    <cellStyle name="Normal 15 78" xfId="18106"/>
    <cellStyle name="Normal 15 79" xfId="18107"/>
    <cellStyle name="Normal 15 8" xfId="18108"/>
    <cellStyle name="Normal 15 8 2" xfId="18109"/>
    <cellStyle name="Normal 15 8 2 2" xfId="18110"/>
    <cellStyle name="Normal 15 8 2 3" xfId="18111"/>
    <cellStyle name="Normal 15 8 2 4" xfId="18112"/>
    <cellStyle name="Normal 15 8 3" xfId="18113"/>
    <cellStyle name="Normal 15 8 4" xfId="18114"/>
    <cellStyle name="Normal 15 8 5" xfId="18115"/>
    <cellStyle name="Normal 15 9" xfId="18116"/>
    <cellStyle name="Normal 15 9 2" xfId="18117"/>
    <cellStyle name="Normal 15 9 2 2" xfId="18118"/>
    <cellStyle name="Normal 15 9 2 3" xfId="18119"/>
    <cellStyle name="Normal 15 9 2 4" xfId="18120"/>
    <cellStyle name="Normal 15 9 3" xfId="18121"/>
    <cellStyle name="Normal 15 9 4" xfId="18122"/>
    <cellStyle name="Normal 15 9 5" xfId="18123"/>
    <cellStyle name="Normal 150" xfId="18124"/>
    <cellStyle name="Normal 150 2" xfId="18125"/>
    <cellStyle name="Normal 150 3" xfId="18126"/>
    <cellStyle name="Normal 150 4" xfId="18127"/>
    <cellStyle name="Normal 150 5" xfId="18128"/>
    <cellStyle name="Normal 151" xfId="18129"/>
    <cellStyle name="Normal 151 2" xfId="18130"/>
    <cellStyle name="Normal 151 3" xfId="18131"/>
    <cellStyle name="Normal 151 4" xfId="18132"/>
    <cellStyle name="Normal 151 5" xfId="18133"/>
    <cellStyle name="Normal 152" xfId="18134"/>
    <cellStyle name="Normal 152 2" xfId="18135"/>
    <cellStyle name="Normal 152 3" xfId="18136"/>
    <cellStyle name="Normal 152 4" xfId="18137"/>
    <cellStyle name="Normal 152 5" xfId="18138"/>
    <cellStyle name="Normal 153" xfId="18139"/>
    <cellStyle name="Normal 153 2" xfId="18140"/>
    <cellStyle name="Normal 153 3" xfId="18141"/>
    <cellStyle name="Normal 153 4" xfId="18142"/>
    <cellStyle name="Normal 153 5" xfId="18143"/>
    <cellStyle name="Normal 154" xfId="18144"/>
    <cellStyle name="Normal 154 2" xfId="18145"/>
    <cellStyle name="Normal 154 3" xfId="18146"/>
    <cellStyle name="Normal 154 4" xfId="18147"/>
    <cellStyle name="Normal 154 5" xfId="18148"/>
    <cellStyle name="Normal 155" xfId="18149"/>
    <cellStyle name="Normal 155 2" xfId="18150"/>
    <cellStyle name="Normal 155 3" xfId="18151"/>
    <cellStyle name="Normal 155 4" xfId="18152"/>
    <cellStyle name="Normal 155 5" xfId="18153"/>
    <cellStyle name="Normal 156" xfId="18154"/>
    <cellStyle name="Normal 156 2" xfId="18155"/>
    <cellStyle name="Normal 156 3" xfId="18156"/>
    <cellStyle name="Normal 156 4" xfId="18157"/>
    <cellStyle name="Normal 156 5" xfId="18158"/>
    <cellStyle name="Normal 157" xfId="18159"/>
    <cellStyle name="Normal 157 2" xfId="18160"/>
    <cellStyle name="Normal 157 3" xfId="18161"/>
    <cellStyle name="Normal 157 4" xfId="18162"/>
    <cellStyle name="Normal 157 5" xfId="18163"/>
    <cellStyle name="Normal 158" xfId="18164"/>
    <cellStyle name="Normal 158 2" xfId="18165"/>
    <cellStyle name="Normal 158 3" xfId="18166"/>
    <cellStyle name="Normal 158 4" xfId="18167"/>
    <cellStyle name="Normal 158 5" xfId="18168"/>
    <cellStyle name="Normal 159" xfId="18169"/>
    <cellStyle name="Normal 159 2" xfId="18170"/>
    <cellStyle name="Normal 159 3" xfId="18171"/>
    <cellStyle name="Normal 159 4" xfId="18172"/>
    <cellStyle name="Normal 159 5" xfId="18173"/>
    <cellStyle name="Normal 16" xfId="18174"/>
    <cellStyle name="Normal 16 10" xfId="18175"/>
    <cellStyle name="Normal 16 10 2" xfId="18176"/>
    <cellStyle name="Normal 16 11" xfId="18177"/>
    <cellStyle name="Normal 16 11 2" xfId="18178"/>
    <cellStyle name="Normal 16 12" xfId="18179"/>
    <cellStyle name="Normal 16 12 2" xfId="18180"/>
    <cellStyle name="Normal 16 13" xfId="18181"/>
    <cellStyle name="Normal 16 13 2" xfId="18182"/>
    <cellStyle name="Normal 16 14" xfId="18183"/>
    <cellStyle name="Normal 16 14 2" xfId="18184"/>
    <cellStyle name="Normal 16 14 3" xfId="18185"/>
    <cellStyle name="Normal 16 15" xfId="18186"/>
    <cellStyle name="Normal 16 15 2" xfId="18187"/>
    <cellStyle name="Normal 16 16" xfId="18188"/>
    <cellStyle name="Normal 16 16 2" xfId="18189"/>
    <cellStyle name="Normal 16 17" xfId="18190"/>
    <cellStyle name="Normal 16 17 2" xfId="18191"/>
    <cellStyle name="Normal 16 18" xfId="18192"/>
    <cellStyle name="Normal 16 18 2" xfId="18193"/>
    <cellStyle name="Normal 16 19" xfId="18194"/>
    <cellStyle name="Normal 16 19 2" xfId="18195"/>
    <cellStyle name="Normal 16 2" xfId="18196"/>
    <cellStyle name="Normal 16 2 2" xfId="18197"/>
    <cellStyle name="Normal 16 2 3" xfId="18198"/>
    <cellStyle name="Normal 16 2 4" xfId="18199"/>
    <cellStyle name="Normal 16 2 5" xfId="18200"/>
    <cellStyle name="Normal 16 20" xfId="18201"/>
    <cellStyle name="Normal 16 20 2" xfId="18202"/>
    <cellStyle name="Normal 16 21" xfId="18203"/>
    <cellStyle name="Normal 16 21 2" xfId="18204"/>
    <cellStyle name="Normal 16 22" xfId="18205"/>
    <cellStyle name="Normal 16 22 2" xfId="18206"/>
    <cellStyle name="Normal 16 23" xfId="18207"/>
    <cellStyle name="Normal 16 23 2" xfId="18208"/>
    <cellStyle name="Normal 16 24" xfId="18209"/>
    <cellStyle name="Normal 16 24 2" xfId="18210"/>
    <cellStyle name="Normal 16 25" xfId="18211"/>
    <cellStyle name="Normal 16 25 2" xfId="18212"/>
    <cellStyle name="Normal 16 26" xfId="18213"/>
    <cellStyle name="Normal 16 26 2" xfId="18214"/>
    <cellStyle name="Normal 16 27" xfId="18215"/>
    <cellStyle name="Normal 16 27 2" xfId="18216"/>
    <cellStyle name="Normal 16 28" xfId="18217"/>
    <cellStyle name="Normal 16 28 2" xfId="18218"/>
    <cellStyle name="Normal 16 29" xfId="18219"/>
    <cellStyle name="Normal 16 29 2" xfId="18220"/>
    <cellStyle name="Normal 16 3" xfId="18221"/>
    <cellStyle name="Normal 16 3 2" xfId="18222"/>
    <cellStyle name="Normal 16 3 3" xfId="18223"/>
    <cellStyle name="Normal 16 3 4" xfId="18224"/>
    <cellStyle name="Normal 16 3 5" xfId="18225"/>
    <cellStyle name="Normal 16 30" xfId="18226"/>
    <cellStyle name="Normal 16 30 2" xfId="18227"/>
    <cellStyle name="Normal 16 31" xfId="18228"/>
    <cellStyle name="Normal 16 31 2" xfId="18229"/>
    <cellStyle name="Normal 16 32" xfId="18230"/>
    <cellStyle name="Normal 16 32 2" xfId="18231"/>
    <cellStyle name="Normal 16 33" xfId="18232"/>
    <cellStyle name="Normal 16 33 2" xfId="18233"/>
    <cellStyle name="Normal 16 34" xfId="18234"/>
    <cellStyle name="Normal 16 34 2" xfId="18235"/>
    <cellStyle name="Normal 16 35" xfId="18236"/>
    <cellStyle name="Normal 16 35 2" xfId="18237"/>
    <cellStyle name="Normal 16 36" xfId="18238"/>
    <cellStyle name="Normal 16 36 2" xfId="18239"/>
    <cellStyle name="Normal 16 37" xfId="18240"/>
    <cellStyle name="Normal 16 37 2" xfId="18241"/>
    <cellStyle name="Normal 16 38" xfId="18242"/>
    <cellStyle name="Normal 16 38 2" xfId="18243"/>
    <cellStyle name="Normal 16 39" xfId="18244"/>
    <cellStyle name="Normal 16 39 2" xfId="18245"/>
    <cellStyle name="Normal 16 4" xfId="18246"/>
    <cellStyle name="Normal 16 4 2" xfId="18247"/>
    <cellStyle name="Normal 16 4 3" xfId="18248"/>
    <cellStyle name="Normal 16 4 4" xfId="18249"/>
    <cellStyle name="Normal 16 4 5" xfId="18250"/>
    <cellStyle name="Normal 16 40" xfId="18251"/>
    <cellStyle name="Normal 16 40 2" xfId="18252"/>
    <cellStyle name="Normal 16 41" xfId="18253"/>
    <cellStyle name="Normal 16 41 2" xfId="18254"/>
    <cellStyle name="Normal 16 42" xfId="18255"/>
    <cellStyle name="Normal 16 42 2" xfId="18256"/>
    <cellStyle name="Normal 16 43" xfId="18257"/>
    <cellStyle name="Normal 16 43 2" xfId="18258"/>
    <cellStyle name="Normal 16 44" xfId="18259"/>
    <cellStyle name="Normal 16 44 2" xfId="18260"/>
    <cellStyle name="Normal 16 45" xfId="18261"/>
    <cellStyle name="Normal 16 45 2" xfId="18262"/>
    <cellStyle name="Normal 16 46" xfId="18263"/>
    <cellStyle name="Normal 16 46 2" xfId="18264"/>
    <cellStyle name="Normal 16 47" xfId="18265"/>
    <cellStyle name="Normal 16 47 2" xfId="18266"/>
    <cellStyle name="Normal 16 48" xfId="18267"/>
    <cellStyle name="Normal 16 48 2" xfId="18268"/>
    <cellStyle name="Normal 16 49" xfId="18269"/>
    <cellStyle name="Normal 16 49 2" xfId="18270"/>
    <cellStyle name="Normal 16 5" xfId="18271"/>
    <cellStyle name="Normal 16 5 2" xfId="18272"/>
    <cellStyle name="Normal 16 50" xfId="18273"/>
    <cellStyle name="Normal 16 50 2" xfId="18274"/>
    <cellStyle name="Normal 16 51" xfId="18275"/>
    <cellStyle name="Normal 16 51 2" xfId="18276"/>
    <cellStyle name="Normal 16 52" xfId="18277"/>
    <cellStyle name="Normal 16 52 2" xfId="18278"/>
    <cellStyle name="Normal 16 53" xfId="18279"/>
    <cellStyle name="Normal 16 53 2" xfId="18280"/>
    <cellStyle name="Normal 16 53 3" xfId="18281"/>
    <cellStyle name="Normal 16 54" xfId="18282"/>
    <cellStyle name="Normal 16 54 2" xfId="18283"/>
    <cellStyle name="Normal 16 55" xfId="18284"/>
    <cellStyle name="Normal 16 55 2" xfId="18285"/>
    <cellStyle name="Normal 16 56" xfId="18286"/>
    <cellStyle name="Normal 16 56 2" xfId="18287"/>
    <cellStyle name="Normal 16 57" xfId="18288"/>
    <cellStyle name="Normal 16 57 2" xfId="18289"/>
    <cellStyle name="Normal 16 58" xfId="18290"/>
    <cellStyle name="Normal 16 58 2" xfId="18291"/>
    <cellStyle name="Normal 16 59" xfId="18292"/>
    <cellStyle name="Normal 16 59 2" xfId="18293"/>
    <cellStyle name="Normal 16 6" xfId="18294"/>
    <cellStyle name="Normal 16 6 2" xfId="18295"/>
    <cellStyle name="Normal 16 60" xfId="18296"/>
    <cellStyle name="Normal 16 60 2" xfId="18297"/>
    <cellStyle name="Normal 16 61" xfId="18298"/>
    <cellStyle name="Normal 16 61 2" xfId="18299"/>
    <cellStyle name="Normal 16 62" xfId="18300"/>
    <cellStyle name="Normal 16 62 2" xfId="18301"/>
    <cellStyle name="Normal 16 63" xfId="18302"/>
    <cellStyle name="Normal 16 63 2" xfId="18303"/>
    <cellStyle name="Normal 16 64" xfId="18304"/>
    <cellStyle name="Normal 16 64 2" xfId="18305"/>
    <cellStyle name="Normal 16 65" xfId="18306"/>
    <cellStyle name="Normal 16 65 2" xfId="18307"/>
    <cellStyle name="Normal 16 66" xfId="18308"/>
    <cellStyle name="Normal 16 66 2" xfId="18309"/>
    <cellStyle name="Normal 16 67" xfId="18310"/>
    <cellStyle name="Normal 16 67 2" xfId="18311"/>
    <cellStyle name="Normal 16 68" xfId="18312"/>
    <cellStyle name="Normal 16 68 2" xfId="18313"/>
    <cellStyle name="Normal 16 69" xfId="18314"/>
    <cellStyle name="Normal 16 69 2" xfId="18315"/>
    <cellStyle name="Normal 16 7" xfId="18316"/>
    <cellStyle name="Normal 16 7 2" xfId="18317"/>
    <cellStyle name="Normal 16 70" xfId="18318"/>
    <cellStyle name="Normal 16 70 2" xfId="18319"/>
    <cellStyle name="Normal 16 71" xfId="18320"/>
    <cellStyle name="Normal 16 71 2" xfId="18321"/>
    <cellStyle name="Normal 16 72" xfId="18322"/>
    <cellStyle name="Normal 16 72 2" xfId="18323"/>
    <cellStyle name="Normal 16 73" xfId="18324"/>
    <cellStyle name="Normal 16 73 2" xfId="18325"/>
    <cellStyle name="Normal 16 74" xfId="18326"/>
    <cellStyle name="Normal 16 74 2" xfId="18327"/>
    <cellStyle name="Normal 16 75" xfId="18328"/>
    <cellStyle name="Normal 16 75 2" xfId="18329"/>
    <cellStyle name="Normal 16 76" xfId="18330"/>
    <cellStyle name="Normal 16 76 2" xfId="18331"/>
    <cellStyle name="Normal 16 77" xfId="18332"/>
    <cellStyle name="Normal 16 77 2" xfId="18333"/>
    <cellStyle name="Normal 16 78" xfId="18334"/>
    <cellStyle name="Normal 16 79" xfId="18335"/>
    <cellStyle name="Normal 16 8" xfId="18336"/>
    <cellStyle name="Normal 16 8 2" xfId="18337"/>
    <cellStyle name="Normal 16 9" xfId="18338"/>
    <cellStyle name="Normal 16 9 2" xfId="18339"/>
    <cellStyle name="Normal 160" xfId="18340"/>
    <cellStyle name="Normal 160 2" xfId="18341"/>
    <cellStyle name="Normal 160 3" xfId="18342"/>
    <cellStyle name="Normal 160 4" xfId="18343"/>
    <cellStyle name="Normal 160 5" xfId="18344"/>
    <cellStyle name="Normal 161" xfId="18345"/>
    <cellStyle name="Normal 161 2" xfId="18346"/>
    <cellStyle name="Normal 161 3" xfId="18347"/>
    <cellStyle name="Normal 161 4" xfId="18348"/>
    <cellStyle name="Normal 161 5" xfId="18349"/>
    <cellStyle name="Normal 162" xfId="18350"/>
    <cellStyle name="Normal 162 2" xfId="18351"/>
    <cellStyle name="Normal 162 3" xfId="18352"/>
    <cellStyle name="Normal 162 4" xfId="18353"/>
    <cellStyle name="Normal 162 5" xfId="18354"/>
    <cellStyle name="Normal 163" xfId="18355"/>
    <cellStyle name="Normal 163 2" xfId="18356"/>
    <cellStyle name="Normal 163 3" xfId="18357"/>
    <cellStyle name="Normal 163 4" xfId="18358"/>
    <cellStyle name="Normal 163 5" xfId="18359"/>
    <cellStyle name="Normal 164" xfId="18360"/>
    <cellStyle name="Normal 164 2" xfId="18361"/>
    <cellStyle name="Normal 164 3" xfId="18362"/>
    <cellStyle name="Normal 164 4" xfId="18363"/>
    <cellStyle name="Normal 164 5" xfId="18364"/>
    <cellStyle name="Normal 165" xfId="18365"/>
    <cellStyle name="Normal 165 2" xfId="18366"/>
    <cellStyle name="Normal 165 3" xfId="18367"/>
    <cellStyle name="Normal 165 4" xfId="18368"/>
    <cellStyle name="Normal 165 5" xfId="18369"/>
    <cellStyle name="Normal 166" xfId="18370"/>
    <cellStyle name="Normal 166 2" xfId="18371"/>
    <cellStyle name="Normal 166 3" xfId="18372"/>
    <cellStyle name="Normal 166 4" xfId="18373"/>
    <cellStyle name="Normal 166 5" xfId="18374"/>
    <cellStyle name="Normal 167" xfId="18375"/>
    <cellStyle name="Normal 167 2" xfId="18376"/>
    <cellStyle name="Normal 167 3" xfId="18377"/>
    <cellStyle name="Normal 167 4" xfId="18378"/>
    <cellStyle name="Normal 167 5" xfId="18379"/>
    <cellStyle name="Normal 168" xfId="18380"/>
    <cellStyle name="Normal 168 2" xfId="18381"/>
    <cellStyle name="Normal 168 3" xfId="18382"/>
    <cellStyle name="Normal 168 4" xfId="18383"/>
    <cellStyle name="Normal 168 5" xfId="18384"/>
    <cellStyle name="Normal 169" xfId="18385"/>
    <cellStyle name="Normal 169 2" xfId="18386"/>
    <cellStyle name="Normal 169 3" xfId="18387"/>
    <cellStyle name="Normal 169 4" xfId="18388"/>
    <cellStyle name="Normal 169 5" xfId="18389"/>
    <cellStyle name="Normal 17" xfId="18390"/>
    <cellStyle name="Normal 17 10" xfId="18391"/>
    <cellStyle name="Normal 17 10 2" xfId="18392"/>
    <cellStyle name="Normal 17 11" xfId="18393"/>
    <cellStyle name="Normal 17 11 2" xfId="18394"/>
    <cellStyle name="Normal 17 12" xfId="18395"/>
    <cellStyle name="Normal 17 12 2" xfId="18396"/>
    <cellStyle name="Normal 17 13" xfId="18397"/>
    <cellStyle name="Normal 17 13 2" xfId="18398"/>
    <cellStyle name="Normal 17 14" xfId="18399"/>
    <cellStyle name="Normal 17 14 2" xfId="18400"/>
    <cellStyle name="Normal 17 15" xfId="18401"/>
    <cellStyle name="Normal 17 15 2" xfId="18402"/>
    <cellStyle name="Normal 17 16" xfId="18403"/>
    <cellStyle name="Normal 17 16 2" xfId="18404"/>
    <cellStyle name="Normal 17 17" xfId="18405"/>
    <cellStyle name="Normal 17 17 2" xfId="18406"/>
    <cellStyle name="Normal 17 17 3" xfId="18407"/>
    <cellStyle name="Normal 17 18" xfId="18408"/>
    <cellStyle name="Normal 17 18 2" xfId="18409"/>
    <cellStyle name="Normal 17 19" xfId="18410"/>
    <cellStyle name="Normal 17 19 2" xfId="18411"/>
    <cellStyle name="Normal 17 2" xfId="18412"/>
    <cellStyle name="Normal 17 2 10" xfId="18413"/>
    <cellStyle name="Normal 17 2 11" xfId="18414"/>
    <cellStyle name="Normal 17 2 12" xfId="18415"/>
    <cellStyle name="Normal 17 2 13" xfId="18416"/>
    <cellStyle name="Normal 17 2 14" xfId="18417"/>
    <cellStyle name="Normal 17 2 15" xfId="18418"/>
    <cellStyle name="Normal 17 2 16" xfId="18419"/>
    <cellStyle name="Normal 17 2 17" xfId="18420"/>
    <cellStyle name="Normal 17 2 18" xfId="18421"/>
    <cellStyle name="Normal 17 2 19" xfId="18422"/>
    <cellStyle name="Normal 17 2 2" xfId="18423"/>
    <cellStyle name="Normal 17 2 2 10" xfId="18424"/>
    <cellStyle name="Normal 17 2 2 11" xfId="18425"/>
    <cellStyle name="Normal 17 2 2 12" xfId="18426"/>
    <cellStyle name="Normal 17 2 2 13" xfId="18427"/>
    <cellStyle name="Normal 17 2 2 14" xfId="18428"/>
    <cellStyle name="Normal 17 2 2 15" xfId="18429"/>
    <cellStyle name="Normal 17 2 2 16" xfId="18430"/>
    <cellStyle name="Normal 17 2 2 17" xfId="18431"/>
    <cellStyle name="Normal 17 2 2 18" xfId="18432"/>
    <cellStyle name="Normal 17 2 2 19" xfId="18433"/>
    <cellStyle name="Normal 17 2 2 2" xfId="18434"/>
    <cellStyle name="Normal 17 2 2 20" xfId="18435"/>
    <cellStyle name="Normal 17 2 2 21" xfId="18436"/>
    <cellStyle name="Normal 17 2 2 22" xfId="18437"/>
    <cellStyle name="Normal 17 2 2 23" xfId="18438"/>
    <cellStyle name="Normal 17 2 2 24" xfId="18439"/>
    <cellStyle name="Normal 17 2 2 25" xfId="18440"/>
    <cellStyle name="Normal 17 2 2 26" xfId="18441"/>
    <cellStyle name="Normal 17 2 2 27" xfId="18442"/>
    <cellStyle name="Normal 17 2 2 3" xfId="18443"/>
    <cellStyle name="Normal 17 2 2 4" xfId="18444"/>
    <cellStyle name="Normal 17 2 2 5" xfId="18445"/>
    <cellStyle name="Normal 17 2 2 6" xfId="18446"/>
    <cellStyle name="Normal 17 2 2 7" xfId="18447"/>
    <cellStyle name="Normal 17 2 2 8" xfId="18448"/>
    <cellStyle name="Normal 17 2 2 9" xfId="18449"/>
    <cellStyle name="Normal 17 2 20" xfId="18450"/>
    <cellStyle name="Normal 17 2 21" xfId="18451"/>
    <cellStyle name="Normal 17 2 22" xfId="18452"/>
    <cellStyle name="Normal 17 2 23" xfId="18453"/>
    <cellStyle name="Normal 17 2 24" xfId="18454"/>
    <cellStyle name="Normal 17 2 25" xfId="18455"/>
    <cellStyle name="Normal 17 2 26" xfId="18456"/>
    <cellStyle name="Normal 17 2 27" xfId="18457"/>
    <cellStyle name="Normal 17 2 3" xfId="18458"/>
    <cellStyle name="Normal 17 2 4" xfId="18459"/>
    <cellStyle name="Normal 17 2 5" xfId="18460"/>
    <cellStyle name="Normal 17 2 6" xfId="18461"/>
    <cellStyle name="Normal 17 2 7" xfId="18462"/>
    <cellStyle name="Normal 17 2 8" xfId="18463"/>
    <cellStyle name="Normal 17 2 9" xfId="18464"/>
    <cellStyle name="Normal 17 20" xfId="18465"/>
    <cellStyle name="Normal 17 20 2" xfId="18466"/>
    <cellStyle name="Normal 17 21" xfId="18467"/>
    <cellStyle name="Normal 17 21 2" xfId="18468"/>
    <cellStyle name="Normal 17 22" xfId="18469"/>
    <cellStyle name="Normal 17 22 2" xfId="18470"/>
    <cellStyle name="Normal 17 23" xfId="18471"/>
    <cellStyle name="Normal 17 23 2" xfId="18472"/>
    <cellStyle name="Normal 17 24" xfId="18473"/>
    <cellStyle name="Normal 17 24 2" xfId="18474"/>
    <cellStyle name="Normal 17 25" xfId="18475"/>
    <cellStyle name="Normal 17 25 2" xfId="18476"/>
    <cellStyle name="Normal 17 26" xfId="18477"/>
    <cellStyle name="Normal 17 26 2" xfId="18478"/>
    <cellStyle name="Normal 17 27" xfId="18479"/>
    <cellStyle name="Normal 17 27 2" xfId="18480"/>
    <cellStyle name="Normal 17 28" xfId="18481"/>
    <cellStyle name="Normal 17 28 2" xfId="18482"/>
    <cellStyle name="Normal 17 29" xfId="18483"/>
    <cellStyle name="Normal 17 29 2" xfId="18484"/>
    <cellStyle name="Normal 17 3" xfId="18485"/>
    <cellStyle name="Normal 17 3 2" xfId="18486"/>
    <cellStyle name="Normal 17 30" xfId="18487"/>
    <cellStyle name="Normal 17 30 2" xfId="18488"/>
    <cellStyle name="Normal 17 31" xfId="18489"/>
    <cellStyle name="Normal 17 31 2" xfId="18490"/>
    <cellStyle name="Normal 17 32" xfId="18491"/>
    <cellStyle name="Normal 17 32 2" xfId="18492"/>
    <cellStyle name="Normal 17 33" xfId="18493"/>
    <cellStyle name="Normal 17 33 2" xfId="18494"/>
    <cellStyle name="Normal 17 34" xfId="18495"/>
    <cellStyle name="Normal 17 34 2" xfId="18496"/>
    <cellStyle name="Normal 17 35" xfId="18497"/>
    <cellStyle name="Normal 17 35 2" xfId="18498"/>
    <cellStyle name="Normal 17 36" xfId="18499"/>
    <cellStyle name="Normal 17 36 2" xfId="18500"/>
    <cellStyle name="Normal 17 37" xfId="18501"/>
    <cellStyle name="Normal 17 37 2" xfId="18502"/>
    <cellStyle name="Normal 17 37 3" xfId="18503"/>
    <cellStyle name="Normal 17 38" xfId="18504"/>
    <cellStyle name="Normal 17 38 2" xfId="18505"/>
    <cellStyle name="Normal 17 39" xfId="18506"/>
    <cellStyle name="Normal 17 39 2" xfId="18507"/>
    <cellStyle name="Normal 17 4" xfId="18508"/>
    <cellStyle name="Normal 17 4 2" xfId="18509"/>
    <cellStyle name="Normal 17 40" xfId="18510"/>
    <cellStyle name="Normal 17 40 2" xfId="18511"/>
    <cellStyle name="Normal 17 41" xfId="18512"/>
    <cellStyle name="Normal 17 41 2" xfId="18513"/>
    <cellStyle name="Normal 17 42" xfId="18514"/>
    <cellStyle name="Normal 17 42 2" xfId="18515"/>
    <cellStyle name="Normal 17 43" xfId="18516"/>
    <cellStyle name="Normal 17 43 2" xfId="18517"/>
    <cellStyle name="Normal 17 44" xfId="18518"/>
    <cellStyle name="Normal 17 44 2" xfId="18519"/>
    <cellStyle name="Normal 17 45" xfId="18520"/>
    <cellStyle name="Normal 17 45 2" xfId="18521"/>
    <cellStyle name="Normal 17 46" xfId="18522"/>
    <cellStyle name="Normal 17 46 2" xfId="18523"/>
    <cellStyle name="Normal 17 47" xfId="18524"/>
    <cellStyle name="Normal 17 47 2" xfId="18525"/>
    <cellStyle name="Normal 17 48" xfId="18526"/>
    <cellStyle name="Normal 17 48 2" xfId="18527"/>
    <cellStyle name="Normal 17 48 3" xfId="18528"/>
    <cellStyle name="Normal 17 49" xfId="18529"/>
    <cellStyle name="Normal 17 49 2" xfId="18530"/>
    <cellStyle name="Normal 17 5" xfId="18531"/>
    <cellStyle name="Normal 17 5 2" xfId="18532"/>
    <cellStyle name="Normal 17 50" xfId="18533"/>
    <cellStyle name="Normal 17 50 2" xfId="18534"/>
    <cellStyle name="Normal 17 51" xfId="18535"/>
    <cellStyle name="Normal 17 51 2" xfId="18536"/>
    <cellStyle name="Normal 17 52" xfId="18537"/>
    <cellStyle name="Normal 17 52 2" xfId="18538"/>
    <cellStyle name="Normal 17 53" xfId="18539"/>
    <cellStyle name="Normal 17 53 2" xfId="18540"/>
    <cellStyle name="Normal 17 54" xfId="18541"/>
    <cellStyle name="Normal 17 54 2" xfId="18542"/>
    <cellStyle name="Normal 17 55" xfId="18543"/>
    <cellStyle name="Normal 17 55 2" xfId="18544"/>
    <cellStyle name="Normal 17 56" xfId="18545"/>
    <cellStyle name="Normal 17 56 2" xfId="18546"/>
    <cellStyle name="Normal 17 57" xfId="18547"/>
    <cellStyle name="Normal 17 57 2" xfId="18548"/>
    <cellStyle name="Normal 17 58" xfId="18549"/>
    <cellStyle name="Normal 17 58 2" xfId="18550"/>
    <cellStyle name="Normal 17 59" xfId="18551"/>
    <cellStyle name="Normal 17 59 2" xfId="18552"/>
    <cellStyle name="Normal 17 6" xfId="18553"/>
    <cellStyle name="Normal 17 6 2" xfId="18554"/>
    <cellStyle name="Normal 17 60" xfId="18555"/>
    <cellStyle name="Normal 17 60 2" xfId="18556"/>
    <cellStyle name="Normal 17 61" xfId="18557"/>
    <cellStyle name="Normal 17 61 2" xfId="18558"/>
    <cellStyle name="Normal 17 62" xfId="18559"/>
    <cellStyle name="Normal 17 62 2" xfId="18560"/>
    <cellStyle name="Normal 17 63" xfId="18561"/>
    <cellStyle name="Normal 17 63 2" xfId="18562"/>
    <cellStyle name="Normal 17 64" xfId="18563"/>
    <cellStyle name="Normal 17 64 2" xfId="18564"/>
    <cellStyle name="Normal 17 65" xfId="18565"/>
    <cellStyle name="Normal 17 65 2" xfId="18566"/>
    <cellStyle name="Normal 17 66" xfId="18567"/>
    <cellStyle name="Normal 17 66 2" xfId="18568"/>
    <cellStyle name="Normal 17 67" xfId="18569"/>
    <cellStyle name="Normal 17 67 2" xfId="18570"/>
    <cellStyle name="Normal 17 68" xfId="18571"/>
    <cellStyle name="Normal 17 68 2" xfId="18572"/>
    <cellStyle name="Normal 17 69" xfId="18573"/>
    <cellStyle name="Normal 17 69 2" xfId="18574"/>
    <cellStyle name="Normal 17 7" xfId="18575"/>
    <cellStyle name="Normal 17 7 2" xfId="18576"/>
    <cellStyle name="Normal 17 70" xfId="18577"/>
    <cellStyle name="Normal 17 70 2" xfId="18578"/>
    <cellStyle name="Normal 17 71" xfId="18579"/>
    <cellStyle name="Normal 17 71 2" xfId="18580"/>
    <cellStyle name="Normal 17 72" xfId="18581"/>
    <cellStyle name="Normal 17 72 2" xfId="18582"/>
    <cellStyle name="Normal 17 73" xfId="18583"/>
    <cellStyle name="Normal 17 73 2" xfId="18584"/>
    <cellStyle name="Normal 17 74" xfId="18585"/>
    <cellStyle name="Normal 17 74 2" xfId="18586"/>
    <cellStyle name="Normal 17 75" xfId="18587"/>
    <cellStyle name="Normal 17 75 2" xfId="18588"/>
    <cellStyle name="Normal 17 76" xfId="18589"/>
    <cellStyle name="Normal 17 76 2" xfId="18590"/>
    <cellStyle name="Normal 17 77" xfId="18591"/>
    <cellStyle name="Normal 17 77 2" xfId="18592"/>
    <cellStyle name="Normal 17 78" xfId="18593"/>
    <cellStyle name="Normal 17 79" xfId="18594"/>
    <cellStyle name="Normal 17 8" xfId="18595"/>
    <cellStyle name="Normal 17 8 2" xfId="18596"/>
    <cellStyle name="Normal 17 9" xfId="18597"/>
    <cellStyle name="Normal 17 9 2" xfId="18598"/>
    <cellStyle name="Normal 170" xfId="18599"/>
    <cellStyle name="Normal 170 2" xfId="18600"/>
    <cellStyle name="Normal 170 3" xfId="18601"/>
    <cellStyle name="Normal 170 4" xfId="18602"/>
    <cellStyle name="Normal 170 5" xfId="18603"/>
    <cellStyle name="Normal 171" xfId="18604"/>
    <cellStyle name="Normal 171 2" xfId="18605"/>
    <cellStyle name="Normal 171 3" xfId="18606"/>
    <cellStyle name="Normal 171 4" xfId="18607"/>
    <cellStyle name="Normal 171 5" xfId="18608"/>
    <cellStyle name="Normal 172" xfId="18609"/>
    <cellStyle name="Normal 172 2" xfId="18610"/>
    <cellStyle name="Normal 172 3" xfId="18611"/>
    <cellStyle name="Normal 172 4" xfId="18612"/>
    <cellStyle name="Normal 172 5" xfId="18613"/>
    <cellStyle name="Normal 173" xfId="18614"/>
    <cellStyle name="Normal 173 2" xfId="18615"/>
    <cellStyle name="Normal 173 3" xfId="18616"/>
    <cellStyle name="Normal 173 4" xfId="18617"/>
    <cellStyle name="Normal 173 5" xfId="18618"/>
    <cellStyle name="Normal 174" xfId="18619"/>
    <cellStyle name="Normal 174 2" xfId="18620"/>
    <cellStyle name="Normal 174 3" xfId="18621"/>
    <cellStyle name="Normal 174 4" xfId="18622"/>
    <cellStyle name="Normal 174 5" xfId="18623"/>
    <cellStyle name="Normal 175" xfId="18624"/>
    <cellStyle name="Normal 175 2" xfId="18625"/>
    <cellStyle name="Normal 175 3" xfId="18626"/>
    <cellStyle name="Normal 175 4" xfId="18627"/>
    <cellStyle name="Normal 175 5" xfId="18628"/>
    <cellStyle name="Normal 176" xfId="18629"/>
    <cellStyle name="Normal 176 2" xfId="18630"/>
    <cellStyle name="Normal 176 3" xfId="18631"/>
    <cellStyle name="Normal 176 4" xfId="18632"/>
    <cellStyle name="Normal 176 5" xfId="18633"/>
    <cellStyle name="Normal 177" xfId="18634"/>
    <cellStyle name="Normal 177 2" xfId="18635"/>
    <cellStyle name="Normal 177 3" xfId="18636"/>
    <cellStyle name="Normal 177 4" xfId="18637"/>
    <cellStyle name="Normal 177 5" xfId="18638"/>
    <cellStyle name="Normal 178" xfId="18639"/>
    <cellStyle name="Normal 178 2" xfId="18640"/>
    <cellStyle name="Normal 178 3" xfId="18641"/>
    <cellStyle name="Normal 178 4" xfId="18642"/>
    <cellStyle name="Normal 178 5" xfId="18643"/>
    <cellStyle name="Normal 179" xfId="18644"/>
    <cellStyle name="Normal 179 2" xfId="18645"/>
    <cellStyle name="Normal 179 3" xfId="18646"/>
    <cellStyle name="Normal 179 4" xfId="18647"/>
    <cellStyle name="Normal 179 5" xfId="18648"/>
    <cellStyle name="Normal 18" xfId="18649"/>
    <cellStyle name="Normal 18 10" xfId="18650"/>
    <cellStyle name="Normal 18 10 2" xfId="18651"/>
    <cellStyle name="Normal 18 11" xfId="18652"/>
    <cellStyle name="Normal 18 11 2" xfId="18653"/>
    <cellStyle name="Normal 18 12" xfId="18654"/>
    <cellStyle name="Normal 18 12 2" xfId="18655"/>
    <cellStyle name="Normal 18 13" xfId="18656"/>
    <cellStyle name="Normal 18 13 2" xfId="18657"/>
    <cellStyle name="Normal 18 14" xfId="18658"/>
    <cellStyle name="Normal 18 14 2" xfId="18659"/>
    <cellStyle name="Normal 18 15" xfId="18660"/>
    <cellStyle name="Normal 18 15 2" xfId="18661"/>
    <cellStyle name="Normal 18 16" xfId="18662"/>
    <cellStyle name="Normal 18 16 2" xfId="18663"/>
    <cellStyle name="Normal 18 17" xfId="18664"/>
    <cellStyle name="Normal 18 17 2" xfId="18665"/>
    <cellStyle name="Normal 18 18" xfId="18666"/>
    <cellStyle name="Normal 18 18 2" xfId="18667"/>
    <cellStyle name="Normal 18 19" xfId="18668"/>
    <cellStyle name="Normal 18 19 2" xfId="18669"/>
    <cellStyle name="Normal 18 2" xfId="18670"/>
    <cellStyle name="Normal 18 2 10" xfId="18671"/>
    <cellStyle name="Normal 18 2 11" xfId="18672"/>
    <cellStyle name="Normal 18 2 12" xfId="18673"/>
    <cellStyle name="Normal 18 2 13" xfId="18674"/>
    <cellStyle name="Normal 18 2 14" xfId="18675"/>
    <cellStyle name="Normal 18 2 15" xfId="18676"/>
    <cellStyle name="Normal 18 2 16" xfId="18677"/>
    <cellStyle name="Normal 18 2 17" xfId="18678"/>
    <cellStyle name="Normal 18 2 18" xfId="18679"/>
    <cellStyle name="Normal 18 2 19" xfId="18680"/>
    <cellStyle name="Normal 18 2 2" xfId="18681"/>
    <cellStyle name="Normal 18 2 2 10" xfId="18682"/>
    <cellStyle name="Normal 18 2 2 11" xfId="18683"/>
    <cellStyle name="Normal 18 2 2 12" xfId="18684"/>
    <cellStyle name="Normal 18 2 2 13" xfId="18685"/>
    <cellStyle name="Normal 18 2 2 14" xfId="18686"/>
    <cellStyle name="Normal 18 2 2 15" xfId="18687"/>
    <cellStyle name="Normal 18 2 2 16" xfId="18688"/>
    <cellStyle name="Normal 18 2 2 17" xfId="18689"/>
    <cellStyle name="Normal 18 2 2 18" xfId="18690"/>
    <cellStyle name="Normal 18 2 2 19" xfId="18691"/>
    <cellStyle name="Normal 18 2 2 2" xfId="18692"/>
    <cellStyle name="Normal 18 2 2 20" xfId="18693"/>
    <cellStyle name="Normal 18 2 2 21" xfId="18694"/>
    <cellStyle name="Normal 18 2 2 22" xfId="18695"/>
    <cellStyle name="Normal 18 2 2 23" xfId="18696"/>
    <cellStyle name="Normal 18 2 2 24" xfId="18697"/>
    <cellStyle name="Normal 18 2 2 25" xfId="18698"/>
    <cellStyle name="Normal 18 2 2 26" xfId="18699"/>
    <cellStyle name="Normal 18 2 2 27" xfId="18700"/>
    <cellStyle name="Normal 18 2 2 3" xfId="18701"/>
    <cellStyle name="Normal 18 2 2 4" xfId="18702"/>
    <cellStyle name="Normal 18 2 2 5" xfId="18703"/>
    <cellStyle name="Normal 18 2 2 6" xfId="18704"/>
    <cellStyle name="Normal 18 2 2 7" xfId="18705"/>
    <cellStyle name="Normal 18 2 2 8" xfId="18706"/>
    <cellStyle name="Normal 18 2 2 9" xfId="18707"/>
    <cellStyle name="Normal 18 2 20" xfId="18708"/>
    <cellStyle name="Normal 18 2 21" xfId="18709"/>
    <cellStyle name="Normal 18 2 22" xfId="18710"/>
    <cellStyle name="Normal 18 2 23" xfId="18711"/>
    <cellStyle name="Normal 18 2 24" xfId="18712"/>
    <cellStyle name="Normal 18 2 25" xfId="18713"/>
    <cellStyle name="Normal 18 2 26" xfId="18714"/>
    <cellStyle name="Normal 18 2 27" xfId="18715"/>
    <cellStyle name="Normal 18 2 3" xfId="18716"/>
    <cellStyle name="Normal 18 2 4" xfId="18717"/>
    <cellStyle name="Normal 18 2 5" xfId="18718"/>
    <cellStyle name="Normal 18 2 6" xfId="18719"/>
    <cellStyle name="Normal 18 2 7" xfId="18720"/>
    <cellStyle name="Normal 18 2 8" xfId="18721"/>
    <cellStyle name="Normal 18 2 9" xfId="18722"/>
    <cellStyle name="Normal 18 20" xfId="18723"/>
    <cellStyle name="Normal 18 20 2" xfId="18724"/>
    <cellStyle name="Normal 18 21" xfId="18725"/>
    <cellStyle name="Normal 18 21 2" xfId="18726"/>
    <cellStyle name="Normal 18 22" xfId="18727"/>
    <cellStyle name="Normal 18 22 2" xfId="18728"/>
    <cellStyle name="Normal 18 23" xfId="18729"/>
    <cellStyle name="Normal 18 23 2" xfId="18730"/>
    <cellStyle name="Normal 18 24" xfId="18731"/>
    <cellStyle name="Normal 18 24 2" xfId="18732"/>
    <cellStyle name="Normal 18 25" xfId="18733"/>
    <cellStyle name="Normal 18 25 2" xfId="18734"/>
    <cellStyle name="Normal 18 26" xfId="18735"/>
    <cellStyle name="Normal 18 26 2" xfId="18736"/>
    <cellStyle name="Normal 18 27" xfId="18737"/>
    <cellStyle name="Normal 18 27 2" xfId="18738"/>
    <cellStyle name="Normal 18 28" xfId="18739"/>
    <cellStyle name="Normal 18 28 2" xfId="18740"/>
    <cellStyle name="Normal 18 29" xfId="18741"/>
    <cellStyle name="Normal 18 29 2" xfId="18742"/>
    <cellStyle name="Normal 18 3" xfId="18743"/>
    <cellStyle name="Normal 18 3 2" xfId="18744"/>
    <cellStyle name="Normal 18 3 3" xfId="18745"/>
    <cellStyle name="Normal 18 3 4" xfId="18746"/>
    <cellStyle name="Normal 18 3 5" xfId="18747"/>
    <cellStyle name="Normal 18 30" xfId="18748"/>
    <cellStyle name="Normal 18 30 2" xfId="18749"/>
    <cellStyle name="Normal 18 31" xfId="18750"/>
    <cellStyle name="Normal 18 31 2" xfId="18751"/>
    <cellStyle name="Normal 18 32" xfId="18752"/>
    <cellStyle name="Normal 18 32 2" xfId="18753"/>
    <cellStyle name="Normal 18 33" xfId="18754"/>
    <cellStyle name="Normal 18 33 2" xfId="18755"/>
    <cellStyle name="Normal 18 33 2 2" xfId="18756"/>
    <cellStyle name="Normal 18 33 3" xfId="18757"/>
    <cellStyle name="Normal 18 34" xfId="18758"/>
    <cellStyle name="Normal 18 34 2" xfId="18759"/>
    <cellStyle name="Normal 18 35" xfId="18760"/>
    <cellStyle name="Normal 18 35 2" xfId="18761"/>
    <cellStyle name="Normal 18 36" xfId="18762"/>
    <cellStyle name="Normal 18 36 2" xfId="18763"/>
    <cellStyle name="Normal 18 37" xfId="18764"/>
    <cellStyle name="Normal 18 37 2" xfId="18765"/>
    <cellStyle name="Normal 18 38" xfId="18766"/>
    <cellStyle name="Normal 18 39" xfId="18767"/>
    <cellStyle name="Normal 18 4" xfId="18768"/>
    <cellStyle name="Normal 18 4 2" xfId="18769"/>
    <cellStyle name="Normal 18 5" xfId="18770"/>
    <cellStyle name="Normal 18 5 2" xfId="18771"/>
    <cellStyle name="Normal 18 6" xfId="18772"/>
    <cellStyle name="Normal 18 6 2" xfId="18773"/>
    <cellStyle name="Normal 18 7" xfId="18774"/>
    <cellStyle name="Normal 18 7 2" xfId="18775"/>
    <cellStyle name="Normal 18 8" xfId="18776"/>
    <cellStyle name="Normal 18 8 2" xfId="18777"/>
    <cellStyle name="Normal 18 9" xfId="18778"/>
    <cellStyle name="Normal 18 9 2" xfId="18779"/>
    <cellStyle name="Normal 180" xfId="18780"/>
    <cellStyle name="Normal 180 2" xfId="18781"/>
    <cellStyle name="Normal 180 3" xfId="18782"/>
    <cellStyle name="Normal 180 4" xfId="18783"/>
    <cellStyle name="Normal 180 5" xfId="18784"/>
    <cellStyle name="Normal 181" xfId="9"/>
    <cellStyle name="Normal 182" xfId="18785"/>
    <cellStyle name="Normal 182 2" xfId="18786"/>
    <cellStyle name="Normal 182 3" xfId="18787"/>
    <cellStyle name="Normal 182 4" xfId="18788"/>
    <cellStyle name="Normal 182 5" xfId="18789"/>
    <cellStyle name="Normal 183" xfId="18790"/>
    <cellStyle name="Normal 183 2" xfId="18791"/>
    <cellStyle name="Normal 183 3" xfId="18792"/>
    <cellStyle name="Normal 183 4" xfId="18793"/>
    <cellStyle name="Normal 183 5" xfId="18794"/>
    <cellStyle name="Normal 184" xfId="18795"/>
    <cellStyle name="Normal 184 2" xfId="18796"/>
    <cellStyle name="Normal 184 3" xfId="18797"/>
    <cellStyle name="Normal 184 4" xfId="18798"/>
    <cellStyle name="Normal 184 5" xfId="18799"/>
    <cellStyle name="Normal 185" xfId="18800"/>
    <cellStyle name="Normal 185 2" xfId="18801"/>
    <cellStyle name="Normal 185 3" xfId="18802"/>
    <cellStyle name="Normal 185 4" xfId="18803"/>
    <cellStyle name="Normal 185 5" xfId="18804"/>
    <cellStyle name="Normal 186" xfId="18805"/>
    <cellStyle name="Normal 186 2" xfId="18806"/>
    <cellStyle name="Normal 186 3" xfId="18807"/>
    <cellStyle name="Normal 186 4" xfId="18808"/>
    <cellStyle name="Normal 186 5" xfId="18809"/>
    <cellStyle name="Normal 187" xfId="18810"/>
    <cellStyle name="Normal 187 2" xfId="18811"/>
    <cellStyle name="Normal 187 3" xfId="18812"/>
    <cellStyle name="Normal 187 4" xfId="18813"/>
    <cellStyle name="Normal 187 5" xfId="18814"/>
    <cellStyle name="Normal 188" xfId="18815"/>
    <cellStyle name="Normal 188 2" xfId="18816"/>
    <cellStyle name="Normal 188 3" xfId="18817"/>
    <cellStyle name="Normal 188 4" xfId="18818"/>
    <cellStyle name="Normal 188 5" xfId="18819"/>
    <cellStyle name="Normal 189" xfId="18820"/>
    <cellStyle name="Normal 189 2" xfId="18821"/>
    <cellStyle name="Normal 189 3" xfId="18822"/>
    <cellStyle name="Normal 189 4" xfId="18823"/>
    <cellStyle name="Normal 189 5" xfId="18824"/>
    <cellStyle name="Normal 19" xfId="18825"/>
    <cellStyle name="Normal 19 10" xfId="18826"/>
    <cellStyle name="Normal 19 10 2" xfId="18827"/>
    <cellStyle name="Normal 19 11" xfId="18828"/>
    <cellStyle name="Normal 19 11 2" xfId="18829"/>
    <cellStyle name="Normal 19 12" xfId="18830"/>
    <cellStyle name="Normal 19 12 2" xfId="18831"/>
    <cellStyle name="Normal 19 13" xfId="18832"/>
    <cellStyle name="Normal 19 13 2" xfId="18833"/>
    <cellStyle name="Normal 19 14" xfId="18834"/>
    <cellStyle name="Normal 19 14 2" xfId="18835"/>
    <cellStyle name="Normal 19 15" xfId="18836"/>
    <cellStyle name="Normal 19 15 2" xfId="18837"/>
    <cellStyle name="Normal 19 16" xfId="18838"/>
    <cellStyle name="Normal 19 16 2" xfId="18839"/>
    <cellStyle name="Normal 19 17" xfId="18840"/>
    <cellStyle name="Normal 19 17 2" xfId="18841"/>
    <cellStyle name="Normal 19 18" xfId="18842"/>
    <cellStyle name="Normal 19 18 2" xfId="18843"/>
    <cellStyle name="Normal 19 19" xfId="18844"/>
    <cellStyle name="Normal 19 19 2" xfId="18845"/>
    <cellStyle name="Normal 19 2" xfId="18846"/>
    <cellStyle name="Normal 19 2 10" xfId="18847"/>
    <cellStyle name="Normal 19 2 11" xfId="18848"/>
    <cellStyle name="Normal 19 2 12" xfId="18849"/>
    <cellStyle name="Normal 19 2 13" xfId="18850"/>
    <cellStyle name="Normal 19 2 14" xfId="18851"/>
    <cellStyle name="Normal 19 2 15" xfId="18852"/>
    <cellStyle name="Normal 19 2 16" xfId="18853"/>
    <cellStyle name="Normal 19 2 17" xfId="18854"/>
    <cellStyle name="Normal 19 2 18" xfId="18855"/>
    <cellStyle name="Normal 19 2 19" xfId="18856"/>
    <cellStyle name="Normal 19 2 2" xfId="18857"/>
    <cellStyle name="Normal 19 2 2 10" xfId="18858"/>
    <cellStyle name="Normal 19 2 2 11" xfId="18859"/>
    <cellStyle name="Normal 19 2 2 12" xfId="18860"/>
    <cellStyle name="Normal 19 2 2 13" xfId="18861"/>
    <cellStyle name="Normal 19 2 2 14" xfId="18862"/>
    <cellStyle name="Normal 19 2 2 15" xfId="18863"/>
    <cellStyle name="Normal 19 2 2 16" xfId="18864"/>
    <cellStyle name="Normal 19 2 2 17" xfId="18865"/>
    <cellStyle name="Normal 19 2 2 18" xfId="18866"/>
    <cellStyle name="Normal 19 2 2 19" xfId="18867"/>
    <cellStyle name="Normal 19 2 2 2" xfId="18868"/>
    <cellStyle name="Normal 19 2 2 20" xfId="18869"/>
    <cellStyle name="Normal 19 2 2 21" xfId="18870"/>
    <cellStyle name="Normal 19 2 2 22" xfId="18871"/>
    <cellStyle name="Normal 19 2 2 23" xfId="18872"/>
    <cellStyle name="Normal 19 2 2 24" xfId="18873"/>
    <cellStyle name="Normal 19 2 2 25" xfId="18874"/>
    <cellStyle name="Normal 19 2 2 26" xfId="18875"/>
    <cellStyle name="Normal 19 2 2 27" xfId="18876"/>
    <cellStyle name="Normal 19 2 2 3" xfId="18877"/>
    <cellStyle name="Normal 19 2 2 4" xfId="18878"/>
    <cellStyle name="Normal 19 2 2 5" xfId="18879"/>
    <cellStyle name="Normal 19 2 2 6" xfId="18880"/>
    <cellStyle name="Normal 19 2 2 7" xfId="18881"/>
    <cellStyle name="Normal 19 2 2 8" xfId="18882"/>
    <cellStyle name="Normal 19 2 2 9" xfId="18883"/>
    <cellStyle name="Normal 19 2 20" xfId="18884"/>
    <cellStyle name="Normal 19 2 21" xfId="18885"/>
    <cellStyle name="Normal 19 2 22" xfId="18886"/>
    <cellStyle name="Normal 19 2 23" xfId="18887"/>
    <cellStyle name="Normal 19 2 24" xfId="18888"/>
    <cellStyle name="Normal 19 2 25" xfId="18889"/>
    <cellStyle name="Normal 19 2 26" xfId="18890"/>
    <cellStyle name="Normal 19 2 27" xfId="18891"/>
    <cellStyle name="Normal 19 2 3" xfId="18892"/>
    <cellStyle name="Normal 19 2 4" xfId="18893"/>
    <cellStyle name="Normal 19 2 5" xfId="18894"/>
    <cellStyle name="Normal 19 2 6" xfId="18895"/>
    <cellStyle name="Normal 19 2 7" xfId="18896"/>
    <cellStyle name="Normal 19 2 8" xfId="18897"/>
    <cellStyle name="Normal 19 2 9" xfId="18898"/>
    <cellStyle name="Normal 19 20" xfId="18899"/>
    <cellStyle name="Normal 19 20 2" xfId="18900"/>
    <cellStyle name="Normal 19 21" xfId="18901"/>
    <cellStyle name="Normal 19 21 2" xfId="18902"/>
    <cellStyle name="Normal 19 22" xfId="18903"/>
    <cellStyle name="Normal 19 22 2" xfId="18904"/>
    <cellStyle name="Normal 19 23" xfId="18905"/>
    <cellStyle name="Normal 19 23 2" xfId="18906"/>
    <cellStyle name="Normal 19 24" xfId="18907"/>
    <cellStyle name="Normal 19 24 2" xfId="18908"/>
    <cellStyle name="Normal 19 25" xfId="18909"/>
    <cellStyle name="Normal 19 25 2" xfId="18910"/>
    <cellStyle name="Normal 19 26" xfId="18911"/>
    <cellStyle name="Normal 19 26 2" xfId="18912"/>
    <cellStyle name="Normal 19 27" xfId="18913"/>
    <cellStyle name="Normal 19 27 2" xfId="18914"/>
    <cellStyle name="Normal 19 28" xfId="18915"/>
    <cellStyle name="Normal 19 28 2" xfId="18916"/>
    <cellStyle name="Normal 19 29" xfId="18917"/>
    <cellStyle name="Normal 19 29 2" xfId="18918"/>
    <cellStyle name="Normal 19 3" xfId="18919"/>
    <cellStyle name="Normal 19 3 2" xfId="18920"/>
    <cellStyle name="Normal 19 3 3" xfId="18921"/>
    <cellStyle name="Normal 19 30" xfId="18922"/>
    <cellStyle name="Normal 19 30 2" xfId="18923"/>
    <cellStyle name="Normal 19 31" xfId="18924"/>
    <cellStyle name="Normal 19 31 2" xfId="18925"/>
    <cellStyle name="Normal 19 32" xfId="18926"/>
    <cellStyle name="Normal 19 32 2" xfId="18927"/>
    <cellStyle name="Normal 19 33" xfId="18928"/>
    <cellStyle name="Normal 19 34" xfId="18929"/>
    <cellStyle name="Normal 19 34 2" xfId="18930"/>
    <cellStyle name="Normal 19 35" xfId="18931"/>
    <cellStyle name="Normal 19 35 2" xfId="18932"/>
    <cellStyle name="Normal 19 36" xfId="18933"/>
    <cellStyle name="Normal 19 36 2" xfId="18934"/>
    <cellStyle name="Normal 19 37" xfId="18935"/>
    <cellStyle name="Normal 19 37 2" xfId="18936"/>
    <cellStyle name="Normal 19 38" xfId="18937"/>
    <cellStyle name="Normal 19 39" xfId="18938"/>
    <cellStyle name="Normal 19 4" xfId="18939"/>
    <cellStyle name="Normal 19 4 2" xfId="18940"/>
    <cellStyle name="Normal 19 5" xfId="18941"/>
    <cellStyle name="Normal 19 5 2" xfId="18942"/>
    <cellStyle name="Normal 19 5 3" xfId="18943"/>
    <cellStyle name="Normal 19 5 3 2" xfId="18944"/>
    <cellStyle name="Normal 19 6" xfId="18945"/>
    <cellStyle name="Normal 19 6 2" xfId="18946"/>
    <cellStyle name="Normal 19 7" xfId="18947"/>
    <cellStyle name="Normal 19 7 2" xfId="18948"/>
    <cellStyle name="Normal 19 8" xfId="18949"/>
    <cellStyle name="Normal 19 8 2" xfId="18950"/>
    <cellStyle name="Normal 19 9" xfId="18951"/>
    <cellStyle name="Normal 19 9 2" xfId="18952"/>
    <cellStyle name="Normal 190" xfId="18953"/>
    <cellStyle name="Normal 190 2" xfId="18954"/>
    <cellStyle name="Normal 190 3" xfId="18955"/>
    <cellStyle name="Normal 190 4" xfId="18956"/>
    <cellStyle name="Normal 190 5" xfId="18957"/>
    <cellStyle name="Normal 191" xfId="18958"/>
    <cellStyle name="Normal 191 2" xfId="18959"/>
    <cellStyle name="Normal 191 3" xfId="18960"/>
    <cellStyle name="Normal 191 4" xfId="18961"/>
    <cellStyle name="Normal 191 5" xfId="18962"/>
    <cellStyle name="Normal 192" xfId="18963"/>
    <cellStyle name="Normal 192 2" xfId="18964"/>
    <cellStyle name="Normal 192 3" xfId="18965"/>
    <cellStyle name="Normal 192 4" xfId="18966"/>
    <cellStyle name="Normal 192 5" xfId="18967"/>
    <cellStyle name="Normal 193" xfId="18968"/>
    <cellStyle name="Normal 193 2" xfId="18969"/>
    <cellStyle name="Normal 193 3" xfId="18970"/>
    <cellStyle name="Normal 193 4" xfId="18971"/>
    <cellStyle name="Normal 193 5" xfId="18972"/>
    <cellStyle name="Normal 194" xfId="18973"/>
    <cellStyle name="Normal 194 2" xfId="18974"/>
    <cellStyle name="Normal 194 3" xfId="18975"/>
    <cellStyle name="Normal 194 4" xfId="18976"/>
    <cellStyle name="Normal 194 5" xfId="18977"/>
    <cellStyle name="Normal 195" xfId="18978"/>
    <cellStyle name="Normal 195 2" xfId="18979"/>
    <cellStyle name="Normal 195 3" xfId="18980"/>
    <cellStyle name="Normal 195 4" xfId="18981"/>
    <cellStyle name="Normal 195 5" xfId="18982"/>
    <cellStyle name="Normal 196" xfId="18983"/>
    <cellStyle name="Normal 196 2" xfId="18984"/>
    <cellStyle name="Normal 196 3" xfId="18985"/>
    <cellStyle name="Normal 196 4" xfId="18986"/>
    <cellStyle name="Normal 196 5" xfId="18987"/>
    <cellStyle name="Normal 197" xfId="18988"/>
    <cellStyle name="Normal 198" xfId="18989"/>
    <cellStyle name="Normal 198 2" xfId="18990"/>
    <cellStyle name="Normal 198 3" xfId="18991"/>
    <cellStyle name="Normal 198 4" xfId="18992"/>
    <cellStyle name="Normal 198 5" xfId="18993"/>
    <cellStyle name="Normal 199" xfId="18994"/>
    <cellStyle name="Normal 199 2" xfId="18995"/>
    <cellStyle name="Normal 199 3" xfId="18996"/>
    <cellStyle name="Normal 199 4" xfId="18997"/>
    <cellStyle name="Normal 199 5" xfId="18998"/>
    <cellStyle name="Normal 2" xfId="10"/>
    <cellStyle name="Normal 2 10" xfId="18999"/>
    <cellStyle name="Normal 2 10 10" xfId="11"/>
    <cellStyle name="Normal 2 10 10 10" xfId="19000"/>
    <cellStyle name="Normal 2 10 10 11" xfId="19001"/>
    <cellStyle name="Normal 2 10 10 2" xfId="19002"/>
    <cellStyle name="Normal 2 10 10 2 2" xfId="19003"/>
    <cellStyle name="Normal 2 10 10 2 2 2" xfId="19004"/>
    <cellStyle name="Normal 2 10 10 2 2 2 2" xfId="19005"/>
    <cellStyle name="Normal 2 10 10 2 2 3" xfId="19006"/>
    <cellStyle name="Normal 2 10 10 2 2 4" xfId="19007"/>
    <cellStyle name="Normal 2 10 10 2 2 5" xfId="19008"/>
    <cellStyle name="Normal 2 10 10 2 3" xfId="19009"/>
    <cellStyle name="Normal 2 10 10 2 4" xfId="19010"/>
    <cellStyle name="Normal 2 10 10 2 5" xfId="19011"/>
    <cellStyle name="Normal 2 10 10 3" xfId="19012"/>
    <cellStyle name="Normal 2 10 10 3 2" xfId="19013"/>
    <cellStyle name="Normal 2 10 10 3 2 2" xfId="19014"/>
    <cellStyle name="Normal 2 10 10 3 2 3" xfId="19015"/>
    <cellStyle name="Normal 2 10 10 3 2 4" xfId="19016"/>
    <cellStyle name="Normal 2 10 10 3 3" xfId="19017"/>
    <cellStyle name="Normal 2 10 10 3 4" xfId="19018"/>
    <cellStyle name="Normal 2 10 10 3 5" xfId="19019"/>
    <cellStyle name="Normal 2 10 10 4" xfId="19020"/>
    <cellStyle name="Normal 2 10 10 4 2" xfId="19021"/>
    <cellStyle name="Normal 2 10 10 4 2 2" xfId="19022"/>
    <cellStyle name="Normal 2 10 10 4 2 3" xfId="19023"/>
    <cellStyle name="Normal 2 10 10 4 2 4" xfId="19024"/>
    <cellStyle name="Normal 2 10 10 4 3" xfId="19025"/>
    <cellStyle name="Normal 2 10 10 4 4" xfId="19026"/>
    <cellStyle name="Normal 2 10 10 4 5" xfId="19027"/>
    <cellStyle name="Normal 2 10 10 5" xfId="19028"/>
    <cellStyle name="Normal 2 10 10 5 2" xfId="19029"/>
    <cellStyle name="Normal 2 10 10 5 2 2" xfId="19030"/>
    <cellStyle name="Normal 2 10 10 5 2 3" xfId="19031"/>
    <cellStyle name="Normal 2 10 10 5 2 4" xfId="19032"/>
    <cellStyle name="Normal 2 10 10 5 3" xfId="19033"/>
    <cellStyle name="Normal 2 10 10 5 4" xfId="19034"/>
    <cellStyle name="Normal 2 10 10 5 5" xfId="19035"/>
    <cellStyle name="Normal 2 10 10 6" xfId="19036"/>
    <cellStyle name="Normal 2 10 10 6 2" xfId="19037"/>
    <cellStyle name="Normal 2 10 10 6 2 2" xfId="19038"/>
    <cellStyle name="Normal 2 10 10 6 2 2 2" xfId="19039"/>
    <cellStyle name="Normal 2 10 10 6 2 3" xfId="19040"/>
    <cellStyle name="Normal 2 10 10 6 2 4" xfId="19041"/>
    <cellStyle name="Normal 2 10 10 6 2 5" xfId="19042"/>
    <cellStyle name="Normal 2 10 10 6 3" xfId="19043"/>
    <cellStyle name="Normal 2 10 10 6 4" xfId="19044"/>
    <cellStyle name="Normal 2 10 10 6 5" xfId="19045"/>
    <cellStyle name="Normal 2 10 10 7" xfId="19046"/>
    <cellStyle name="Normal 2 10 10 7 2" xfId="19047"/>
    <cellStyle name="Normal 2 10 10 7 2 2" xfId="19048"/>
    <cellStyle name="Normal 2 10 10 7 2 2 2" xfId="19049"/>
    <cellStyle name="Normal 2 10 10 7 2 2 2 2" xfId="19050"/>
    <cellStyle name="Normal 2 10 10 7 2 2 3" xfId="19051"/>
    <cellStyle name="Normal 2 10 10 7 2 3" xfId="19052"/>
    <cellStyle name="Normal 2 10 10 7 2 4" xfId="19053"/>
    <cellStyle name="Normal 2 10 10 7 3" xfId="19054"/>
    <cellStyle name="Normal 2 10 10 7 4" xfId="19055"/>
    <cellStyle name="Normal 2 10 10 7 5" xfId="19056"/>
    <cellStyle name="Normal 2 10 10 8" xfId="19057"/>
    <cellStyle name="Normal 2 10 10 8 2" xfId="19058"/>
    <cellStyle name="Normal 2 10 10 8 3" xfId="19059"/>
    <cellStyle name="Normal 2 10 10 8 4" xfId="19060"/>
    <cellStyle name="Normal 2 10 10 9" xfId="19061"/>
    <cellStyle name="Normal 2 10 10 9 2" xfId="19062"/>
    <cellStyle name="Normal 2 10 10 9 2 2" xfId="19063"/>
    <cellStyle name="Normal 2 10 10 9 3" xfId="19064"/>
    <cellStyle name="Normal 2 10 11" xfId="19065"/>
    <cellStyle name="Normal 2 10 11 10" xfId="19066"/>
    <cellStyle name="Normal 2 10 11 11" xfId="19067"/>
    <cellStyle name="Normal 2 10 11 2" xfId="19068"/>
    <cellStyle name="Normal 2 10 11 2 2" xfId="19069"/>
    <cellStyle name="Normal 2 10 11 2 2 2" xfId="19070"/>
    <cellStyle name="Normal 2 10 11 2 2 3" xfId="19071"/>
    <cellStyle name="Normal 2 10 11 2 2 4" xfId="19072"/>
    <cellStyle name="Normal 2 10 11 2 3" xfId="19073"/>
    <cellStyle name="Normal 2 10 11 2 4" xfId="19074"/>
    <cellStyle name="Normal 2 10 11 2 5" xfId="19075"/>
    <cellStyle name="Normal 2 10 11 3" xfId="19076"/>
    <cellStyle name="Normal 2 10 11 3 2" xfId="19077"/>
    <cellStyle name="Normal 2 10 11 3 2 2" xfId="19078"/>
    <cellStyle name="Normal 2 10 11 3 2 3" xfId="19079"/>
    <cellStyle name="Normal 2 10 11 3 2 4" xfId="19080"/>
    <cellStyle name="Normal 2 10 11 3 3" xfId="19081"/>
    <cellStyle name="Normal 2 10 11 3 4" xfId="19082"/>
    <cellStyle name="Normal 2 10 11 3 5" xfId="19083"/>
    <cellStyle name="Normal 2 10 11 4" xfId="19084"/>
    <cellStyle name="Normal 2 10 11 4 2" xfId="19085"/>
    <cellStyle name="Normal 2 10 11 4 2 2" xfId="19086"/>
    <cellStyle name="Normal 2 10 11 4 2 3" xfId="19087"/>
    <cellStyle name="Normal 2 10 11 4 2 4" xfId="19088"/>
    <cellStyle name="Normal 2 10 11 4 3" xfId="19089"/>
    <cellStyle name="Normal 2 10 11 4 4" xfId="19090"/>
    <cellStyle name="Normal 2 10 11 4 5" xfId="19091"/>
    <cellStyle name="Normal 2 10 11 5" xfId="19092"/>
    <cellStyle name="Normal 2 10 11 5 2" xfId="19093"/>
    <cellStyle name="Normal 2 10 11 5 2 2" xfId="19094"/>
    <cellStyle name="Normal 2 10 11 5 2 3" xfId="19095"/>
    <cellStyle name="Normal 2 10 11 5 2 4" xfId="19096"/>
    <cellStyle name="Normal 2 10 11 5 3" xfId="19097"/>
    <cellStyle name="Normal 2 10 11 5 4" xfId="19098"/>
    <cellStyle name="Normal 2 10 11 5 5" xfId="19099"/>
    <cellStyle name="Normal 2 10 11 6" xfId="19100"/>
    <cellStyle name="Normal 2 10 11 6 2" xfId="19101"/>
    <cellStyle name="Normal 2 10 11 6 2 2" xfId="19102"/>
    <cellStyle name="Normal 2 10 11 6 2 3" xfId="19103"/>
    <cellStyle name="Normal 2 10 11 6 2 4" xfId="19104"/>
    <cellStyle name="Normal 2 10 11 6 3" xfId="19105"/>
    <cellStyle name="Normal 2 10 11 6 4" xfId="19106"/>
    <cellStyle name="Normal 2 10 11 6 5" xfId="19107"/>
    <cellStyle name="Normal 2 10 11 7" xfId="19108"/>
    <cellStyle name="Normal 2 10 11 7 2" xfId="19109"/>
    <cellStyle name="Normal 2 10 11 7 2 2" xfId="19110"/>
    <cellStyle name="Normal 2 10 11 7 2 3" xfId="19111"/>
    <cellStyle name="Normal 2 10 11 7 2 4" xfId="19112"/>
    <cellStyle name="Normal 2 10 11 7 3" xfId="19113"/>
    <cellStyle name="Normal 2 10 11 7 4" xfId="19114"/>
    <cellStyle name="Normal 2 10 11 7 5" xfId="19115"/>
    <cellStyle name="Normal 2 10 11 8" xfId="19116"/>
    <cellStyle name="Normal 2 10 11 8 2" xfId="19117"/>
    <cellStyle name="Normal 2 10 11 8 3" xfId="19118"/>
    <cellStyle name="Normal 2 10 11 8 4" xfId="19119"/>
    <cellStyle name="Normal 2 10 11 9" xfId="19120"/>
    <cellStyle name="Normal 2 10 12" xfId="19121"/>
    <cellStyle name="Normal 2 10 12 10" xfId="19122"/>
    <cellStyle name="Normal 2 10 12 11" xfId="19123"/>
    <cellStyle name="Normal 2 10 12 2" xfId="19124"/>
    <cellStyle name="Normal 2 10 12 2 2" xfId="19125"/>
    <cellStyle name="Normal 2 10 12 2 2 2" xfId="19126"/>
    <cellStyle name="Normal 2 10 12 2 2 3" xfId="19127"/>
    <cellStyle name="Normal 2 10 12 2 2 4" xfId="19128"/>
    <cellStyle name="Normal 2 10 12 2 3" xfId="19129"/>
    <cellStyle name="Normal 2 10 12 2 4" xfId="19130"/>
    <cellStyle name="Normal 2 10 12 2 4 2" xfId="19131"/>
    <cellStyle name="Normal 2 10 12 2 4 2 2" xfId="19132"/>
    <cellStyle name="Normal 2 10 12 2 4 3" xfId="19133"/>
    <cellStyle name="Normal 2 10 12 2 5" xfId="19134"/>
    <cellStyle name="Normal 2 10 12 3" xfId="19135"/>
    <cellStyle name="Normal 2 10 12 3 2" xfId="19136"/>
    <cellStyle name="Normal 2 10 12 3 2 2" xfId="19137"/>
    <cellStyle name="Normal 2 10 12 3 2 3" xfId="19138"/>
    <cellStyle name="Normal 2 10 12 3 2 4" xfId="19139"/>
    <cellStyle name="Normal 2 10 12 3 3" xfId="19140"/>
    <cellStyle name="Normal 2 10 12 3 4" xfId="19141"/>
    <cellStyle name="Normal 2 10 12 3 5" xfId="19142"/>
    <cellStyle name="Normal 2 10 12 4" xfId="19143"/>
    <cellStyle name="Normal 2 10 12 4 2" xfId="19144"/>
    <cellStyle name="Normal 2 10 12 4 2 2" xfId="19145"/>
    <cellStyle name="Normal 2 10 12 4 2 3" xfId="19146"/>
    <cellStyle name="Normal 2 10 12 4 2 4" xfId="19147"/>
    <cellStyle name="Normal 2 10 12 4 3" xfId="19148"/>
    <cellStyle name="Normal 2 10 12 4 4" xfId="19149"/>
    <cellStyle name="Normal 2 10 12 4 5" xfId="19150"/>
    <cellStyle name="Normal 2 10 12 5" xfId="19151"/>
    <cellStyle name="Normal 2 10 12 5 2" xfId="19152"/>
    <cellStyle name="Normal 2 10 12 5 2 2" xfId="19153"/>
    <cellStyle name="Normal 2 10 12 5 2 3" xfId="19154"/>
    <cellStyle name="Normal 2 10 12 5 2 4" xfId="19155"/>
    <cellStyle name="Normal 2 10 12 5 3" xfId="19156"/>
    <cellStyle name="Normal 2 10 12 5 4" xfId="19157"/>
    <cellStyle name="Normal 2 10 12 5 5" xfId="19158"/>
    <cellStyle name="Normal 2 10 12 6" xfId="19159"/>
    <cellStyle name="Normal 2 10 12 6 2" xfId="19160"/>
    <cellStyle name="Normal 2 10 12 6 2 2" xfId="19161"/>
    <cellStyle name="Normal 2 10 12 6 2 3" xfId="19162"/>
    <cellStyle name="Normal 2 10 12 6 2 4" xfId="19163"/>
    <cellStyle name="Normal 2 10 12 6 3" xfId="19164"/>
    <cellStyle name="Normal 2 10 12 6 4" xfId="19165"/>
    <cellStyle name="Normal 2 10 12 6 5" xfId="19166"/>
    <cellStyle name="Normal 2 10 12 7" xfId="19167"/>
    <cellStyle name="Normal 2 10 12 7 2" xfId="19168"/>
    <cellStyle name="Normal 2 10 12 7 2 2" xfId="19169"/>
    <cellStyle name="Normal 2 10 12 7 2 3" xfId="19170"/>
    <cellStyle name="Normal 2 10 12 7 2 4" xfId="19171"/>
    <cellStyle name="Normal 2 10 12 7 3" xfId="19172"/>
    <cellStyle name="Normal 2 10 12 7 4" xfId="19173"/>
    <cellStyle name="Normal 2 10 12 7 5" xfId="19174"/>
    <cellStyle name="Normal 2 10 12 8" xfId="19175"/>
    <cellStyle name="Normal 2 10 12 8 2" xfId="19176"/>
    <cellStyle name="Normal 2 10 12 8 3" xfId="19177"/>
    <cellStyle name="Normal 2 10 12 8 4" xfId="19178"/>
    <cellStyle name="Normal 2 10 12 9" xfId="19179"/>
    <cellStyle name="Normal 2 10 13" xfId="19180"/>
    <cellStyle name="Normal 2 10 13 10" xfId="19181"/>
    <cellStyle name="Normal 2 10 13 11" xfId="19182"/>
    <cellStyle name="Normal 2 10 13 2" xfId="19183"/>
    <cellStyle name="Normal 2 10 13 2 2" xfId="19184"/>
    <cellStyle name="Normal 2 10 13 2 2 2" xfId="19185"/>
    <cellStyle name="Normal 2 10 13 2 2 3" xfId="19186"/>
    <cellStyle name="Normal 2 10 13 2 2 4" xfId="19187"/>
    <cellStyle name="Normal 2 10 13 2 3" xfId="19188"/>
    <cellStyle name="Normal 2 10 13 2 4" xfId="19189"/>
    <cellStyle name="Normal 2 10 13 2 5" xfId="19190"/>
    <cellStyle name="Normal 2 10 13 3" xfId="19191"/>
    <cellStyle name="Normal 2 10 13 3 2" xfId="19192"/>
    <cellStyle name="Normal 2 10 13 3 2 2" xfId="19193"/>
    <cellStyle name="Normal 2 10 13 3 2 3" xfId="19194"/>
    <cellStyle name="Normal 2 10 13 3 2 4" xfId="19195"/>
    <cellStyle name="Normal 2 10 13 3 3" xfId="19196"/>
    <cellStyle name="Normal 2 10 13 3 4" xfId="19197"/>
    <cellStyle name="Normal 2 10 13 3 5" xfId="19198"/>
    <cellStyle name="Normal 2 10 13 4" xfId="19199"/>
    <cellStyle name="Normal 2 10 13 4 2" xfId="19200"/>
    <cellStyle name="Normal 2 10 13 4 2 2" xfId="19201"/>
    <cellStyle name="Normal 2 10 13 4 2 3" xfId="19202"/>
    <cellStyle name="Normal 2 10 13 4 2 4" xfId="19203"/>
    <cellStyle name="Normal 2 10 13 4 3" xfId="19204"/>
    <cellStyle name="Normal 2 10 13 4 4" xfId="19205"/>
    <cellStyle name="Normal 2 10 13 4 5" xfId="19206"/>
    <cellStyle name="Normal 2 10 13 5" xfId="19207"/>
    <cellStyle name="Normal 2 10 13 5 2" xfId="19208"/>
    <cellStyle name="Normal 2 10 13 5 2 2" xfId="19209"/>
    <cellStyle name="Normal 2 10 13 5 2 3" xfId="19210"/>
    <cellStyle name="Normal 2 10 13 5 2 3 2" xfId="19211"/>
    <cellStyle name="Normal 2 10 13 5 2 3 2 2" xfId="19212"/>
    <cellStyle name="Normal 2 10 13 5 2 3 3" xfId="19213"/>
    <cellStyle name="Normal 2 10 13 5 2 4" xfId="19214"/>
    <cellStyle name="Normal 2 10 13 5 3" xfId="19215"/>
    <cellStyle name="Normal 2 10 13 5 4" xfId="19216"/>
    <cellStyle name="Normal 2 10 13 5 5" xfId="19217"/>
    <cellStyle name="Normal 2 10 13 6" xfId="19218"/>
    <cellStyle name="Normal 2 10 13 6 2" xfId="19219"/>
    <cellStyle name="Normal 2 10 13 6 2 2" xfId="19220"/>
    <cellStyle name="Normal 2 10 13 6 2 2 2" xfId="19221"/>
    <cellStyle name="Normal 2 10 13 6 2 3" xfId="19222"/>
    <cellStyle name="Normal 2 10 13 6 2 4" xfId="19223"/>
    <cellStyle name="Normal 2 10 13 6 2 5" xfId="19224"/>
    <cellStyle name="Normal 2 10 13 6 3" xfId="19225"/>
    <cellStyle name="Normal 2 10 13 6 4" xfId="19226"/>
    <cellStyle name="Normal 2 10 13 6 5" xfId="19227"/>
    <cellStyle name="Normal 2 10 13 7" xfId="19228"/>
    <cellStyle name="Normal 2 10 13 7 2" xfId="19229"/>
    <cellStyle name="Normal 2 10 13 7 2 2" xfId="19230"/>
    <cellStyle name="Normal 2 10 13 7 2 3" xfId="19231"/>
    <cellStyle name="Normal 2 10 13 7 2 4" xfId="19232"/>
    <cellStyle name="Normal 2 10 13 7 3" xfId="19233"/>
    <cellStyle name="Normal 2 10 13 7 4" xfId="19234"/>
    <cellStyle name="Normal 2 10 13 7 5" xfId="19235"/>
    <cellStyle name="Normal 2 10 13 8" xfId="19236"/>
    <cellStyle name="Normal 2 10 13 8 2" xfId="19237"/>
    <cellStyle name="Normal 2 10 13 8 3" xfId="19238"/>
    <cellStyle name="Normal 2 10 13 8 4" xfId="19239"/>
    <cellStyle name="Normal 2 10 13 9" xfId="19240"/>
    <cellStyle name="Normal 2 10 14" xfId="19241"/>
    <cellStyle name="Normal 2 10 14 2" xfId="19242"/>
    <cellStyle name="Normal 2 10 14 2 2" xfId="19243"/>
    <cellStyle name="Normal 2 10 14 2 3" xfId="19244"/>
    <cellStyle name="Normal 2 10 14 2 4" xfId="19245"/>
    <cellStyle name="Normal 2 10 14 3" xfId="19246"/>
    <cellStyle name="Normal 2 10 14 4" xfId="19247"/>
    <cellStyle name="Normal 2 10 14 5" xfId="19248"/>
    <cellStyle name="Normal 2 10 15" xfId="19249"/>
    <cellStyle name="Normal 2 10 15 2" xfId="19250"/>
    <cellStyle name="Normal 2 10 15 2 2" xfId="19251"/>
    <cellStyle name="Normal 2 10 15 2 3" xfId="19252"/>
    <cellStyle name="Normal 2 10 15 2 4" xfId="19253"/>
    <cellStyle name="Normal 2 10 15 3" xfId="19254"/>
    <cellStyle name="Normal 2 10 15 4" xfId="19255"/>
    <cellStyle name="Normal 2 10 15 5" xfId="19256"/>
    <cellStyle name="Normal 2 10 16" xfId="19257"/>
    <cellStyle name="Normal 2 10 16 10" xfId="19258"/>
    <cellStyle name="Normal 2 10 16 11" xfId="19259"/>
    <cellStyle name="Normal 2 10 16 12" xfId="19260"/>
    <cellStyle name="Normal 2 10 16 13" xfId="19261"/>
    <cellStyle name="Normal 2 10 16 14" xfId="19262"/>
    <cellStyle name="Normal 2 10 16 15" xfId="19263"/>
    <cellStyle name="Normal 2 10 16 16" xfId="19264"/>
    <cellStyle name="Normal 2 10 16 17" xfId="19265"/>
    <cellStyle name="Normal 2 10 16 18" xfId="19266"/>
    <cellStyle name="Normal 2 10 16 19" xfId="19267"/>
    <cellStyle name="Normal 2 10 16 2" xfId="19268"/>
    <cellStyle name="Normal 2 10 16 2 10" xfId="19269"/>
    <cellStyle name="Normal 2 10 16 2 11" xfId="19270"/>
    <cellStyle name="Normal 2 10 16 2 12" xfId="19271"/>
    <cellStyle name="Normal 2 10 16 2 13" xfId="19272"/>
    <cellStyle name="Normal 2 10 16 2 14" xfId="19273"/>
    <cellStyle name="Normal 2 10 16 2 15" xfId="19274"/>
    <cellStyle name="Normal 2 10 16 2 16" xfId="19275"/>
    <cellStyle name="Normal 2 10 16 2 17" xfId="19276"/>
    <cellStyle name="Normal 2 10 16 2 18" xfId="19277"/>
    <cellStyle name="Normal 2 10 16 2 19" xfId="19278"/>
    <cellStyle name="Normal 2 10 16 2 2" xfId="19279"/>
    <cellStyle name="Normal 2 10 16 2 20" xfId="19280"/>
    <cellStyle name="Normal 2 10 16 2 21" xfId="19281"/>
    <cellStyle name="Normal 2 10 16 2 22" xfId="19282"/>
    <cellStyle name="Normal 2 10 16 2 23" xfId="19283"/>
    <cellStyle name="Normal 2 10 16 2 24" xfId="19284"/>
    <cellStyle name="Normal 2 10 16 2 25" xfId="19285"/>
    <cellStyle name="Normal 2 10 16 2 26" xfId="19286"/>
    <cellStyle name="Normal 2 10 16 2 27" xfId="19287"/>
    <cellStyle name="Normal 2 10 16 2 3" xfId="19288"/>
    <cellStyle name="Normal 2 10 16 2 4" xfId="19289"/>
    <cellStyle name="Normal 2 10 16 2 5" xfId="19290"/>
    <cellStyle name="Normal 2 10 16 2 6" xfId="19291"/>
    <cellStyle name="Normal 2 10 16 2 7" xfId="19292"/>
    <cellStyle name="Normal 2 10 16 2 8" xfId="19293"/>
    <cellStyle name="Normal 2 10 16 2 9" xfId="19294"/>
    <cellStyle name="Normal 2 10 16 20" xfId="19295"/>
    <cellStyle name="Normal 2 10 16 21" xfId="19296"/>
    <cellStyle name="Normal 2 10 16 22" xfId="19297"/>
    <cellStyle name="Normal 2 10 16 23" xfId="19298"/>
    <cellStyle name="Normal 2 10 16 24" xfId="19299"/>
    <cellStyle name="Normal 2 10 16 25" xfId="19300"/>
    <cellStyle name="Normal 2 10 16 26" xfId="19301"/>
    <cellStyle name="Normal 2 10 16 27" xfId="19302"/>
    <cellStyle name="Normal 2 10 16 3" xfId="19303"/>
    <cellStyle name="Normal 2 10 16 4" xfId="19304"/>
    <cellStyle name="Normal 2 10 16 5" xfId="19305"/>
    <cellStyle name="Normal 2 10 16 6" xfId="19306"/>
    <cellStyle name="Normal 2 10 16 7" xfId="19307"/>
    <cellStyle name="Normal 2 10 16 8" xfId="19308"/>
    <cellStyle name="Normal 2 10 16 9" xfId="19309"/>
    <cellStyle name="Normal 2 10 17" xfId="19310"/>
    <cellStyle name="Normal 2 10 17 2" xfId="19311"/>
    <cellStyle name="Normal 2 10 17 2 2" xfId="19312"/>
    <cellStyle name="Normal 2 10 17 2 3" xfId="19313"/>
    <cellStyle name="Normal 2 10 17 2 4" xfId="19314"/>
    <cellStyle name="Normal 2 10 17 3" xfId="19315"/>
    <cellStyle name="Normal 2 10 17 4" xfId="19316"/>
    <cellStyle name="Normal 2 10 17 5" xfId="19317"/>
    <cellStyle name="Normal 2 10 18" xfId="19318"/>
    <cellStyle name="Normal 2 10 18 2" xfId="19319"/>
    <cellStyle name="Normal 2 10 18 2 2" xfId="19320"/>
    <cellStyle name="Normal 2 10 18 2 2 2" xfId="19321"/>
    <cellStyle name="Normal 2 10 18 2 2 2 2" xfId="19322"/>
    <cellStyle name="Normal 2 10 18 2 2 3" xfId="19323"/>
    <cellStyle name="Normal 2 10 18 2 3" xfId="19324"/>
    <cellStyle name="Normal 2 10 18 2 4" xfId="19325"/>
    <cellStyle name="Normal 2 10 18 3" xfId="19326"/>
    <cellStyle name="Normal 2 10 18 3 2" xfId="19327"/>
    <cellStyle name="Normal 2 10 18 4" xfId="19328"/>
    <cellStyle name="Normal 2 10 18 5" xfId="19329"/>
    <cellStyle name="Normal 2 10 18 6" xfId="19330"/>
    <cellStyle name="Normal 2 10 19" xfId="19331"/>
    <cellStyle name="Normal 2 10 19 2" xfId="19332"/>
    <cellStyle name="Normal 2 10 19 2 2" xfId="19333"/>
    <cellStyle name="Normal 2 10 19 2 3" xfId="19334"/>
    <cellStyle name="Normal 2 10 19 2 4" xfId="19335"/>
    <cellStyle name="Normal 2 10 19 3" xfId="19336"/>
    <cellStyle name="Normal 2 10 19 4" xfId="19337"/>
    <cellStyle name="Normal 2 10 19 5" xfId="19338"/>
    <cellStyle name="Normal 2 10 2" xfId="19339"/>
    <cellStyle name="Normal 2 10 2 10" xfId="19340"/>
    <cellStyle name="Normal 2 10 2 11" xfId="19341"/>
    <cellStyle name="Normal 2 10 2 12" xfId="19342"/>
    <cellStyle name="Normal 2 10 2 13" xfId="19343"/>
    <cellStyle name="Normal 2 10 2 14" xfId="19344"/>
    <cellStyle name="Normal 2 10 2 15" xfId="19345"/>
    <cellStyle name="Normal 2 10 2 16" xfId="19346"/>
    <cellStyle name="Normal 2 10 2 16 10" xfId="19347"/>
    <cellStyle name="Normal 2 10 2 16 11" xfId="19348"/>
    <cellStyle name="Normal 2 10 2 16 12" xfId="19349"/>
    <cellStyle name="Normal 2 10 2 16 13" xfId="19350"/>
    <cellStyle name="Normal 2 10 2 16 14" xfId="19351"/>
    <cellStyle name="Normal 2 10 2 16 15" xfId="19352"/>
    <cellStyle name="Normal 2 10 2 16 16" xfId="19353"/>
    <cellStyle name="Normal 2 10 2 16 17" xfId="19354"/>
    <cellStyle name="Normal 2 10 2 16 18" xfId="19355"/>
    <cellStyle name="Normal 2 10 2 16 19" xfId="19356"/>
    <cellStyle name="Normal 2 10 2 16 2" xfId="19357"/>
    <cellStyle name="Normal 2 10 2 16 2 10" xfId="19358"/>
    <cellStyle name="Normal 2 10 2 16 2 11" xfId="19359"/>
    <cellStyle name="Normal 2 10 2 16 2 12" xfId="19360"/>
    <cellStyle name="Normal 2 10 2 16 2 13" xfId="19361"/>
    <cellStyle name="Normal 2 10 2 16 2 14" xfId="19362"/>
    <cellStyle name="Normal 2 10 2 16 2 15" xfId="19363"/>
    <cellStyle name="Normal 2 10 2 16 2 16" xfId="19364"/>
    <cellStyle name="Normal 2 10 2 16 2 17" xfId="19365"/>
    <cellStyle name="Normal 2 10 2 16 2 18" xfId="19366"/>
    <cellStyle name="Normal 2 10 2 16 2 19" xfId="19367"/>
    <cellStyle name="Normal 2 10 2 16 2 2" xfId="19368"/>
    <cellStyle name="Normal 2 10 2 16 2 20" xfId="19369"/>
    <cellStyle name="Normal 2 10 2 16 2 21" xfId="19370"/>
    <cellStyle name="Normal 2 10 2 16 2 22" xfId="19371"/>
    <cellStyle name="Normal 2 10 2 16 2 23" xfId="19372"/>
    <cellStyle name="Normal 2 10 2 16 2 24" xfId="19373"/>
    <cellStyle name="Normal 2 10 2 16 2 25" xfId="19374"/>
    <cellStyle name="Normal 2 10 2 16 2 26" xfId="19375"/>
    <cellStyle name="Normal 2 10 2 16 2 27" xfId="19376"/>
    <cellStyle name="Normal 2 10 2 16 2 3" xfId="19377"/>
    <cellStyle name="Normal 2 10 2 16 2 4" xfId="19378"/>
    <cellStyle name="Normal 2 10 2 16 2 5" xfId="19379"/>
    <cellStyle name="Normal 2 10 2 16 2 6" xfId="19380"/>
    <cellStyle name="Normal 2 10 2 16 2 7" xfId="19381"/>
    <cellStyle name="Normal 2 10 2 16 2 8" xfId="19382"/>
    <cellStyle name="Normal 2 10 2 16 2 9" xfId="19383"/>
    <cellStyle name="Normal 2 10 2 16 20" xfId="19384"/>
    <cellStyle name="Normal 2 10 2 16 21" xfId="19385"/>
    <cellStyle name="Normal 2 10 2 16 22" xfId="19386"/>
    <cellStyle name="Normal 2 10 2 16 23" xfId="19387"/>
    <cellStyle name="Normal 2 10 2 16 24" xfId="19388"/>
    <cellStyle name="Normal 2 10 2 16 25" xfId="19389"/>
    <cellStyle name="Normal 2 10 2 16 26" xfId="19390"/>
    <cellStyle name="Normal 2 10 2 16 27" xfId="19391"/>
    <cellStyle name="Normal 2 10 2 16 3" xfId="19392"/>
    <cellStyle name="Normal 2 10 2 16 4" xfId="19393"/>
    <cellStyle name="Normal 2 10 2 16 5" xfId="19394"/>
    <cellStyle name="Normal 2 10 2 16 6" xfId="19395"/>
    <cellStyle name="Normal 2 10 2 16 7" xfId="19396"/>
    <cellStyle name="Normal 2 10 2 16 8" xfId="19397"/>
    <cellStyle name="Normal 2 10 2 16 9" xfId="19398"/>
    <cellStyle name="Normal 2 10 2 17" xfId="19399"/>
    <cellStyle name="Normal 2 10 2 18" xfId="19400"/>
    <cellStyle name="Normal 2 10 2 19" xfId="19401"/>
    <cellStyle name="Normal 2 10 2 2" xfId="19402"/>
    <cellStyle name="Normal 2 10 2 2 10" xfId="19403"/>
    <cellStyle name="Normal 2 10 2 2 11" xfId="19404"/>
    <cellStyle name="Normal 2 10 2 2 12" xfId="19405"/>
    <cellStyle name="Normal 2 10 2 2 13" xfId="19406"/>
    <cellStyle name="Normal 2 10 2 2 14" xfId="19407"/>
    <cellStyle name="Normal 2 10 2 2 15" xfId="19408"/>
    <cellStyle name="Normal 2 10 2 2 15 10" xfId="19409"/>
    <cellStyle name="Normal 2 10 2 2 15 11" xfId="19410"/>
    <cellStyle name="Normal 2 10 2 2 15 12" xfId="19411"/>
    <cellStyle name="Normal 2 10 2 2 15 13" xfId="19412"/>
    <cellStyle name="Normal 2 10 2 2 15 14" xfId="19413"/>
    <cellStyle name="Normal 2 10 2 2 15 15" xfId="19414"/>
    <cellStyle name="Normal 2 10 2 2 15 16" xfId="19415"/>
    <cellStyle name="Normal 2 10 2 2 15 17" xfId="19416"/>
    <cellStyle name="Normal 2 10 2 2 15 18" xfId="19417"/>
    <cellStyle name="Normal 2 10 2 2 15 19" xfId="19418"/>
    <cellStyle name="Normal 2 10 2 2 15 2" xfId="19419"/>
    <cellStyle name="Normal 2 10 2 2 15 2 10" xfId="19420"/>
    <cellStyle name="Normal 2 10 2 2 15 2 11" xfId="19421"/>
    <cellStyle name="Normal 2 10 2 2 15 2 12" xfId="19422"/>
    <cellStyle name="Normal 2 10 2 2 15 2 13" xfId="19423"/>
    <cellStyle name="Normal 2 10 2 2 15 2 14" xfId="19424"/>
    <cellStyle name="Normal 2 10 2 2 15 2 15" xfId="19425"/>
    <cellStyle name="Normal 2 10 2 2 15 2 16" xfId="19426"/>
    <cellStyle name="Normal 2 10 2 2 15 2 17" xfId="19427"/>
    <cellStyle name="Normal 2 10 2 2 15 2 18" xfId="19428"/>
    <cellStyle name="Normal 2 10 2 2 15 2 19" xfId="19429"/>
    <cellStyle name="Normal 2 10 2 2 15 2 2" xfId="19430"/>
    <cellStyle name="Normal 2 10 2 2 15 2 20" xfId="19431"/>
    <cellStyle name="Normal 2 10 2 2 15 2 21" xfId="19432"/>
    <cellStyle name="Normal 2 10 2 2 15 2 22" xfId="19433"/>
    <cellStyle name="Normal 2 10 2 2 15 2 23" xfId="19434"/>
    <cellStyle name="Normal 2 10 2 2 15 2 24" xfId="19435"/>
    <cellStyle name="Normal 2 10 2 2 15 2 25" xfId="19436"/>
    <cellStyle name="Normal 2 10 2 2 15 2 26" xfId="19437"/>
    <cellStyle name="Normal 2 10 2 2 15 2 27" xfId="19438"/>
    <cellStyle name="Normal 2 10 2 2 15 2 3" xfId="19439"/>
    <cellStyle name="Normal 2 10 2 2 15 2 4" xfId="19440"/>
    <cellStyle name="Normal 2 10 2 2 15 2 5" xfId="19441"/>
    <cellStyle name="Normal 2 10 2 2 15 2 6" xfId="19442"/>
    <cellStyle name="Normal 2 10 2 2 15 2 7" xfId="19443"/>
    <cellStyle name="Normal 2 10 2 2 15 2 8" xfId="19444"/>
    <cellStyle name="Normal 2 10 2 2 15 2 9" xfId="19445"/>
    <cellStyle name="Normal 2 10 2 2 15 20" xfId="19446"/>
    <cellStyle name="Normal 2 10 2 2 15 21" xfId="19447"/>
    <cellStyle name="Normal 2 10 2 2 15 22" xfId="19448"/>
    <cellStyle name="Normal 2 10 2 2 15 23" xfId="19449"/>
    <cellStyle name="Normal 2 10 2 2 15 24" xfId="19450"/>
    <cellStyle name="Normal 2 10 2 2 15 25" xfId="19451"/>
    <cellStyle name="Normal 2 10 2 2 15 26" xfId="19452"/>
    <cellStyle name="Normal 2 10 2 2 15 27" xfId="19453"/>
    <cellStyle name="Normal 2 10 2 2 15 3" xfId="19454"/>
    <cellStyle name="Normal 2 10 2 2 15 4" xfId="19455"/>
    <cellStyle name="Normal 2 10 2 2 15 5" xfId="19456"/>
    <cellStyle name="Normal 2 10 2 2 15 6" xfId="19457"/>
    <cellStyle name="Normal 2 10 2 2 15 7" xfId="19458"/>
    <cellStyle name="Normal 2 10 2 2 15 8" xfId="19459"/>
    <cellStyle name="Normal 2 10 2 2 15 9" xfId="19460"/>
    <cellStyle name="Normal 2 10 2 2 16" xfId="19461"/>
    <cellStyle name="Normal 2 10 2 2 17" xfId="19462"/>
    <cellStyle name="Normal 2 10 2 2 18" xfId="19463"/>
    <cellStyle name="Normal 2 10 2 2 19" xfId="19464"/>
    <cellStyle name="Normal 2 10 2 2 2" xfId="19465"/>
    <cellStyle name="Normal 2 10 2 2 2 10" xfId="19466"/>
    <cellStyle name="Normal 2 10 2 2 2 11" xfId="19467"/>
    <cellStyle name="Normal 2 10 2 2 2 12" xfId="19468"/>
    <cellStyle name="Normal 2 10 2 2 2 13" xfId="19469"/>
    <cellStyle name="Normal 2 10 2 2 2 14" xfId="19470"/>
    <cellStyle name="Normal 2 10 2 2 2 14 10" xfId="19471"/>
    <cellStyle name="Normal 2 10 2 2 2 14 11" xfId="19472"/>
    <cellStyle name="Normal 2 10 2 2 2 14 12" xfId="19473"/>
    <cellStyle name="Normal 2 10 2 2 2 14 13" xfId="19474"/>
    <cellStyle name="Normal 2 10 2 2 2 14 14" xfId="19475"/>
    <cellStyle name="Normal 2 10 2 2 2 14 15" xfId="19476"/>
    <cellStyle name="Normal 2 10 2 2 2 14 16" xfId="19477"/>
    <cellStyle name="Normal 2 10 2 2 2 14 17" xfId="19478"/>
    <cellStyle name="Normal 2 10 2 2 2 14 18" xfId="19479"/>
    <cellStyle name="Normal 2 10 2 2 2 14 19" xfId="19480"/>
    <cellStyle name="Normal 2 10 2 2 2 14 2" xfId="19481"/>
    <cellStyle name="Normal 2 10 2 2 2 14 2 10" xfId="19482"/>
    <cellStyle name="Normal 2 10 2 2 2 14 2 11" xfId="19483"/>
    <cellStyle name="Normal 2 10 2 2 2 14 2 12" xfId="19484"/>
    <cellStyle name="Normal 2 10 2 2 2 14 2 13" xfId="19485"/>
    <cellStyle name="Normal 2 10 2 2 2 14 2 14" xfId="19486"/>
    <cellStyle name="Normal 2 10 2 2 2 14 2 15" xfId="19487"/>
    <cellStyle name="Normal 2 10 2 2 2 14 2 16" xfId="19488"/>
    <cellStyle name="Normal 2 10 2 2 2 14 2 17" xfId="19489"/>
    <cellStyle name="Normal 2 10 2 2 2 14 2 18" xfId="19490"/>
    <cellStyle name="Normal 2 10 2 2 2 14 2 19" xfId="19491"/>
    <cellStyle name="Normal 2 10 2 2 2 14 2 2" xfId="19492"/>
    <cellStyle name="Normal 2 10 2 2 2 14 2 20" xfId="19493"/>
    <cellStyle name="Normal 2 10 2 2 2 14 2 21" xfId="19494"/>
    <cellStyle name="Normal 2 10 2 2 2 14 2 22" xfId="19495"/>
    <cellStyle name="Normal 2 10 2 2 2 14 2 23" xfId="19496"/>
    <cellStyle name="Normal 2 10 2 2 2 14 2 24" xfId="19497"/>
    <cellStyle name="Normal 2 10 2 2 2 14 2 25" xfId="19498"/>
    <cellStyle name="Normal 2 10 2 2 2 14 2 26" xfId="19499"/>
    <cellStyle name="Normal 2 10 2 2 2 14 2 27" xfId="19500"/>
    <cellStyle name="Normal 2 10 2 2 2 14 2 3" xfId="19501"/>
    <cellStyle name="Normal 2 10 2 2 2 14 2 4" xfId="19502"/>
    <cellStyle name="Normal 2 10 2 2 2 14 2 5" xfId="19503"/>
    <cellStyle name="Normal 2 10 2 2 2 14 2 6" xfId="19504"/>
    <cellStyle name="Normal 2 10 2 2 2 14 2 7" xfId="19505"/>
    <cellStyle name="Normal 2 10 2 2 2 14 2 8" xfId="19506"/>
    <cellStyle name="Normal 2 10 2 2 2 14 2 9" xfId="19507"/>
    <cellStyle name="Normal 2 10 2 2 2 14 20" xfId="19508"/>
    <cellStyle name="Normal 2 10 2 2 2 14 21" xfId="19509"/>
    <cellStyle name="Normal 2 10 2 2 2 14 22" xfId="19510"/>
    <cellStyle name="Normal 2 10 2 2 2 14 23" xfId="19511"/>
    <cellStyle name="Normal 2 10 2 2 2 14 24" xfId="19512"/>
    <cellStyle name="Normal 2 10 2 2 2 14 25" xfId="19513"/>
    <cellStyle name="Normal 2 10 2 2 2 14 26" xfId="19514"/>
    <cellStyle name="Normal 2 10 2 2 2 14 27" xfId="19515"/>
    <cellStyle name="Normal 2 10 2 2 2 14 3" xfId="19516"/>
    <cellStyle name="Normal 2 10 2 2 2 14 4" xfId="19517"/>
    <cellStyle name="Normal 2 10 2 2 2 14 5" xfId="19518"/>
    <cellStyle name="Normal 2 10 2 2 2 14 6" xfId="19519"/>
    <cellStyle name="Normal 2 10 2 2 2 14 7" xfId="19520"/>
    <cellStyle name="Normal 2 10 2 2 2 14 8" xfId="19521"/>
    <cellStyle name="Normal 2 10 2 2 2 14 9" xfId="19522"/>
    <cellStyle name="Normal 2 10 2 2 2 15" xfId="19523"/>
    <cellStyle name="Normal 2 10 2 2 2 16" xfId="19524"/>
    <cellStyle name="Normal 2 10 2 2 2 17" xfId="19525"/>
    <cellStyle name="Normal 2 10 2 2 2 18" xfId="19526"/>
    <cellStyle name="Normal 2 10 2 2 2 19" xfId="19527"/>
    <cellStyle name="Normal 2 10 2 2 2 2" xfId="19528"/>
    <cellStyle name="Normal 2 10 2 2 2 20" xfId="19529"/>
    <cellStyle name="Normal 2 10 2 2 2 21" xfId="19530"/>
    <cellStyle name="Normal 2 10 2 2 2 22" xfId="19531"/>
    <cellStyle name="Normal 2 10 2 2 2 23" xfId="19532"/>
    <cellStyle name="Normal 2 10 2 2 2 24" xfId="19533"/>
    <cellStyle name="Normal 2 10 2 2 2 25" xfId="19534"/>
    <cellStyle name="Normal 2 10 2 2 2 26" xfId="19535"/>
    <cellStyle name="Normal 2 10 2 2 2 27" xfId="19536"/>
    <cellStyle name="Normal 2 10 2 2 2 28" xfId="19537"/>
    <cellStyle name="Normal 2 10 2 2 2 29" xfId="19538"/>
    <cellStyle name="Normal 2 10 2 2 2 3" xfId="19539"/>
    <cellStyle name="Normal 2 10 2 2 2 3 10" xfId="19540"/>
    <cellStyle name="Normal 2 10 2 2 2 3 11" xfId="19541"/>
    <cellStyle name="Normal 2 10 2 2 2 3 12" xfId="19542"/>
    <cellStyle name="Normal 2 10 2 2 2 3 13" xfId="19543"/>
    <cellStyle name="Normal 2 10 2 2 2 3 14" xfId="19544"/>
    <cellStyle name="Normal 2 10 2 2 2 3 15" xfId="19545"/>
    <cellStyle name="Normal 2 10 2 2 2 3 16" xfId="19546"/>
    <cellStyle name="Normal 2 10 2 2 2 3 17" xfId="19547"/>
    <cellStyle name="Normal 2 10 2 2 2 3 18" xfId="19548"/>
    <cellStyle name="Normal 2 10 2 2 2 3 19" xfId="19549"/>
    <cellStyle name="Normal 2 10 2 2 2 3 2" xfId="19550"/>
    <cellStyle name="Normal 2 10 2 2 2 3 2 10" xfId="19551"/>
    <cellStyle name="Normal 2 10 2 2 2 3 2 11" xfId="19552"/>
    <cellStyle name="Normal 2 10 2 2 2 3 2 12" xfId="19553"/>
    <cellStyle name="Normal 2 10 2 2 2 3 2 13" xfId="19554"/>
    <cellStyle name="Normal 2 10 2 2 2 3 2 14" xfId="19555"/>
    <cellStyle name="Normal 2 10 2 2 2 3 2 15" xfId="19556"/>
    <cellStyle name="Normal 2 10 2 2 2 3 2 16" xfId="19557"/>
    <cellStyle name="Normal 2 10 2 2 2 3 2 17" xfId="19558"/>
    <cellStyle name="Normal 2 10 2 2 2 3 2 18" xfId="19559"/>
    <cellStyle name="Normal 2 10 2 2 2 3 2 19" xfId="19560"/>
    <cellStyle name="Normal 2 10 2 2 2 3 2 2" xfId="19561"/>
    <cellStyle name="Normal 2 10 2 2 2 3 2 2 10" xfId="19562"/>
    <cellStyle name="Normal 2 10 2 2 2 3 2 2 11" xfId="19563"/>
    <cellStyle name="Normal 2 10 2 2 2 3 2 2 12" xfId="19564"/>
    <cellStyle name="Normal 2 10 2 2 2 3 2 2 13" xfId="19565"/>
    <cellStyle name="Normal 2 10 2 2 2 3 2 2 14" xfId="19566"/>
    <cellStyle name="Normal 2 10 2 2 2 3 2 2 15" xfId="19567"/>
    <cellStyle name="Normal 2 10 2 2 2 3 2 2 16" xfId="19568"/>
    <cellStyle name="Normal 2 10 2 2 2 3 2 2 17" xfId="19569"/>
    <cellStyle name="Normal 2 10 2 2 2 3 2 2 18" xfId="19570"/>
    <cellStyle name="Normal 2 10 2 2 2 3 2 2 19" xfId="19571"/>
    <cellStyle name="Normal 2 10 2 2 2 3 2 2 2" xfId="19572"/>
    <cellStyle name="Normal 2 10 2 2 2 3 2 2 20" xfId="19573"/>
    <cellStyle name="Normal 2 10 2 2 2 3 2 2 21" xfId="19574"/>
    <cellStyle name="Normal 2 10 2 2 2 3 2 2 22" xfId="19575"/>
    <cellStyle name="Normal 2 10 2 2 2 3 2 2 23" xfId="19576"/>
    <cellStyle name="Normal 2 10 2 2 2 3 2 2 24" xfId="19577"/>
    <cellStyle name="Normal 2 10 2 2 2 3 2 2 25" xfId="19578"/>
    <cellStyle name="Normal 2 10 2 2 2 3 2 2 26" xfId="19579"/>
    <cellStyle name="Normal 2 10 2 2 2 3 2 2 27" xfId="19580"/>
    <cellStyle name="Normal 2 10 2 2 2 3 2 2 3" xfId="19581"/>
    <cellStyle name="Normal 2 10 2 2 2 3 2 2 4" xfId="19582"/>
    <cellStyle name="Normal 2 10 2 2 2 3 2 2 5" xfId="19583"/>
    <cellStyle name="Normal 2 10 2 2 2 3 2 2 6" xfId="19584"/>
    <cellStyle name="Normal 2 10 2 2 2 3 2 2 7" xfId="19585"/>
    <cellStyle name="Normal 2 10 2 2 2 3 2 2 8" xfId="19586"/>
    <cellStyle name="Normal 2 10 2 2 2 3 2 2 9" xfId="19587"/>
    <cellStyle name="Normal 2 10 2 2 2 3 2 20" xfId="19588"/>
    <cellStyle name="Normal 2 10 2 2 2 3 2 21" xfId="19589"/>
    <cellStyle name="Normal 2 10 2 2 2 3 2 22" xfId="19590"/>
    <cellStyle name="Normal 2 10 2 2 2 3 2 23" xfId="19591"/>
    <cellStyle name="Normal 2 10 2 2 2 3 2 24" xfId="19592"/>
    <cellStyle name="Normal 2 10 2 2 2 3 2 25" xfId="19593"/>
    <cellStyle name="Normal 2 10 2 2 2 3 2 26" xfId="19594"/>
    <cellStyle name="Normal 2 10 2 2 2 3 2 27" xfId="19595"/>
    <cellStyle name="Normal 2 10 2 2 2 3 2 3" xfId="19596"/>
    <cellStyle name="Normal 2 10 2 2 2 3 2 4" xfId="19597"/>
    <cellStyle name="Normal 2 10 2 2 2 3 2 5" xfId="19598"/>
    <cellStyle name="Normal 2 10 2 2 2 3 2 6" xfId="19599"/>
    <cellStyle name="Normal 2 10 2 2 2 3 2 7" xfId="19600"/>
    <cellStyle name="Normal 2 10 2 2 2 3 2 8" xfId="19601"/>
    <cellStyle name="Normal 2 10 2 2 2 3 2 9" xfId="19602"/>
    <cellStyle name="Normal 2 10 2 2 2 3 20" xfId="19603"/>
    <cellStyle name="Normal 2 10 2 2 2 3 21" xfId="19604"/>
    <cellStyle name="Normal 2 10 2 2 2 3 22" xfId="19605"/>
    <cellStyle name="Normal 2 10 2 2 2 3 23" xfId="19606"/>
    <cellStyle name="Normal 2 10 2 2 2 3 24" xfId="19607"/>
    <cellStyle name="Normal 2 10 2 2 2 3 25" xfId="19608"/>
    <cellStyle name="Normal 2 10 2 2 2 3 26" xfId="19609"/>
    <cellStyle name="Normal 2 10 2 2 2 3 27" xfId="19610"/>
    <cellStyle name="Normal 2 10 2 2 2 3 28" xfId="19611"/>
    <cellStyle name="Normal 2 10 2 2 2 3 29" xfId="19612"/>
    <cellStyle name="Normal 2 10 2 2 2 3 3" xfId="19613"/>
    <cellStyle name="Normal 2 10 2 2 2 3 30" xfId="19614"/>
    <cellStyle name="Normal 2 10 2 2 2 3 31" xfId="19615"/>
    <cellStyle name="Normal 2 10 2 2 2 3 32" xfId="19616"/>
    <cellStyle name="Normal 2 10 2 2 2 3 33" xfId="19617"/>
    <cellStyle name="Normal 2 10 2 2 2 3 34" xfId="19618"/>
    <cellStyle name="Normal 2 10 2 2 2 3 35" xfId="19619"/>
    <cellStyle name="Normal 2 10 2 2 2 3 36" xfId="19620"/>
    <cellStyle name="Normal 2 10 2 2 2 3 37" xfId="19621"/>
    <cellStyle name="Normal 2 10 2 2 2 3 38" xfId="19622"/>
    <cellStyle name="Normal 2 10 2 2 2 3 39" xfId="19623"/>
    <cellStyle name="Normal 2 10 2 2 2 3 4" xfId="19624"/>
    <cellStyle name="Normal 2 10 2 2 2 3 5" xfId="19625"/>
    <cellStyle name="Normal 2 10 2 2 2 3 6" xfId="19626"/>
    <cellStyle name="Normal 2 10 2 2 2 3 7" xfId="19627"/>
    <cellStyle name="Normal 2 10 2 2 2 3 8" xfId="19628"/>
    <cellStyle name="Normal 2 10 2 2 2 3 9" xfId="19629"/>
    <cellStyle name="Normal 2 10 2 2 2 30" xfId="19630"/>
    <cellStyle name="Normal 2 10 2 2 2 31" xfId="19631"/>
    <cellStyle name="Normal 2 10 2 2 2 32" xfId="19632"/>
    <cellStyle name="Normal 2 10 2 2 2 33" xfId="19633"/>
    <cellStyle name="Normal 2 10 2 2 2 34" xfId="19634"/>
    <cellStyle name="Normal 2 10 2 2 2 35" xfId="19635"/>
    <cellStyle name="Normal 2 10 2 2 2 36" xfId="19636"/>
    <cellStyle name="Normal 2 10 2 2 2 37" xfId="19637"/>
    <cellStyle name="Normal 2 10 2 2 2 38" xfId="19638"/>
    <cellStyle name="Normal 2 10 2 2 2 39" xfId="19639"/>
    <cellStyle name="Normal 2 10 2 2 2 4" xfId="19640"/>
    <cellStyle name="Normal 2 10 2 2 2 40" xfId="19641"/>
    <cellStyle name="Normal 2 10 2 2 2 41" xfId="19642"/>
    <cellStyle name="Normal 2 10 2 2 2 42" xfId="19643"/>
    <cellStyle name="Normal 2 10 2 2 2 43" xfId="19644"/>
    <cellStyle name="Normal 2 10 2 2 2 44" xfId="19645"/>
    <cellStyle name="Normal 2 10 2 2 2 45" xfId="19646"/>
    <cellStyle name="Normal 2 10 2 2 2 46" xfId="19647"/>
    <cellStyle name="Normal 2 10 2 2 2 47" xfId="19648"/>
    <cellStyle name="Normal 2 10 2 2 2 48" xfId="19649"/>
    <cellStyle name="Normal 2 10 2 2 2 49" xfId="19650"/>
    <cellStyle name="Normal 2 10 2 2 2 5" xfId="19651"/>
    <cellStyle name="Normal 2 10 2 2 2 50" xfId="19652"/>
    <cellStyle name="Normal 2 10 2 2 2 6" xfId="19653"/>
    <cellStyle name="Normal 2 10 2 2 2 7" xfId="19654"/>
    <cellStyle name="Normal 2 10 2 2 2 8" xfId="19655"/>
    <cellStyle name="Normal 2 10 2 2 2 9" xfId="19656"/>
    <cellStyle name="Normal 2 10 2 2 20" xfId="19657"/>
    <cellStyle name="Normal 2 10 2 2 21" xfId="19658"/>
    <cellStyle name="Normal 2 10 2 2 22" xfId="19659"/>
    <cellStyle name="Normal 2 10 2 2 23" xfId="19660"/>
    <cellStyle name="Normal 2 10 2 2 24" xfId="19661"/>
    <cellStyle name="Normal 2 10 2 2 25" xfId="19662"/>
    <cellStyle name="Normal 2 10 2 2 26" xfId="19663"/>
    <cellStyle name="Normal 2 10 2 2 27" xfId="19664"/>
    <cellStyle name="Normal 2 10 2 2 28" xfId="19665"/>
    <cellStyle name="Normal 2 10 2 2 29" xfId="19666"/>
    <cellStyle name="Normal 2 10 2 2 3" xfId="19667"/>
    <cellStyle name="Normal 2 10 2 2 30" xfId="19668"/>
    <cellStyle name="Normal 2 10 2 2 31" xfId="19669"/>
    <cellStyle name="Normal 2 10 2 2 32" xfId="19670"/>
    <cellStyle name="Normal 2 10 2 2 33" xfId="19671"/>
    <cellStyle name="Normal 2 10 2 2 34" xfId="19672"/>
    <cellStyle name="Normal 2 10 2 2 35" xfId="19673"/>
    <cellStyle name="Normal 2 10 2 2 36" xfId="19674"/>
    <cellStyle name="Normal 2 10 2 2 37" xfId="19675"/>
    <cellStyle name="Normal 2 10 2 2 38" xfId="19676"/>
    <cellStyle name="Normal 2 10 2 2 39" xfId="19677"/>
    <cellStyle name="Normal 2 10 2 2 4" xfId="19678"/>
    <cellStyle name="Normal 2 10 2 2 4 10" xfId="19679"/>
    <cellStyle name="Normal 2 10 2 2 4 11" xfId="19680"/>
    <cellStyle name="Normal 2 10 2 2 4 12" xfId="19681"/>
    <cellStyle name="Normal 2 10 2 2 4 13" xfId="19682"/>
    <cellStyle name="Normal 2 10 2 2 4 14" xfId="19683"/>
    <cellStyle name="Normal 2 10 2 2 4 15" xfId="19684"/>
    <cellStyle name="Normal 2 10 2 2 4 16" xfId="19685"/>
    <cellStyle name="Normal 2 10 2 2 4 17" xfId="19686"/>
    <cellStyle name="Normal 2 10 2 2 4 18" xfId="19687"/>
    <cellStyle name="Normal 2 10 2 2 4 19" xfId="19688"/>
    <cellStyle name="Normal 2 10 2 2 4 2" xfId="19689"/>
    <cellStyle name="Normal 2 10 2 2 4 2 10" xfId="19690"/>
    <cellStyle name="Normal 2 10 2 2 4 2 11" xfId="19691"/>
    <cellStyle name="Normal 2 10 2 2 4 2 12" xfId="19692"/>
    <cellStyle name="Normal 2 10 2 2 4 2 13" xfId="19693"/>
    <cellStyle name="Normal 2 10 2 2 4 2 14" xfId="19694"/>
    <cellStyle name="Normal 2 10 2 2 4 2 15" xfId="19695"/>
    <cellStyle name="Normal 2 10 2 2 4 2 16" xfId="19696"/>
    <cellStyle name="Normal 2 10 2 2 4 2 17" xfId="19697"/>
    <cellStyle name="Normal 2 10 2 2 4 2 18" xfId="19698"/>
    <cellStyle name="Normal 2 10 2 2 4 2 19" xfId="19699"/>
    <cellStyle name="Normal 2 10 2 2 4 2 2" xfId="19700"/>
    <cellStyle name="Normal 2 10 2 2 4 2 2 10" xfId="19701"/>
    <cellStyle name="Normal 2 10 2 2 4 2 2 11" xfId="19702"/>
    <cellStyle name="Normal 2 10 2 2 4 2 2 12" xfId="19703"/>
    <cellStyle name="Normal 2 10 2 2 4 2 2 13" xfId="19704"/>
    <cellStyle name="Normal 2 10 2 2 4 2 2 14" xfId="19705"/>
    <cellStyle name="Normal 2 10 2 2 4 2 2 15" xfId="19706"/>
    <cellStyle name="Normal 2 10 2 2 4 2 2 16" xfId="19707"/>
    <cellStyle name="Normal 2 10 2 2 4 2 2 17" xfId="19708"/>
    <cellStyle name="Normal 2 10 2 2 4 2 2 18" xfId="19709"/>
    <cellStyle name="Normal 2 10 2 2 4 2 2 19" xfId="19710"/>
    <cellStyle name="Normal 2 10 2 2 4 2 2 2" xfId="19711"/>
    <cellStyle name="Normal 2 10 2 2 4 2 2 20" xfId="19712"/>
    <cellStyle name="Normal 2 10 2 2 4 2 2 21" xfId="19713"/>
    <cellStyle name="Normal 2 10 2 2 4 2 2 22" xfId="19714"/>
    <cellStyle name="Normal 2 10 2 2 4 2 2 23" xfId="19715"/>
    <cellStyle name="Normal 2 10 2 2 4 2 2 24" xfId="19716"/>
    <cellStyle name="Normal 2 10 2 2 4 2 2 25" xfId="19717"/>
    <cellStyle name="Normal 2 10 2 2 4 2 2 26" xfId="19718"/>
    <cellStyle name="Normal 2 10 2 2 4 2 2 27" xfId="19719"/>
    <cellStyle name="Normal 2 10 2 2 4 2 2 3" xfId="19720"/>
    <cellStyle name="Normal 2 10 2 2 4 2 2 4" xfId="19721"/>
    <cellStyle name="Normal 2 10 2 2 4 2 2 5" xfId="19722"/>
    <cellStyle name="Normal 2 10 2 2 4 2 2 6" xfId="19723"/>
    <cellStyle name="Normal 2 10 2 2 4 2 2 7" xfId="19724"/>
    <cellStyle name="Normal 2 10 2 2 4 2 2 8" xfId="19725"/>
    <cellStyle name="Normal 2 10 2 2 4 2 2 9" xfId="19726"/>
    <cellStyle name="Normal 2 10 2 2 4 2 20" xfId="19727"/>
    <cellStyle name="Normal 2 10 2 2 4 2 21" xfId="19728"/>
    <cellStyle name="Normal 2 10 2 2 4 2 22" xfId="19729"/>
    <cellStyle name="Normal 2 10 2 2 4 2 23" xfId="19730"/>
    <cellStyle name="Normal 2 10 2 2 4 2 24" xfId="19731"/>
    <cellStyle name="Normal 2 10 2 2 4 2 25" xfId="19732"/>
    <cellStyle name="Normal 2 10 2 2 4 2 26" xfId="19733"/>
    <cellStyle name="Normal 2 10 2 2 4 2 27" xfId="19734"/>
    <cellStyle name="Normal 2 10 2 2 4 2 3" xfId="19735"/>
    <cellStyle name="Normal 2 10 2 2 4 2 4" xfId="19736"/>
    <cellStyle name="Normal 2 10 2 2 4 2 5" xfId="19737"/>
    <cellStyle name="Normal 2 10 2 2 4 2 6" xfId="19738"/>
    <cellStyle name="Normal 2 10 2 2 4 2 7" xfId="19739"/>
    <cellStyle name="Normal 2 10 2 2 4 2 8" xfId="19740"/>
    <cellStyle name="Normal 2 10 2 2 4 2 9" xfId="19741"/>
    <cellStyle name="Normal 2 10 2 2 4 20" xfId="19742"/>
    <cellStyle name="Normal 2 10 2 2 4 21" xfId="19743"/>
    <cellStyle name="Normal 2 10 2 2 4 22" xfId="19744"/>
    <cellStyle name="Normal 2 10 2 2 4 23" xfId="19745"/>
    <cellStyle name="Normal 2 10 2 2 4 24" xfId="19746"/>
    <cellStyle name="Normal 2 10 2 2 4 25" xfId="19747"/>
    <cellStyle name="Normal 2 10 2 2 4 26" xfId="19748"/>
    <cellStyle name="Normal 2 10 2 2 4 27" xfId="19749"/>
    <cellStyle name="Normal 2 10 2 2 4 28" xfId="19750"/>
    <cellStyle name="Normal 2 10 2 2 4 29" xfId="19751"/>
    <cellStyle name="Normal 2 10 2 2 4 3" xfId="19752"/>
    <cellStyle name="Normal 2 10 2 2 4 30" xfId="19753"/>
    <cellStyle name="Normal 2 10 2 2 4 31" xfId="19754"/>
    <cellStyle name="Normal 2 10 2 2 4 32" xfId="19755"/>
    <cellStyle name="Normal 2 10 2 2 4 33" xfId="19756"/>
    <cellStyle name="Normal 2 10 2 2 4 34" xfId="19757"/>
    <cellStyle name="Normal 2 10 2 2 4 35" xfId="19758"/>
    <cellStyle name="Normal 2 10 2 2 4 36" xfId="19759"/>
    <cellStyle name="Normal 2 10 2 2 4 37" xfId="19760"/>
    <cellStyle name="Normal 2 10 2 2 4 38" xfId="19761"/>
    <cellStyle name="Normal 2 10 2 2 4 39" xfId="19762"/>
    <cellStyle name="Normal 2 10 2 2 4 4" xfId="19763"/>
    <cellStyle name="Normal 2 10 2 2 4 5" xfId="19764"/>
    <cellStyle name="Normal 2 10 2 2 4 6" xfId="19765"/>
    <cellStyle name="Normal 2 10 2 2 4 7" xfId="19766"/>
    <cellStyle name="Normal 2 10 2 2 4 8" xfId="19767"/>
    <cellStyle name="Normal 2 10 2 2 4 9" xfId="19768"/>
    <cellStyle name="Normal 2 10 2 2 40" xfId="19769"/>
    <cellStyle name="Normal 2 10 2 2 41" xfId="19770"/>
    <cellStyle name="Normal 2 10 2 2 42" xfId="19771"/>
    <cellStyle name="Normal 2 10 2 2 43" xfId="19772"/>
    <cellStyle name="Normal 2 10 2 2 44" xfId="19773"/>
    <cellStyle name="Normal 2 10 2 2 45" xfId="19774"/>
    <cellStyle name="Normal 2 10 2 2 46" xfId="19775"/>
    <cellStyle name="Normal 2 10 2 2 47" xfId="19776"/>
    <cellStyle name="Normal 2 10 2 2 48" xfId="19777"/>
    <cellStyle name="Normal 2 10 2 2 49" xfId="19778"/>
    <cellStyle name="Normal 2 10 2 2 5" xfId="19779"/>
    <cellStyle name="Normal 2 10 2 2 50" xfId="19780"/>
    <cellStyle name="Normal 2 10 2 2 51" xfId="19781"/>
    <cellStyle name="Normal 2 10 2 2 6" xfId="19782"/>
    <cellStyle name="Normal 2 10 2 2 7" xfId="19783"/>
    <cellStyle name="Normal 2 10 2 2 8" xfId="19784"/>
    <cellStyle name="Normal 2 10 2 2 9" xfId="19785"/>
    <cellStyle name="Normal 2 10 2 20" xfId="19786"/>
    <cellStyle name="Normal 2 10 2 21" xfId="19787"/>
    <cellStyle name="Normal 2 10 2 22" xfId="19788"/>
    <cellStyle name="Normal 2 10 2 23" xfId="19789"/>
    <cellStyle name="Normal 2 10 2 24" xfId="19790"/>
    <cellStyle name="Normal 2 10 2 25" xfId="19791"/>
    <cellStyle name="Normal 2 10 2 26" xfId="19792"/>
    <cellStyle name="Normal 2 10 2 27" xfId="19793"/>
    <cellStyle name="Normal 2 10 2 28" xfId="19794"/>
    <cellStyle name="Normal 2 10 2 29" xfId="19795"/>
    <cellStyle name="Normal 2 10 2 3" xfId="19796"/>
    <cellStyle name="Normal 2 10 2 3 10" xfId="19797"/>
    <cellStyle name="Normal 2 10 2 3 11" xfId="19798"/>
    <cellStyle name="Normal 2 10 2 3 12" xfId="19799"/>
    <cellStyle name="Normal 2 10 2 3 13" xfId="19800"/>
    <cellStyle name="Normal 2 10 2 3 14" xfId="19801"/>
    <cellStyle name="Normal 2 10 2 3 14 10" xfId="19802"/>
    <cellStyle name="Normal 2 10 2 3 14 11" xfId="19803"/>
    <cellStyle name="Normal 2 10 2 3 14 12" xfId="19804"/>
    <cellStyle name="Normal 2 10 2 3 14 13" xfId="19805"/>
    <cellStyle name="Normal 2 10 2 3 14 14" xfId="19806"/>
    <cellStyle name="Normal 2 10 2 3 14 15" xfId="19807"/>
    <cellStyle name="Normal 2 10 2 3 14 16" xfId="19808"/>
    <cellStyle name="Normal 2 10 2 3 14 17" xfId="19809"/>
    <cellStyle name="Normal 2 10 2 3 14 18" xfId="19810"/>
    <cellStyle name="Normal 2 10 2 3 14 19" xfId="19811"/>
    <cellStyle name="Normal 2 10 2 3 14 2" xfId="19812"/>
    <cellStyle name="Normal 2 10 2 3 14 2 10" xfId="19813"/>
    <cellStyle name="Normal 2 10 2 3 14 2 11" xfId="19814"/>
    <cellStyle name="Normal 2 10 2 3 14 2 12" xfId="19815"/>
    <cellStyle name="Normal 2 10 2 3 14 2 13" xfId="19816"/>
    <cellStyle name="Normal 2 10 2 3 14 2 14" xfId="19817"/>
    <cellStyle name="Normal 2 10 2 3 14 2 15" xfId="19818"/>
    <cellStyle name="Normal 2 10 2 3 14 2 16" xfId="19819"/>
    <cellStyle name="Normal 2 10 2 3 14 2 17" xfId="19820"/>
    <cellStyle name="Normal 2 10 2 3 14 2 18" xfId="19821"/>
    <cellStyle name="Normal 2 10 2 3 14 2 19" xfId="19822"/>
    <cellStyle name="Normal 2 10 2 3 14 2 2" xfId="19823"/>
    <cellStyle name="Normal 2 10 2 3 14 2 20" xfId="19824"/>
    <cellStyle name="Normal 2 10 2 3 14 2 21" xfId="19825"/>
    <cellStyle name="Normal 2 10 2 3 14 2 22" xfId="19826"/>
    <cellStyle name="Normal 2 10 2 3 14 2 23" xfId="19827"/>
    <cellStyle name="Normal 2 10 2 3 14 2 24" xfId="19828"/>
    <cellStyle name="Normal 2 10 2 3 14 2 25" xfId="19829"/>
    <cellStyle name="Normal 2 10 2 3 14 2 26" xfId="19830"/>
    <cellStyle name="Normal 2 10 2 3 14 2 27" xfId="19831"/>
    <cellStyle name="Normal 2 10 2 3 14 2 3" xfId="19832"/>
    <cellStyle name="Normal 2 10 2 3 14 2 4" xfId="19833"/>
    <cellStyle name="Normal 2 10 2 3 14 2 5" xfId="19834"/>
    <cellStyle name="Normal 2 10 2 3 14 2 6" xfId="19835"/>
    <cellStyle name="Normal 2 10 2 3 14 2 7" xfId="19836"/>
    <cellStyle name="Normal 2 10 2 3 14 2 8" xfId="19837"/>
    <cellStyle name="Normal 2 10 2 3 14 2 9" xfId="19838"/>
    <cellStyle name="Normal 2 10 2 3 14 20" xfId="19839"/>
    <cellStyle name="Normal 2 10 2 3 14 21" xfId="19840"/>
    <cellStyle name="Normal 2 10 2 3 14 22" xfId="19841"/>
    <cellStyle name="Normal 2 10 2 3 14 23" xfId="19842"/>
    <cellStyle name="Normal 2 10 2 3 14 24" xfId="19843"/>
    <cellStyle name="Normal 2 10 2 3 14 25" xfId="19844"/>
    <cellStyle name="Normal 2 10 2 3 14 26" xfId="19845"/>
    <cellStyle name="Normal 2 10 2 3 14 27" xfId="19846"/>
    <cellStyle name="Normal 2 10 2 3 14 3" xfId="19847"/>
    <cellStyle name="Normal 2 10 2 3 14 4" xfId="19848"/>
    <cellStyle name="Normal 2 10 2 3 14 5" xfId="19849"/>
    <cellStyle name="Normal 2 10 2 3 14 6" xfId="19850"/>
    <cellStyle name="Normal 2 10 2 3 14 7" xfId="19851"/>
    <cellStyle name="Normal 2 10 2 3 14 8" xfId="19852"/>
    <cellStyle name="Normal 2 10 2 3 14 9" xfId="19853"/>
    <cellStyle name="Normal 2 10 2 3 15" xfId="19854"/>
    <cellStyle name="Normal 2 10 2 3 16" xfId="19855"/>
    <cellStyle name="Normal 2 10 2 3 17" xfId="19856"/>
    <cellStyle name="Normal 2 10 2 3 18" xfId="19857"/>
    <cellStyle name="Normal 2 10 2 3 19" xfId="19858"/>
    <cellStyle name="Normal 2 10 2 3 2" xfId="19859"/>
    <cellStyle name="Normal 2 10 2 3 2 10" xfId="19860"/>
    <cellStyle name="Normal 2 10 2 3 2 11" xfId="19861"/>
    <cellStyle name="Normal 2 10 2 3 2 12" xfId="19862"/>
    <cellStyle name="Normal 2 10 2 3 2 13" xfId="19863"/>
    <cellStyle name="Normal 2 10 2 3 2 14" xfId="19864"/>
    <cellStyle name="Normal 2 10 2 3 2 15" xfId="19865"/>
    <cellStyle name="Normal 2 10 2 3 2 16" xfId="19866"/>
    <cellStyle name="Normal 2 10 2 3 2 17" xfId="19867"/>
    <cellStyle name="Normal 2 10 2 3 2 18" xfId="19868"/>
    <cellStyle name="Normal 2 10 2 3 2 19" xfId="19869"/>
    <cellStyle name="Normal 2 10 2 3 2 2" xfId="19870"/>
    <cellStyle name="Normal 2 10 2 3 2 2 10" xfId="19871"/>
    <cellStyle name="Normal 2 10 2 3 2 2 11" xfId="19872"/>
    <cellStyle name="Normal 2 10 2 3 2 2 12" xfId="19873"/>
    <cellStyle name="Normal 2 10 2 3 2 2 13" xfId="19874"/>
    <cellStyle name="Normal 2 10 2 3 2 2 14" xfId="19875"/>
    <cellStyle name="Normal 2 10 2 3 2 2 15" xfId="19876"/>
    <cellStyle name="Normal 2 10 2 3 2 2 16" xfId="19877"/>
    <cellStyle name="Normal 2 10 2 3 2 2 17" xfId="19878"/>
    <cellStyle name="Normal 2 10 2 3 2 2 18" xfId="19879"/>
    <cellStyle name="Normal 2 10 2 3 2 2 19" xfId="19880"/>
    <cellStyle name="Normal 2 10 2 3 2 2 2" xfId="19881"/>
    <cellStyle name="Normal 2 10 2 3 2 2 2 10" xfId="19882"/>
    <cellStyle name="Normal 2 10 2 3 2 2 2 11" xfId="19883"/>
    <cellStyle name="Normal 2 10 2 3 2 2 2 12" xfId="19884"/>
    <cellStyle name="Normal 2 10 2 3 2 2 2 13" xfId="19885"/>
    <cellStyle name="Normal 2 10 2 3 2 2 2 14" xfId="19886"/>
    <cellStyle name="Normal 2 10 2 3 2 2 2 15" xfId="19887"/>
    <cellStyle name="Normal 2 10 2 3 2 2 2 16" xfId="19888"/>
    <cellStyle name="Normal 2 10 2 3 2 2 2 17" xfId="19889"/>
    <cellStyle name="Normal 2 10 2 3 2 2 2 18" xfId="19890"/>
    <cellStyle name="Normal 2 10 2 3 2 2 2 19" xfId="19891"/>
    <cellStyle name="Normal 2 10 2 3 2 2 2 2" xfId="19892"/>
    <cellStyle name="Normal 2 10 2 3 2 2 2 20" xfId="19893"/>
    <cellStyle name="Normal 2 10 2 3 2 2 2 21" xfId="19894"/>
    <cellStyle name="Normal 2 10 2 3 2 2 2 22" xfId="19895"/>
    <cellStyle name="Normal 2 10 2 3 2 2 2 23" xfId="19896"/>
    <cellStyle name="Normal 2 10 2 3 2 2 2 24" xfId="19897"/>
    <cellStyle name="Normal 2 10 2 3 2 2 2 25" xfId="19898"/>
    <cellStyle name="Normal 2 10 2 3 2 2 2 26" xfId="19899"/>
    <cellStyle name="Normal 2 10 2 3 2 2 2 27" xfId="19900"/>
    <cellStyle name="Normal 2 10 2 3 2 2 2 3" xfId="19901"/>
    <cellStyle name="Normal 2 10 2 3 2 2 2 4" xfId="19902"/>
    <cellStyle name="Normal 2 10 2 3 2 2 2 5" xfId="19903"/>
    <cellStyle name="Normal 2 10 2 3 2 2 2 6" xfId="19904"/>
    <cellStyle name="Normal 2 10 2 3 2 2 2 7" xfId="19905"/>
    <cellStyle name="Normal 2 10 2 3 2 2 2 8" xfId="19906"/>
    <cellStyle name="Normal 2 10 2 3 2 2 2 9" xfId="19907"/>
    <cellStyle name="Normal 2 10 2 3 2 2 20" xfId="19908"/>
    <cellStyle name="Normal 2 10 2 3 2 2 21" xfId="19909"/>
    <cellStyle name="Normal 2 10 2 3 2 2 22" xfId="19910"/>
    <cellStyle name="Normal 2 10 2 3 2 2 23" xfId="19911"/>
    <cellStyle name="Normal 2 10 2 3 2 2 24" xfId="19912"/>
    <cellStyle name="Normal 2 10 2 3 2 2 25" xfId="19913"/>
    <cellStyle name="Normal 2 10 2 3 2 2 26" xfId="19914"/>
    <cellStyle name="Normal 2 10 2 3 2 2 27" xfId="19915"/>
    <cellStyle name="Normal 2 10 2 3 2 2 3" xfId="19916"/>
    <cellStyle name="Normal 2 10 2 3 2 2 4" xfId="19917"/>
    <cellStyle name="Normal 2 10 2 3 2 2 5" xfId="19918"/>
    <cellStyle name="Normal 2 10 2 3 2 2 6" xfId="19919"/>
    <cellStyle name="Normal 2 10 2 3 2 2 7" xfId="19920"/>
    <cellStyle name="Normal 2 10 2 3 2 2 8" xfId="19921"/>
    <cellStyle name="Normal 2 10 2 3 2 2 9" xfId="19922"/>
    <cellStyle name="Normal 2 10 2 3 2 20" xfId="19923"/>
    <cellStyle name="Normal 2 10 2 3 2 21" xfId="19924"/>
    <cellStyle name="Normal 2 10 2 3 2 22" xfId="19925"/>
    <cellStyle name="Normal 2 10 2 3 2 23" xfId="19926"/>
    <cellStyle name="Normal 2 10 2 3 2 24" xfId="19927"/>
    <cellStyle name="Normal 2 10 2 3 2 25" xfId="19928"/>
    <cellStyle name="Normal 2 10 2 3 2 26" xfId="19929"/>
    <cellStyle name="Normal 2 10 2 3 2 27" xfId="19930"/>
    <cellStyle name="Normal 2 10 2 3 2 28" xfId="19931"/>
    <cellStyle name="Normal 2 10 2 3 2 29" xfId="19932"/>
    <cellStyle name="Normal 2 10 2 3 2 3" xfId="19933"/>
    <cellStyle name="Normal 2 10 2 3 2 30" xfId="19934"/>
    <cellStyle name="Normal 2 10 2 3 2 31" xfId="19935"/>
    <cellStyle name="Normal 2 10 2 3 2 32" xfId="19936"/>
    <cellStyle name="Normal 2 10 2 3 2 33" xfId="19937"/>
    <cellStyle name="Normal 2 10 2 3 2 34" xfId="19938"/>
    <cellStyle name="Normal 2 10 2 3 2 35" xfId="19939"/>
    <cellStyle name="Normal 2 10 2 3 2 36" xfId="19940"/>
    <cellStyle name="Normal 2 10 2 3 2 37" xfId="19941"/>
    <cellStyle name="Normal 2 10 2 3 2 38" xfId="19942"/>
    <cellStyle name="Normal 2 10 2 3 2 39" xfId="19943"/>
    <cellStyle name="Normal 2 10 2 3 2 4" xfId="19944"/>
    <cellStyle name="Normal 2 10 2 3 2 5" xfId="19945"/>
    <cellStyle name="Normal 2 10 2 3 2 6" xfId="19946"/>
    <cellStyle name="Normal 2 10 2 3 2 7" xfId="19947"/>
    <cellStyle name="Normal 2 10 2 3 2 8" xfId="19948"/>
    <cellStyle name="Normal 2 10 2 3 2 9" xfId="19949"/>
    <cellStyle name="Normal 2 10 2 3 20" xfId="19950"/>
    <cellStyle name="Normal 2 10 2 3 21" xfId="19951"/>
    <cellStyle name="Normal 2 10 2 3 22" xfId="19952"/>
    <cellStyle name="Normal 2 10 2 3 23" xfId="19953"/>
    <cellStyle name="Normal 2 10 2 3 24" xfId="19954"/>
    <cellStyle name="Normal 2 10 2 3 25" xfId="19955"/>
    <cellStyle name="Normal 2 10 2 3 26" xfId="19956"/>
    <cellStyle name="Normal 2 10 2 3 27" xfId="19957"/>
    <cellStyle name="Normal 2 10 2 3 28" xfId="19958"/>
    <cellStyle name="Normal 2 10 2 3 29" xfId="19959"/>
    <cellStyle name="Normal 2 10 2 3 3" xfId="19960"/>
    <cellStyle name="Normal 2 10 2 3 30" xfId="19961"/>
    <cellStyle name="Normal 2 10 2 3 31" xfId="19962"/>
    <cellStyle name="Normal 2 10 2 3 32" xfId="19963"/>
    <cellStyle name="Normal 2 10 2 3 33" xfId="19964"/>
    <cellStyle name="Normal 2 10 2 3 34" xfId="19965"/>
    <cellStyle name="Normal 2 10 2 3 35" xfId="19966"/>
    <cellStyle name="Normal 2 10 2 3 36" xfId="19967"/>
    <cellStyle name="Normal 2 10 2 3 37" xfId="19968"/>
    <cellStyle name="Normal 2 10 2 3 38" xfId="19969"/>
    <cellStyle name="Normal 2 10 2 3 39" xfId="19970"/>
    <cellStyle name="Normal 2 10 2 3 4" xfId="19971"/>
    <cellStyle name="Normal 2 10 2 3 40" xfId="19972"/>
    <cellStyle name="Normal 2 10 2 3 41" xfId="19973"/>
    <cellStyle name="Normal 2 10 2 3 42" xfId="19974"/>
    <cellStyle name="Normal 2 10 2 3 43" xfId="19975"/>
    <cellStyle name="Normal 2 10 2 3 44" xfId="19976"/>
    <cellStyle name="Normal 2 10 2 3 45" xfId="19977"/>
    <cellStyle name="Normal 2 10 2 3 46" xfId="19978"/>
    <cellStyle name="Normal 2 10 2 3 47" xfId="19979"/>
    <cellStyle name="Normal 2 10 2 3 48" xfId="19980"/>
    <cellStyle name="Normal 2 10 2 3 49" xfId="19981"/>
    <cellStyle name="Normal 2 10 2 3 5" xfId="19982"/>
    <cellStyle name="Normal 2 10 2 3 50" xfId="19983"/>
    <cellStyle name="Normal 2 10 2 3 6" xfId="19984"/>
    <cellStyle name="Normal 2 10 2 3 7" xfId="19985"/>
    <cellStyle name="Normal 2 10 2 3 8" xfId="19986"/>
    <cellStyle name="Normal 2 10 2 3 9" xfId="19987"/>
    <cellStyle name="Normal 2 10 2 30" xfId="19988"/>
    <cellStyle name="Normal 2 10 2 31" xfId="19989"/>
    <cellStyle name="Normal 2 10 2 32" xfId="19990"/>
    <cellStyle name="Normal 2 10 2 33" xfId="19991"/>
    <cellStyle name="Normal 2 10 2 34" xfId="19992"/>
    <cellStyle name="Normal 2 10 2 35" xfId="19993"/>
    <cellStyle name="Normal 2 10 2 36" xfId="19994"/>
    <cellStyle name="Normal 2 10 2 37" xfId="19995"/>
    <cellStyle name="Normal 2 10 2 38" xfId="19996"/>
    <cellStyle name="Normal 2 10 2 39" xfId="19997"/>
    <cellStyle name="Normal 2 10 2 4" xfId="19998"/>
    <cellStyle name="Normal 2 10 2 4 2" xfId="19999"/>
    <cellStyle name="Normal 2 10 2 4 2 2" xfId="20000"/>
    <cellStyle name="Normal 2 10 2 4 2 3" xfId="20001"/>
    <cellStyle name="Normal 2 10 2 4 2 4" xfId="20002"/>
    <cellStyle name="Normal 2 10 2 4 3" xfId="20003"/>
    <cellStyle name="Normal 2 10 2 4 4" xfId="20004"/>
    <cellStyle name="Normal 2 10 2 4 5" xfId="20005"/>
    <cellStyle name="Normal 2 10 2 40" xfId="20006"/>
    <cellStyle name="Normal 2 10 2 41" xfId="20007"/>
    <cellStyle name="Normal 2 10 2 42" xfId="20008"/>
    <cellStyle name="Normal 2 10 2 43" xfId="20009"/>
    <cellStyle name="Normal 2 10 2 44" xfId="20010"/>
    <cellStyle name="Normal 2 10 2 45" xfId="20011"/>
    <cellStyle name="Normal 2 10 2 46" xfId="20012"/>
    <cellStyle name="Normal 2 10 2 47" xfId="20013"/>
    <cellStyle name="Normal 2 10 2 48" xfId="20014"/>
    <cellStyle name="Normal 2 10 2 49" xfId="20015"/>
    <cellStyle name="Normal 2 10 2 5" xfId="20016"/>
    <cellStyle name="Normal 2 10 2 5 10" xfId="20017"/>
    <cellStyle name="Normal 2 10 2 5 11" xfId="20018"/>
    <cellStyle name="Normal 2 10 2 5 12" xfId="20019"/>
    <cellStyle name="Normal 2 10 2 5 13" xfId="20020"/>
    <cellStyle name="Normal 2 10 2 5 14" xfId="20021"/>
    <cellStyle name="Normal 2 10 2 5 15" xfId="20022"/>
    <cellStyle name="Normal 2 10 2 5 16" xfId="20023"/>
    <cellStyle name="Normal 2 10 2 5 17" xfId="20024"/>
    <cellStyle name="Normal 2 10 2 5 18" xfId="20025"/>
    <cellStyle name="Normal 2 10 2 5 19" xfId="20026"/>
    <cellStyle name="Normal 2 10 2 5 2" xfId="20027"/>
    <cellStyle name="Normal 2 10 2 5 2 10" xfId="20028"/>
    <cellStyle name="Normal 2 10 2 5 2 11" xfId="20029"/>
    <cellStyle name="Normal 2 10 2 5 2 12" xfId="20030"/>
    <cellStyle name="Normal 2 10 2 5 2 13" xfId="20031"/>
    <cellStyle name="Normal 2 10 2 5 2 14" xfId="20032"/>
    <cellStyle name="Normal 2 10 2 5 2 15" xfId="20033"/>
    <cellStyle name="Normal 2 10 2 5 2 16" xfId="20034"/>
    <cellStyle name="Normal 2 10 2 5 2 17" xfId="20035"/>
    <cellStyle name="Normal 2 10 2 5 2 18" xfId="20036"/>
    <cellStyle name="Normal 2 10 2 5 2 19" xfId="20037"/>
    <cellStyle name="Normal 2 10 2 5 2 2" xfId="20038"/>
    <cellStyle name="Normal 2 10 2 5 2 2 10" xfId="20039"/>
    <cellStyle name="Normal 2 10 2 5 2 2 11" xfId="20040"/>
    <cellStyle name="Normal 2 10 2 5 2 2 12" xfId="20041"/>
    <cellStyle name="Normal 2 10 2 5 2 2 13" xfId="20042"/>
    <cellStyle name="Normal 2 10 2 5 2 2 14" xfId="20043"/>
    <cellStyle name="Normal 2 10 2 5 2 2 15" xfId="20044"/>
    <cellStyle name="Normal 2 10 2 5 2 2 16" xfId="20045"/>
    <cellStyle name="Normal 2 10 2 5 2 2 17" xfId="20046"/>
    <cellStyle name="Normal 2 10 2 5 2 2 18" xfId="20047"/>
    <cellStyle name="Normal 2 10 2 5 2 2 19" xfId="20048"/>
    <cellStyle name="Normal 2 10 2 5 2 2 2" xfId="20049"/>
    <cellStyle name="Normal 2 10 2 5 2 2 20" xfId="20050"/>
    <cellStyle name="Normal 2 10 2 5 2 2 21" xfId="20051"/>
    <cellStyle name="Normal 2 10 2 5 2 2 22" xfId="20052"/>
    <cellStyle name="Normal 2 10 2 5 2 2 23" xfId="20053"/>
    <cellStyle name="Normal 2 10 2 5 2 2 24" xfId="20054"/>
    <cellStyle name="Normal 2 10 2 5 2 2 25" xfId="20055"/>
    <cellStyle name="Normal 2 10 2 5 2 2 26" xfId="20056"/>
    <cellStyle name="Normal 2 10 2 5 2 2 27" xfId="20057"/>
    <cellStyle name="Normal 2 10 2 5 2 2 3" xfId="20058"/>
    <cellStyle name="Normal 2 10 2 5 2 2 4" xfId="20059"/>
    <cellStyle name="Normal 2 10 2 5 2 2 5" xfId="20060"/>
    <cellStyle name="Normal 2 10 2 5 2 2 6" xfId="20061"/>
    <cellStyle name="Normal 2 10 2 5 2 2 7" xfId="20062"/>
    <cellStyle name="Normal 2 10 2 5 2 2 8" xfId="20063"/>
    <cellStyle name="Normal 2 10 2 5 2 2 9" xfId="20064"/>
    <cellStyle name="Normal 2 10 2 5 2 20" xfId="20065"/>
    <cellStyle name="Normal 2 10 2 5 2 21" xfId="20066"/>
    <cellStyle name="Normal 2 10 2 5 2 22" xfId="20067"/>
    <cellStyle name="Normal 2 10 2 5 2 23" xfId="20068"/>
    <cellStyle name="Normal 2 10 2 5 2 24" xfId="20069"/>
    <cellStyle name="Normal 2 10 2 5 2 25" xfId="20070"/>
    <cellStyle name="Normal 2 10 2 5 2 26" xfId="20071"/>
    <cellStyle name="Normal 2 10 2 5 2 27" xfId="20072"/>
    <cellStyle name="Normal 2 10 2 5 2 3" xfId="20073"/>
    <cellStyle name="Normal 2 10 2 5 2 4" xfId="20074"/>
    <cellStyle name="Normal 2 10 2 5 2 5" xfId="20075"/>
    <cellStyle name="Normal 2 10 2 5 2 6" xfId="20076"/>
    <cellStyle name="Normal 2 10 2 5 2 7" xfId="20077"/>
    <cellStyle name="Normal 2 10 2 5 2 8" xfId="20078"/>
    <cellStyle name="Normal 2 10 2 5 2 9" xfId="20079"/>
    <cellStyle name="Normal 2 10 2 5 20" xfId="20080"/>
    <cellStyle name="Normal 2 10 2 5 21" xfId="20081"/>
    <cellStyle name="Normal 2 10 2 5 22" xfId="20082"/>
    <cellStyle name="Normal 2 10 2 5 23" xfId="20083"/>
    <cellStyle name="Normal 2 10 2 5 24" xfId="20084"/>
    <cellStyle name="Normal 2 10 2 5 25" xfId="20085"/>
    <cellStyle name="Normal 2 10 2 5 26" xfId="20086"/>
    <cellStyle name="Normal 2 10 2 5 27" xfId="20087"/>
    <cellStyle name="Normal 2 10 2 5 28" xfId="20088"/>
    <cellStyle name="Normal 2 10 2 5 29" xfId="20089"/>
    <cellStyle name="Normal 2 10 2 5 3" xfId="20090"/>
    <cellStyle name="Normal 2 10 2 5 30" xfId="20091"/>
    <cellStyle name="Normal 2 10 2 5 31" xfId="20092"/>
    <cellStyle name="Normal 2 10 2 5 32" xfId="20093"/>
    <cellStyle name="Normal 2 10 2 5 33" xfId="20094"/>
    <cellStyle name="Normal 2 10 2 5 34" xfId="20095"/>
    <cellStyle name="Normal 2 10 2 5 35" xfId="20096"/>
    <cellStyle name="Normal 2 10 2 5 36" xfId="20097"/>
    <cellStyle name="Normal 2 10 2 5 37" xfId="20098"/>
    <cellStyle name="Normal 2 10 2 5 38" xfId="20099"/>
    <cellStyle name="Normal 2 10 2 5 39" xfId="20100"/>
    <cellStyle name="Normal 2 10 2 5 4" xfId="20101"/>
    <cellStyle name="Normal 2 10 2 5 5" xfId="20102"/>
    <cellStyle name="Normal 2 10 2 5 6" xfId="20103"/>
    <cellStyle name="Normal 2 10 2 5 7" xfId="20104"/>
    <cellStyle name="Normal 2 10 2 5 8" xfId="20105"/>
    <cellStyle name="Normal 2 10 2 5 9" xfId="20106"/>
    <cellStyle name="Normal 2 10 2 50" xfId="20107"/>
    <cellStyle name="Normal 2 10 2 51" xfId="20108"/>
    <cellStyle name="Normal 2 10 2 52" xfId="20109"/>
    <cellStyle name="Normal 2 10 2 6" xfId="20110"/>
    <cellStyle name="Normal 2 10 2 6 2" xfId="20111"/>
    <cellStyle name="Normal 2 10 2 6 2 2" xfId="20112"/>
    <cellStyle name="Normal 2 10 2 6 2 3" xfId="20113"/>
    <cellStyle name="Normal 2 10 2 6 2 4" xfId="20114"/>
    <cellStyle name="Normal 2 10 2 6 3" xfId="20115"/>
    <cellStyle name="Normal 2 10 2 6 4" xfId="20116"/>
    <cellStyle name="Normal 2 10 2 6 5" xfId="20117"/>
    <cellStyle name="Normal 2 10 2 7" xfId="20118"/>
    <cellStyle name="Normal 2 10 2 7 2" xfId="20119"/>
    <cellStyle name="Normal 2 10 2 7 2 2" xfId="20120"/>
    <cellStyle name="Normal 2 10 2 7 2 3" xfId="20121"/>
    <cellStyle name="Normal 2 10 2 7 2 4" xfId="20122"/>
    <cellStyle name="Normal 2 10 2 7 3" xfId="20123"/>
    <cellStyle name="Normal 2 10 2 7 4" xfId="20124"/>
    <cellStyle name="Normal 2 10 2 7 5" xfId="20125"/>
    <cellStyle name="Normal 2 10 2 8" xfId="20126"/>
    <cellStyle name="Normal 2 10 2 8 2" xfId="20127"/>
    <cellStyle name="Normal 2 10 2 8 3" xfId="20128"/>
    <cellStyle name="Normal 2 10 2 8 4" xfId="20129"/>
    <cellStyle name="Normal 2 10 2 9" xfId="20130"/>
    <cellStyle name="Normal 2 10 20" xfId="20131"/>
    <cellStyle name="Normal 2 10 20 2" xfId="20132"/>
    <cellStyle name="Normal 2 10 20 3" xfId="20133"/>
    <cellStyle name="Normal 2 10 20 3 2" xfId="20134"/>
    <cellStyle name="Normal 2 10 20 3 2 2" xfId="20135"/>
    <cellStyle name="Normal 2 10 20 3 3" xfId="20136"/>
    <cellStyle name="Normal 2 10 20 4" xfId="20137"/>
    <cellStyle name="Normal 2 10 21" xfId="20138"/>
    <cellStyle name="Normal 2 10 21 2" xfId="20139"/>
    <cellStyle name="Normal 2 10 21 3" xfId="20140"/>
    <cellStyle name="Normal 2 10 21 4" xfId="20141"/>
    <cellStyle name="Normal 2 10 22" xfId="20142"/>
    <cellStyle name="Normal 2 10 23" xfId="20143"/>
    <cellStyle name="Normal 2 10 24" xfId="20144"/>
    <cellStyle name="Normal 2 10 25" xfId="20145"/>
    <cellStyle name="Normal 2 10 26" xfId="20146"/>
    <cellStyle name="Normal 2 10 27" xfId="20147"/>
    <cellStyle name="Normal 2 10 28" xfId="20148"/>
    <cellStyle name="Normal 2 10 29" xfId="20149"/>
    <cellStyle name="Normal 2 10 3" xfId="20150"/>
    <cellStyle name="Normal 2 10 3 10" xfId="20151"/>
    <cellStyle name="Normal 2 10 3 11" xfId="20152"/>
    <cellStyle name="Normal 2 10 3 12" xfId="20153"/>
    <cellStyle name="Normal 2 10 3 13" xfId="20154"/>
    <cellStyle name="Normal 2 10 3 14" xfId="20155"/>
    <cellStyle name="Normal 2 10 3 14 10" xfId="20156"/>
    <cellStyle name="Normal 2 10 3 14 11" xfId="20157"/>
    <cellStyle name="Normal 2 10 3 14 12" xfId="20158"/>
    <cellStyle name="Normal 2 10 3 14 13" xfId="20159"/>
    <cellStyle name="Normal 2 10 3 14 14" xfId="20160"/>
    <cellStyle name="Normal 2 10 3 14 15" xfId="20161"/>
    <cellStyle name="Normal 2 10 3 14 16" xfId="20162"/>
    <cellStyle name="Normal 2 10 3 14 17" xfId="20163"/>
    <cellStyle name="Normal 2 10 3 14 18" xfId="20164"/>
    <cellStyle name="Normal 2 10 3 14 19" xfId="20165"/>
    <cellStyle name="Normal 2 10 3 14 2" xfId="20166"/>
    <cellStyle name="Normal 2 10 3 14 2 10" xfId="20167"/>
    <cellStyle name="Normal 2 10 3 14 2 11" xfId="20168"/>
    <cellStyle name="Normal 2 10 3 14 2 12" xfId="20169"/>
    <cellStyle name="Normal 2 10 3 14 2 13" xfId="20170"/>
    <cellStyle name="Normal 2 10 3 14 2 14" xfId="20171"/>
    <cellStyle name="Normal 2 10 3 14 2 15" xfId="20172"/>
    <cellStyle name="Normal 2 10 3 14 2 16" xfId="20173"/>
    <cellStyle name="Normal 2 10 3 14 2 17" xfId="20174"/>
    <cellStyle name="Normal 2 10 3 14 2 18" xfId="20175"/>
    <cellStyle name="Normal 2 10 3 14 2 19" xfId="20176"/>
    <cellStyle name="Normal 2 10 3 14 2 2" xfId="20177"/>
    <cellStyle name="Normal 2 10 3 14 2 20" xfId="20178"/>
    <cellStyle name="Normal 2 10 3 14 2 21" xfId="20179"/>
    <cellStyle name="Normal 2 10 3 14 2 22" xfId="20180"/>
    <cellStyle name="Normal 2 10 3 14 2 23" xfId="20181"/>
    <cellStyle name="Normal 2 10 3 14 2 24" xfId="20182"/>
    <cellStyle name="Normal 2 10 3 14 2 25" xfId="20183"/>
    <cellStyle name="Normal 2 10 3 14 2 26" xfId="20184"/>
    <cellStyle name="Normal 2 10 3 14 2 27" xfId="20185"/>
    <cellStyle name="Normal 2 10 3 14 2 3" xfId="20186"/>
    <cellStyle name="Normal 2 10 3 14 2 4" xfId="20187"/>
    <cellStyle name="Normal 2 10 3 14 2 5" xfId="20188"/>
    <cellStyle name="Normal 2 10 3 14 2 6" xfId="20189"/>
    <cellStyle name="Normal 2 10 3 14 2 7" xfId="20190"/>
    <cellStyle name="Normal 2 10 3 14 2 8" xfId="20191"/>
    <cellStyle name="Normal 2 10 3 14 2 9" xfId="20192"/>
    <cellStyle name="Normal 2 10 3 14 20" xfId="20193"/>
    <cellStyle name="Normal 2 10 3 14 21" xfId="20194"/>
    <cellStyle name="Normal 2 10 3 14 22" xfId="20195"/>
    <cellStyle name="Normal 2 10 3 14 23" xfId="20196"/>
    <cellStyle name="Normal 2 10 3 14 24" xfId="20197"/>
    <cellStyle name="Normal 2 10 3 14 25" xfId="20198"/>
    <cellStyle name="Normal 2 10 3 14 26" xfId="20199"/>
    <cellStyle name="Normal 2 10 3 14 27" xfId="20200"/>
    <cellStyle name="Normal 2 10 3 14 3" xfId="20201"/>
    <cellStyle name="Normal 2 10 3 14 4" xfId="20202"/>
    <cellStyle name="Normal 2 10 3 14 5" xfId="20203"/>
    <cellStyle name="Normal 2 10 3 14 6" xfId="20204"/>
    <cellStyle name="Normal 2 10 3 14 7" xfId="20205"/>
    <cellStyle name="Normal 2 10 3 14 8" xfId="20206"/>
    <cellStyle name="Normal 2 10 3 14 9" xfId="20207"/>
    <cellStyle name="Normal 2 10 3 15" xfId="20208"/>
    <cellStyle name="Normal 2 10 3 16" xfId="20209"/>
    <cellStyle name="Normal 2 10 3 17" xfId="20210"/>
    <cellStyle name="Normal 2 10 3 18" xfId="20211"/>
    <cellStyle name="Normal 2 10 3 19" xfId="20212"/>
    <cellStyle name="Normal 2 10 3 2" xfId="20213"/>
    <cellStyle name="Normal 2 10 3 2 2" xfId="20214"/>
    <cellStyle name="Normal 2 10 3 2 2 2" xfId="20215"/>
    <cellStyle name="Normal 2 10 3 2 2 3" xfId="20216"/>
    <cellStyle name="Normal 2 10 3 2 2 4" xfId="20217"/>
    <cellStyle name="Normal 2 10 3 2 3" xfId="20218"/>
    <cellStyle name="Normal 2 10 3 2 4" xfId="20219"/>
    <cellStyle name="Normal 2 10 3 2 5" xfId="20220"/>
    <cellStyle name="Normal 2 10 3 20" xfId="20221"/>
    <cellStyle name="Normal 2 10 3 21" xfId="20222"/>
    <cellStyle name="Normal 2 10 3 22" xfId="20223"/>
    <cellStyle name="Normal 2 10 3 23" xfId="20224"/>
    <cellStyle name="Normal 2 10 3 24" xfId="20225"/>
    <cellStyle name="Normal 2 10 3 25" xfId="20226"/>
    <cellStyle name="Normal 2 10 3 26" xfId="20227"/>
    <cellStyle name="Normal 2 10 3 27" xfId="20228"/>
    <cellStyle name="Normal 2 10 3 28" xfId="20229"/>
    <cellStyle name="Normal 2 10 3 29" xfId="20230"/>
    <cellStyle name="Normal 2 10 3 3" xfId="20231"/>
    <cellStyle name="Normal 2 10 3 3 10" xfId="20232"/>
    <cellStyle name="Normal 2 10 3 3 11" xfId="20233"/>
    <cellStyle name="Normal 2 10 3 3 12" xfId="20234"/>
    <cellStyle name="Normal 2 10 3 3 13" xfId="20235"/>
    <cellStyle name="Normal 2 10 3 3 14" xfId="20236"/>
    <cellStyle name="Normal 2 10 3 3 15" xfId="20237"/>
    <cellStyle name="Normal 2 10 3 3 16" xfId="20238"/>
    <cellStyle name="Normal 2 10 3 3 17" xfId="20239"/>
    <cellStyle name="Normal 2 10 3 3 18" xfId="20240"/>
    <cellStyle name="Normal 2 10 3 3 19" xfId="20241"/>
    <cellStyle name="Normal 2 10 3 3 2" xfId="20242"/>
    <cellStyle name="Normal 2 10 3 3 2 10" xfId="20243"/>
    <cellStyle name="Normal 2 10 3 3 2 11" xfId="20244"/>
    <cellStyle name="Normal 2 10 3 3 2 12" xfId="20245"/>
    <cellStyle name="Normal 2 10 3 3 2 13" xfId="20246"/>
    <cellStyle name="Normal 2 10 3 3 2 14" xfId="20247"/>
    <cellStyle name="Normal 2 10 3 3 2 15" xfId="20248"/>
    <cellStyle name="Normal 2 10 3 3 2 16" xfId="20249"/>
    <cellStyle name="Normal 2 10 3 3 2 17" xfId="20250"/>
    <cellStyle name="Normal 2 10 3 3 2 18" xfId="20251"/>
    <cellStyle name="Normal 2 10 3 3 2 19" xfId="20252"/>
    <cellStyle name="Normal 2 10 3 3 2 2" xfId="20253"/>
    <cellStyle name="Normal 2 10 3 3 2 2 10" xfId="20254"/>
    <cellStyle name="Normal 2 10 3 3 2 2 11" xfId="20255"/>
    <cellStyle name="Normal 2 10 3 3 2 2 12" xfId="20256"/>
    <cellStyle name="Normal 2 10 3 3 2 2 13" xfId="20257"/>
    <cellStyle name="Normal 2 10 3 3 2 2 14" xfId="20258"/>
    <cellStyle name="Normal 2 10 3 3 2 2 15" xfId="20259"/>
    <cellStyle name="Normal 2 10 3 3 2 2 16" xfId="20260"/>
    <cellStyle name="Normal 2 10 3 3 2 2 17" xfId="20261"/>
    <cellStyle name="Normal 2 10 3 3 2 2 18" xfId="20262"/>
    <cellStyle name="Normal 2 10 3 3 2 2 19" xfId="20263"/>
    <cellStyle name="Normal 2 10 3 3 2 2 2" xfId="20264"/>
    <cellStyle name="Normal 2 10 3 3 2 2 2 2" xfId="20265"/>
    <cellStyle name="Normal 2 10 3 3 2 2 20" xfId="20266"/>
    <cellStyle name="Normal 2 10 3 3 2 2 21" xfId="20267"/>
    <cellStyle name="Normal 2 10 3 3 2 2 22" xfId="20268"/>
    <cellStyle name="Normal 2 10 3 3 2 2 23" xfId="20269"/>
    <cellStyle name="Normal 2 10 3 3 2 2 24" xfId="20270"/>
    <cellStyle name="Normal 2 10 3 3 2 2 25" xfId="20271"/>
    <cellStyle name="Normal 2 10 3 3 2 2 26" xfId="20272"/>
    <cellStyle name="Normal 2 10 3 3 2 2 27" xfId="20273"/>
    <cellStyle name="Normal 2 10 3 3 2 2 3" xfId="20274"/>
    <cellStyle name="Normal 2 10 3 3 2 2 4" xfId="20275"/>
    <cellStyle name="Normal 2 10 3 3 2 2 5" xfId="20276"/>
    <cellStyle name="Normal 2 10 3 3 2 2 6" xfId="20277"/>
    <cellStyle name="Normal 2 10 3 3 2 2 7" xfId="20278"/>
    <cellStyle name="Normal 2 10 3 3 2 2 8" xfId="20279"/>
    <cellStyle name="Normal 2 10 3 3 2 2 9" xfId="20280"/>
    <cellStyle name="Normal 2 10 3 3 2 20" xfId="20281"/>
    <cellStyle name="Normal 2 10 3 3 2 21" xfId="20282"/>
    <cellStyle name="Normal 2 10 3 3 2 22" xfId="20283"/>
    <cellStyle name="Normal 2 10 3 3 2 23" xfId="20284"/>
    <cellStyle name="Normal 2 10 3 3 2 24" xfId="20285"/>
    <cellStyle name="Normal 2 10 3 3 2 25" xfId="20286"/>
    <cellStyle name="Normal 2 10 3 3 2 26" xfId="20287"/>
    <cellStyle name="Normal 2 10 3 3 2 27" xfId="20288"/>
    <cellStyle name="Normal 2 10 3 3 2 3" xfId="20289"/>
    <cellStyle name="Normal 2 10 3 3 2 4" xfId="20290"/>
    <cellStyle name="Normal 2 10 3 3 2 5" xfId="20291"/>
    <cellStyle name="Normal 2 10 3 3 2 6" xfId="20292"/>
    <cellStyle name="Normal 2 10 3 3 2 7" xfId="20293"/>
    <cellStyle name="Normal 2 10 3 3 2 8" xfId="20294"/>
    <cellStyle name="Normal 2 10 3 3 2 9" xfId="20295"/>
    <cellStyle name="Normal 2 10 3 3 20" xfId="20296"/>
    <cellStyle name="Normal 2 10 3 3 21" xfId="20297"/>
    <cellStyle name="Normal 2 10 3 3 22" xfId="20298"/>
    <cellStyle name="Normal 2 10 3 3 23" xfId="20299"/>
    <cellStyle name="Normal 2 10 3 3 24" xfId="20300"/>
    <cellStyle name="Normal 2 10 3 3 25" xfId="20301"/>
    <cellStyle name="Normal 2 10 3 3 26" xfId="20302"/>
    <cellStyle name="Normal 2 10 3 3 27" xfId="20303"/>
    <cellStyle name="Normal 2 10 3 3 28" xfId="20304"/>
    <cellStyle name="Normal 2 10 3 3 29" xfId="20305"/>
    <cellStyle name="Normal 2 10 3 3 3" xfId="20306"/>
    <cellStyle name="Normal 2 10 3 3 30" xfId="20307"/>
    <cellStyle name="Normal 2 10 3 3 31" xfId="20308"/>
    <cellStyle name="Normal 2 10 3 3 32" xfId="20309"/>
    <cellStyle name="Normal 2 10 3 3 33" xfId="20310"/>
    <cellStyle name="Normal 2 10 3 3 34" xfId="20311"/>
    <cellStyle name="Normal 2 10 3 3 35" xfId="20312"/>
    <cellStyle name="Normal 2 10 3 3 36" xfId="20313"/>
    <cellStyle name="Normal 2 10 3 3 37" xfId="20314"/>
    <cellStyle name="Normal 2 10 3 3 38" xfId="20315"/>
    <cellStyle name="Normal 2 10 3 3 39" xfId="20316"/>
    <cellStyle name="Normal 2 10 3 3 4" xfId="20317"/>
    <cellStyle name="Normal 2 10 3 3 5" xfId="20318"/>
    <cellStyle name="Normal 2 10 3 3 6" xfId="20319"/>
    <cellStyle name="Normal 2 10 3 3 7" xfId="20320"/>
    <cellStyle name="Normal 2 10 3 3 8" xfId="20321"/>
    <cellStyle name="Normal 2 10 3 3 9" xfId="20322"/>
    <cellStyle name="Normal 2 10 3 30" xfId="20323"/>
    <cellStyle name="Normal 2 10 3 31" xfId="20324"/>
    <cellStyle name="Normal 2 10 3 32" xfId="20325"/>
    <cellStyle name="Normal 2 10 3 33" xfId="20326"/>
    <cellStyle name="Normal 2 10 3 34" xfId="20327"/>
    <cellStyle name="Normal 2 10 3 35" xfId="20328"/>
    <cellStyle name="Normal 2 10 3 36" xfId="20329"/>
    <cellStyle name="Normal 2 10 3 37" xfId="20330"/>
    <cellStyle name="Normal 2 10 3 38" xfId="20331"/>
    <cellStyle name="Normal 2 10 3 39" xfId="20332"/>
    <cellStyle name="Normal 2 10 3 4" xfId="20333"/>
    <cellStyle name="Normal 2 10 3 4 2" xfId="20334"/>
    <cellStyle name="Normal 2 10 3 4 2 2" xfId="20335"/>
    <cellStyle name="Normal 2 10 3 4 2 2 2" xfId="20336"/>
    <cellStyle name="Normal 2 10 3 4 2 2 2 2" xfId="20337"/>
    <cellStyle name="Normal 2 10 3 4 2 2 3" xfId="20338"/>
    <cellStyle name="Normal 2 10 3 4 2 3" xfId="20339"/>
    <cellStyle name="Normal 2 10 3 4 2 4" xfId="20340"/>
    <cellStyle name="Normal 2 10 3 4 3" xfId="20341"/>
    <cellStyle name="Normal 2 10 3 4 4" xfId="20342"/>
    <cellStyle name="Normal 2 10 3 4 5" xfId="20343"/>
    <cellStyle name="Normal 2 10 3 40" xfId="20344"/>
    <cellStyle name="Normal 2 10 3 41" xfId="20345"/>
    <cellStyle name="Normal 2 10 3 42" xfId="20346"/>
    <cellStyle name="Normal 2 10 3 43" xfId="20347"/>
    <cellStyle name="Normal 2 10 3 44" xfId="20348"/>
    <cellStyle name="Normal 2 10 3 45" xfId="20349"/>
    <cellStyle name="Normal 2 10 3 46" xfId="20350"/>
    <cellStyle name="Normal 2 10 3 47" xfId="20351"/>
    <cellStyle name="Normal 2 10 3 48" xfId="20352"/>
    <cellStyle name="Normal 2 10 3 49" xfId="20353"/>
    <cellStyle name="Normal 2 10 3 5" xfId="20354"/>
    <cellStyle name="Normal 2 10 3 5 2" xfId="20355"/>
    <cellStyle name="Normal 2 10 3 5 2 2" xfId="20356"/>
    <cellStyle name="Normal 2 10 3 5 2 3" xfId="20357"/>
    <cellStyle name="Normal 2 10 3 5 2 4" xfId="20358"/>
    <cellStyle name="Normal 2 10 3 5 3" xfId="20359"/>
    <cellStyle name="Normal 2 10 3 5 4" xfId="20360"/>
    <cellStyle name="Normal 2 10 3 5 5" xfId="20361"/>
    <cellStyle name="Normal 2 10 3 50" xfId="20362"/>
    <cellStyle name="Normal 2 10 3 6" xfId="20363"/>
    <cellStyle name="Normal 2 10 3 6 2" xfId="20364"/>
    <cellStyle name="Normal 2 10 3 6 2 2" xfId="20365"/>
    <cellStyle name="Normal 2 10 3 6 2 3" xfId="20366"/>
    <cellStyle name="Normal 2 10 3 6 2 4" xfId="20367"/>
    <cellStyle name="Normal 2 10 3 6 3" xfId="20368"/>
    <cellStyle name="Normal 2 10 3 6 4" xfId="20369"/>
    <cellStyle name="Normal 2 10 3 6 5" xfId="20370"/>
    <cellStyle name="Normal 2 10 3 7" xfId="20371"/>
    <cellStyle name="Normal 2 10 3 7 2" xfId="20372"/>
    <cellStyle name="Normal 2 10 3 7 2 2" xfId="20373"/>
    <cellStyle name="Normal 2 10 3 7 2 3" xfId="20374"/>
    <cellStyle name="Normal 2 10 3 7 2 4" xfId="20375"/>
    <cellStyle name="Normal 2 10 3 7 3" xfId="20376"/>
    <cellStyle name="Normal 2 10 3 7 4" xfId="20377"/>
    <cellStyle name="Normal 2 10 3 7 5" xfId="20378"/>
    <cellStyle name="Normal 2 10 3 8" xfId="20379"/>
    <cellStyle name="Normal 2 10 3 8 2" xfId="20380"/>
    <cellStyle name="Normal 2 10 3 8 3" xfId="20381"/>
    <cellStyle name="Normal 2 10 3 8 4" xfId="20382"/>
    <cellStyle name="Normal 2 10 3 9" xfId="20383"/>
    <cellStyle name="Normal 2 10 30" xfId="20384"/>
    <cellStyle name="Normal 2 10 31" xfId="20385"/>
    <cellStyle name="Normal 2 10 32" xfId="20386"/>
    <cellStyle name="Normal 2 10 33" xfId="20387"/>
    <cellStyle name="Normal 2 10 34" xfId="20388"/>
    <cellStyle name="Normal 2 10 35" xfId="20389"/>
    <cellStyle name="Normal 2 10 36" xfId="20390"/>
    <cellStyle name="Normal 2 10 37" xfId="20391"/>
    <cellStyle name="Normal 2 10 38" xfId="20392"/>
    <cellStyle name="Normal 2 10 39" xfId="20393"/>
    <cellStyle name="Normal 2 10 4" xfId="20394"/>
    <cellStyle name="Normal 2 10 4 10" xfId="20395"/>
    <cellStyle name="Normal 2 10 4 11" xfId="20396"/>
    <cellStyle name="Normal 2 10 4 2" xfId="20397"/>
    <cellStyle name="Normal 2 10 4 2 2" xfId="20398"/>
    <cellStyle name="Normal 2 10 4 2 2 2" xfId="20399"/>
    <cellStyle name="Normal 2 10 4 2 2 3" xfId="20400"/>
    <cellStyle name="Normal 2 10 4 2 2 4" xfId="20401"/>
    <cellStyle name="Normal 2 10 4 2 3" xfId="20402"/>
    <cellStyle name="Normal 2 10 4 2 3 2" xfId="20403"/>
    <cellStyle name="Normal 2 10 4 2 4" xfId="20404"/>
    <cellStyle name="Normal 2 10 4 2 5" xfId="20405"/>
    <cellStyle name="Normal 2 10 4 2 6" xfId="20406"/>
    <cellStyle name="Normal 2 10 4 3" xfId="20407"/>
    <cellStyle name="Normal 2 10 4 3 2" xfId="20408"/>
    <cellStyle name="Normal 2 10 4 3 2 2" xfId="20409"/>
    <cellStyle name="Normal 2 10 4 3 2 3" xfId="20410"/>
    <cellStyle name="Normal 2 10 4 3 2 4" xfId="20411"/>
    <cellStyle name="Normal 2 10 4 3 3" xfId="20412"/>
    <cellStyle name="Normal 2 10 4 3 4" xfId="20413"/>
    <cellStyle name="Normal 2 10 4 3 5" xfId="20414"/>
    <cellStyle name="Normal 2 10 4 4" xfId="20415"/>
    <cellStyle name="Normal 2 10 4 4 2" xfId="20416"/>
    <cellStyle name="Normal 2 10 4 4 2 2" xfId="20417"/>
    <cellStyle name="Normal 2 10 4 4 2 3" xfId="20418"/>
    <cellStyle name="Normal 2 10 4 4 2 4" xfId="20419"/>
    <cellStyle name="Normal 2 10 4 4 3" xfId="20420"/>
    <cellStyle name="Normal 2 10 4 4 4" xfId="20421"/>
    <cellStyle name="Normal 2 10 4 4 4 2" xfId="20422"/>
    <cellStyle name="Normal 2 10 4 4 4 2 2" xfId="20423"/>
    <cellStyle name="Normal 2 10 4 4 4 3" xfId="20424"/>
    <cellStyle name="Normal 2 10 4 4 5" xfId="20425"/>
    <cellStyle name="Normal 2 10 4 5" xfId="20426"/>
    <cellStyle name="Normal 2 10 4 5 2" xfId="20427"/>
    <cellStyle name="Normal 2 10 4 5 2 2" xfId="20428"/>
    <cellStyle name="Normal 2 10 4 5 2 3" xfId="20429"/>
    <cellStyle name="Normal 2 10 4 5 2 4" xfId="20430"/>
    <cellStyle name="Normal 2 10 4 5 3" xfId="20431"/>
    <cellStyle name="Normal 2 10 4 5 4" xfId="20432"/>
    <cellStyle name="Normal 2 10 4 5 5" xfId="20433"/>
    <cellStyle name="Normal 2 10 4 6" xfId="20434"/>
    <cellStyle name="Normal 2 10 4 6 2" xfId="20435"/>
    <cellStyle name="Normal 2 10 4 6 2 2" xfId="20436"/>
    <cellStyle name="Normal 2 10 4 6 2 3" xfId="20437"/>
    <cellStyle name="Normal 2 10 4 6 2 4" xfId="20438"/>
    <cellStyle name="Normal 2 10 4 6 3" xfId="20439"/>
    <cellStyle name="Normal 2 10 4 6 4" xfId="20440"/>
    <cellStyle name="Normal 2 10 4 6 5" xfId="20441"/>
    <cellStyle name="Normal 2 10 4 7" xfId="20442"/>
    <cellStyle name="Normal 2 10 4 7 2" xfId="20443"/>
    <cellStyle name="Normal 2 10 4 7 2 2" xfId="20444"/>
    <cellStyle name="Normal 2 10 4 7 2 3" xfId="20445"/>
    <cellStyle name="Normal 2 10 4 7 2 4" xfId="20446"/>
    <cellStyle name="Normal 2 10 4 7 3" xfId="20447"/>
    <cellStyle name="Normal 2 10 4 7 4" xfId="20448"/>
    <cellStyle name="Normal 2 10 4 7 5" xfId="20449"/>
    <cellStyle name="Normal 2 10 4 8" xfId="20450"/>
    <cellStyle name="Normal 2 10 4 8 2" xfId="20451"/>
    <cellStyle name="Normal 2 10 4 8 3" xfId="20452"/>
    <cellStyle name="Normal 2 10 4 8 4" xfId="20453"/>
    <cellStyle name="Normal 2 10 4 9" xfId="20454"/>
    <cellStyle name="Normal 2 10 40" xfId="20455"/>
    <cellStyle name="Normal 2 10 41" xfId="20456"/>
    <cellStyle name="Normal 2 10 42" xfId="20457"/>
    <cellStyle name="Normal 2 10 43" xfId="20458"/>
    <cellStyle name="Normal 2 10 44" xfId="20459"/>
    <cellStyle name="Normal 2 10 45" xfId="20460"/>
    <cellStyle name="Normal 2 10 46" xfId="20461"/>
    <cellStyle name="Normal 2 10 47" xfId="20462"/>
    <cellStyle name="Normal 2 10 48" xfId="20463"/>
    <cellStyle name="Normal 2 10 49" xfId="20464"/>
    <cellStyle name="Normal 2 10 5" xfId="20465"/>
    <cellStyle name="Normal 2 10 5 10" xfId="20466"/>
    <cellStyle name="Normal 2 10 5 11" xfId="20467"/>
    <cellStyle name="Normal 2 10 5 12" xfId="20468"/>
    <cellStyle name="Normal 2 10 5 13" xfId="20469"/>
    <cellStyle name="Normal 2 10 5 14" xfId="20470"/>
    <cellStyle name="Normal 2 10 5 15" xfId="20471"/>
    <cellStyle name="Normal 2 10 5 16" xfId="20472"/>
    <cellStyle name="Normal 2 10 5 17" xfId="20473"/>
    <cellStyle name="Normal 2 10 5 18" xfId="20474"/>
    <cellStyle name="Normal 2 10 5 19" xfId="20475"/>
    <cellStyle name="Normal 2 10 5 2" xfId="20476"/>
    <cellStyle name="Normal 2 10 5 2 10" xfId="20477"/>
    <cellStyle name="Normal 2 10 5 2 11" xfId="20478"/>
    <cellStyle name="Normal 2 10 5 2 12" xfId="20479"/>
    <cellStyle name="Normal 2 10 5 2 13" xfId="20480"/>
    <cellStyle name="Normal 2 10 5 2 14" xfId="20481"/>
    <cellStyle name="Normal 2 10 5 2 15" xfId="20482"/>
    <cellStyle name="Normal 2 10 5 2 16" xfId="20483"/>
    <cellStyle name="Normal 2 10 5 2 17" xfId="20484"/>
    <cellStyle name="Normal 2 10 5 2 18" xfId="20485"/>
    <cellStyle name="Normal 2 10 5 2 19" xfId="20486"/>
    <cellStyle name="Normal 2 10 5 2 2" xfId="20487"/>
    <cellStyle name="Normal 2 10 5 2 2 10" xfId="20488"/>
    <cellStyle name="Normal 2 10 5 2 2 11" xfId="20489"/>
    <cellStyle name="Normal 2 10 5 2 2 12" xfId="20490"/>
    <cellStyle name="Normal 2 10 5 2 2 13" xfId="20491"/>
    <cellStyle name="Normal 2 10 5 2 2 14" xfId="20492"/>
    <cellStyle name="Normal 2 10 5 2 2 15" xfId="20493"/>
    <cellStyle name="Normal 2 10 5 2 2 16" xfId="20494"/>
    <cellStyle name="Normal 2 10 5 2 2 17" xfId="20495"/>
    <cellStyle name="Normal 2 10 5 2 2 18" xfId="20496"/>
    <cellStyle name="Normal 2 10 5 2 2 19" xfId="20497"/>
    <cellStyle name="Normal 2 10 5 2 2 2" xfId="20498"/>
    <cellStyle name="Normal 2 10 5 2 2 20" xfId="20499"/>
    <cellStyle name="Normal 2 10 5 2 2 21" xfId="20500"/>
    <cellStyle name="Normal 2 10 5 2 2 22" xfId="20501"/>
    <cellStyle name="Normal 2 10 5 2 2 23" xfId="20502"/>
    <cellStyle name="Normal 2 10 5 2 2 24" xfId="20503"/>
    <cellStyle name="Normal 2 10 5 2 2 25" xfId="20504"/>
    <cellStyle name="Normal 2 10 5 2 2 26" xfId="20505"/>
    <cellStyle name="Normal 2 10 5 2 2 27" xfId="20506"/>
    <cellStyle name="Normal 2 10 5 2 2 3" xfId="20507"/>
    <cellStyle name="Normal 2 10 5 2 2 4" xfId="20508"/>
    <cellStyle name="Normal 2 10 5 2 2 5" xfId="20509"/>
    <cellStyle name="Normal 2 10 5 2 2 6" xfId="20510"/>
    <cellStyle name="Normal 2 10 5 2 2 7" xfId="20511"/>
    <cellStyle name="Normal 2 10 5 2 2 8" xfId="20512"/>
    <cellStyle name="Normal 2 10 5 2 2 9" xfId="20513"/>
    <cellStyle name="Normal 2 10 5 2 20" xfId="20514"/>
    <cellStyle name="Normal 2 10 5 2 21" xfId="20515"/>
    <cellStyle name="Normal 2 10 5 2 22" xfId="20516"/>
    <cellStyle name="Normal 2 10 5 2 23" xfId="20517"/>
    <cellStyle name="Normal 2 10 5 2 24" xfId="20518"/>
    <cellStyle name="Normal 2 10 5 2 25" xfId="20519"/>
    <cellStyle name="Normal 2 10 5 2 26" xfId="20520"/>
    <cellStyle name="Normal 2 10 5 2 27" xfId="20521"/>
    <cellStyle name="Normal 2 10 5 2 3" xfId="20522"/>
    <cellStyle name="Normal 2 10 5 2 4" xfId="20523"/>
    <cellStyle name="Normal 2 10 5 2 5" xfId="20524"/>
    <cellStyle name="Normal 2 10 5 2 6" xfId="20525"/>
    <cellStyle name="Normal 2 10 5 2 7" xfId="20526"/>
    <cellStyle name="Normal 2 10 5 2 8" xfId="20527"/>
    <cellStyle name="Normal 2 10 5 2 9" xfId="20528"/>
    <cellStyle name="Normal 2 10 5 20" xfId="20529"/>
    <cellStyle name="Normal 2 10 5 21" xfId="20530"/>
    <cellStyle name="Normal 2 10 5 22" xfId="20531"/>
    <cellStyle name="Normal 2 10 5 23" xfId="20532"/>
    <cellStyle name="Normal 2 10 5 24" xfId="20533"/>
    <cellStyle name="Normal 2 10 5 25" xfId="20534"/>
    <cellStyle name="Normal 2 10 5 26" xfId="20535"/>
    <cellStyle name="Normal 2 10 5 27" xfId="20536"/>
    <cellStyle name="Normal 2 10 5 28" xfId="20537"/>
    <cellStyle name="Normal 2 10 5 29" xfId="20538"/>
    <cellStyle name="Normal 2 10 5 3" xfId="20539"/>
    <cellStyle name="Normal 2 10 5 3 2" xfId="20540"/>
    <cellStyle name="Normal 2 10 5 3 2 2" xfId="20541"/>
    <cellStyle name="Normal 2 10 5 3 2 3" xfId="20542"/>
    <cellStyle name="Normal 2 10 5 3 2 4" xfId="20543"/>
    <cellStyle name="Normal 2 10 5 3 3" xfId="20544"/>
    <cellStyle name="Normal 2 10 5 3 4" xfId="20545"/>
    <cellStyle name="Normal 2 10 5 3 5" xfId="20546"/>
    <cellStyle name="Normal 2 10 5 30" xfId="20547"/>
    <cellStyle name="Normal 2 10 5 31" xfId="20548"/>
    <cellStyle name="Normal 2 10 5 32" xfId="20549"/>
    <cellStyle name="Normal 2 10 5 33" xfId="20550"/>
    <cellStyle name="Normal 2 10 5 34" xfId="20551"/>
    <cellStyle name="Normal 2 10 5 35" xfId="20552"/>
    <cellStyle name="Normal 2 10 5 36" xfId="20553"/>
    <cellStyle name="Normal 2 10 5 37" xfId="20554"/>
    <cellStyle name="Normal 2 10 5 38" xfId="20555"/>
    <cellStyle name="Normal 2 10 5 39" xfId="20556"/>
    <cellStyle name="Normal 2 10 5 4" xfId="20557"/>
    <cellStyle name="Normal 2 10 5 4 2" xfId="20558"/>
    <cellStyle name="Normal 2 10 5 4 2 2" xfId="20559"/>
    <cellStyle name="Normal 2 10 5 4 2 3" xfId="20560"/>
    <cellStyle name="Normal 2 10 5 4 2 4" xfId="20561"/>
    <cellStyle name="Normal 2 10 5 4 3" xfId="20562"/>
    <cellStyle name="Normal 2 10 5 4 4" xfId="20563"/>
    <cellStyle name="Normal 2 10 5 4 5" xfId="20564"/>
    <cellStyle name="Normal 2 10 5 5" xfId="20565"/>
    <cellStyle name="Normal 2 10 5 5 2" xfId="20566"/>
    <cellStyle name="Normal 2 10 5 5 2 2" xfId="20567"/>
    <cellStyle name="Normal 2 10 5 5 2 3" xfId="20568"/>
    <cellStyle name="Normal 2 10 5 5 2 4" xfId="20569"/>
    <cellStyle name="Normal 2 10 5 5 3" xfId="20570"/>
    <cellStyle name="Normal 2 10 5 5 4" xfId="20571"/>
    <cellStyle name="Normal 2 10 5 5 5" xfId="20572"/>
    <cellStyle name="Normal 2 10 5 6" xfId="20573"/>
    <cellStyle name="Normal 2 10 5 6 2" xfId="20574"/>
    <cellStyle name="Normal 2 10 5 6 2 2" xfId="20575"/>
    <cellStyle name="Normal 2 10 5 6 2 3" xfId="20576"/>
    <cellStyle name="Normal 2 10 5 6 2 4" xfId="20577"/>
    <cellStyle name="Normal 2 10 5 6 3" xfId="20578"/>
    <cellStyle name="Normal 2 10 5 6 4" xfId="20579"/>
    <cellStyle name="Normal 2 10 5 6 5" xfId="20580"/>
    <cellStyle name="Normal 2 10 5 7" xfId="20581"/>
    <cellStyle name="Normal 2 10 5 7 2" xfId="20582"/>
    <cellStyle name="Normal 2 10 5 7 2 2" xfId="20583"/>
    <cellStyle name="Normal 2 10 5 7 2 3" xfId="20584"/>
    <cellStyle name="Normal 2 10 5 7 2 4" xfId="20585"/>
    <cellStyle name="Normal 2 10 5 7 3" xfId="20586"/>
    <cellStyle name="Normal 2 10 5 7 4" xfId="20587"/>
    <cellStyle name="Normal 2 10 5 7 5" xfId="20588"/>
    <cellStyle name="Normal 2 10 5 8" xfId="20589"/>
    <cellStyle name="Normal 2 10 5 8 2" xfId="20590"/>
    <cellStyle name="Normal 2 10 5 8 3" xfId="20591"/>
    <cellStyle name="Normal 2 10 5 8 4" xfId="20592"/>
    <cellStyle name="Normal 2 10 5 9" xfId="20593"/>
    <cellStyle name="Normal 2 10 50" xfId="20594"/>
    <cellStyle name="Normal 2 10 51" xfId="20595"/>
    <cellStyle name="Normal 2 10 52" xfId="20596"/>
    <cellStyle name="Normal 2 10 6" xfId="20597"/>
    <cellStyle name="Normal 2 10 6 10" xfId="20598"/>
    <cellStyle name="Normal 2 10 6 11" xfId="20599"/>
    <cellStyle name="Normal 2 10 6 2" xfId="20600"/>
    <cellStyle name="Normal 2 10 6 2 2" xfId="20601"/>
    <cellStyle name="Normal 2 10 6 2 2 2" xfId="20602"/>
    <cellStyle name="Normal 2 10 6 2 2 3" xfId="20603"/>
    <cellStyle name="Normal 2 10 6 2 2 4" xfId="20604"/>
    <cellStyle name="Normal 2 10 6 2 3" xfId="20605"/>
    <cellStyle name="Normal 2 10 6 2 4" xfId="20606"/>
    <cellStyle name="Normal 2 10 6 2 5" xfId="20607"/>
    <cellStyle name="Normal 2 10 6 3" xfId="20608"/>
    <cellStyle name="Normal 2 10 6 3 2" xfId="20609"/>
    <cellStyle name="Normal 2 10 6 3 2 2" xfId="20610"/>
    <cellStyle name="Normal 2 10 6 3 2 3" xfId="20611"/>
    <cellStyle name="Normal 2 10 6 3 2 4" xfId="20612"/>
    <cellStyle name="Normal 2 10 6 3 3" xfId="20613"/>
    <cellStyle name="Normal 2 10 6 3 4" xfId="20614"/>
    <cellStyle name="Normal 2 10 6 3 5" xfId="20615"/>
    <cellStyle name="Normal 2 10 6 4" xfId="20616"/>
    <cellStyle name="Normal 2 10 6 4 2" xfId="20617"/>
    <cellStyle name="Normal 2 10 6 4 2 2" xfId="20618"/>
    <cellStyle name="Normal 2 10 6 4 2 3" xfId="20619"/>
    <cellStyle name="Normal 2 10 6 4 2 4" xfId="20620"/>
    <cellStyle name="Normal 2 10 6 4 3" xfId="20621"/>
    <cellStyle name="Normal 2 10 6 4 4" xfId="20622"/>
    <cellStyle name="Normal 2 10 6 4 5" xfId="20623"/>
    <cellStyle name="Normal 2 10 6 5" xfId="20624"/>
    <cellStyle name="Normal 2 10 6 5 2" xfId="20625"/>
    <cellStyle name="Normal 2 10 6 5 2 2" xfId="20626"/>
    <cellStyle name="Normal 2 10 6 5 2 3" xfId="20627"/>
    <cellStyle name="Normal 2 10 6 5 2 4" xfId="20628"/>
    <cellStyle name="Normal 2 10 6 5 3" xfId="20629"/>
    <cellStyle name="Normal 2 10 6 5 4" xfId="20630"/>
    <cellStyle name="Normal 2 10 6 5 5" xfId="20631"/>
    <cellStyle name="Normal 2 10 6 6" xfId="20632"/>
    <cellStyle name="Normal 2 10 6 6 2" xfId="20633"/>
    <cellStyle name="Normal 2 10 6 6 2 2" xfId="20634"/>
    <cellStyle name="Normal 2 10 6 6 2 3" xfId="20635"/>
    <cellStyle name="Normal 2 10 6 6 2 4" xfId="20636"/>
    <cellStyle name="Normal 2 10 6 6 3" xfId="20637"/>
    <cellStyle name="Normal 2 10 6 6 4" xfId="20638"/>
    <cellStyle name="Normal 2 10 6 6 5" xfId="20639"/>
    <cellStyle name="Normal 2 10 6 7" xfId="20640"/>
    <cellStyle name="Normal 2 10 6 7 2" xfId="20641"/>
    <cellStyle name="Normal 2 10 6 7 2 2" xfId="20642"/>
    <cellStyle name="Normal 2 10 6 7 2 3" xfId="20643"/>
    <cellStyle name="Normal 2 10 6 7 2 4" xfId="20644"/>
    <cellStyle name="Normal 2 10 6 7 3" xfId="20645"/>
    <cellStyle name="Normal 2 10 6 7 4" xfId="20646"/>
    <cellStyle name="Normal 2 10 6 7 5" xfId="20647"/>
    <cellStyle name="Normal 2 10 6 8" xfId="20648"/>
    <cellStyle name="Normal 2 10 6 8 2" xfId="20649"/>
    <cellStyle name="Normal 2 10 6 8 3" xfId="20650"/>
    <cellStyle name="Normal 2 10 6 8 4" xfId="20651"/>
    <cellStyle name="Normal 2 10 6 9" xfId="20652"/>
    <cellStyle name="Normal 2 10 6 9 2" xfId="20653"/>
    <cellStyle name="Normal 2 10 6 9 2 2" xfId="20654"/>
    <cellStyle name="Normal 2 10 6 9 3" xfId="20655"/>
    <cellStyle name="Normal 2 10 7" xfId="20656"/>
    <cellStyle name="Normal 2 10 7 10" xfId="20657"/>
    <cellStyle name="Normal 2 10 7 11" xfId="20658"/>
    <cellStyle name="Normal 2 10 7 2" xfId="20659"/>
    <cellStyle name="Normal 2 10 7 2 2" xfId="20660"/>
    <cellStyle name="Normal 2 10 7 2 2 2" xfId="20661"/>
    <cellStyle name="Normal 2 10 7 2 2 3" xfId="20662"/>
    <cellStyle name="Normal 2 10 7 2 2 4" xfId="20663"/>
    <cellStyle name="Normal 2 10 7 2 3" xfId="20664"/>
    <cellStyle name="Normal 2 10 7 2 4" xfId="20665"/>
    <cellStyle name="Normal 2 10 7 2 5" xfId="20666"/>
    <cellStyle name="Normal 2 10 7 3" xfId="20667"/>
    <cellStyle name="Normal 2 10 7 3 2" xfId="20668"/>
    <cellStyle name="Normal 2 10 7 3 2 2" xfId="20669"/>
    <cellStyle name="Normal 2 10 7 3 2 3" xfId="20670"/>
    <cellStyle name="Normal 2 10 7 3 2 4" xfId="20671"/>
    <cellStyle name="Normal 2 10 7 3 3" xfId="20672"/>
    <cellStyle name="Normal 2 10 7 3 4" xfId="20673"/>
    <cellStyle name="Normal 2 10 7 3 5" xfId="20674"/>
    <cellStyle name="Normal 2 10 7 4" xfId="20675"/>
    <cellStyle name="Normal 2 10 7 4 2" xfId="20676"/>
    <cellStyle name="Normal 2 10 7 4 2 2" xfId="20677"/>
    <cellStyle name="Normal 2 10 7 4 2 3" xfId="20678"/>
    <cellStyle name="Normal 2 10 7 4 2 4" xfId="20679"/>
    <cellStyle name="Normal 2 10 7 4 3" xfId="20680"/>
    <cellStyle name="Normal 2 10 7 4 4" xfId="20681"/>
    <cellStyle name="Normal 2 10 7 4 5" xfId="20682"/>
    <cellStyle name="Normal 2 10 7 5" xfId="20683"/>
    <cellStyle name="Normal 2 10 7 5 2" xfId="20684"/>
    <cellStyle name="Normal 2 10 7 5 2 2" xfId="20685"/>
    <cellStyle name="Normal 2 10 7 5 2 3" xfId="20686"/>
    <cellStyle name="Normal 2 10 7 5 2 4" xfId="20687"/>
    <cellStyle name="Normal 2 10 7 5 3" xfId="20688"/>
    <cellStyle name="Normal 2 10 7 5 4" xfId="20689"/>
    <cellStyle name="Normal 2 10 7 5 5" xfId="20690"/>
    <cellStyle name="Normal 2 10 7 6" xfId="20691"/>
    <cellStyle name="Normal 2 10 7 6 2" xfId="20692"/>
    <cellStyle name="Normal 2 10 7 6 2 2" xfId="20693"/>
    <cellStyle name="Normal 2 10 7 6 2 3" xfId="20694"/>
    <cellStyle name="Normal 2 10 7 6 2 4" xfId="20695"/>
    <cellStyle name="Normal 2 10 7 6 3" xfId="20696"/>
    <cellStyle name="Normal 2 10 7 6 4" xfId="20697"/>
    <cellStyle name="Normal 2 10 7 6 5" xfId="20698"/>
    <cellStyle name="Normal 2 10 7 7" xfId="20699"/>
    <cellStyle name="Normal 2 10 7 7 2" xfId="20700"/>
    <cellStyle name="Normal 2 10 7 7 2 2" xfId="20701"/>
    <cellStyle name="Normal 2 10 7 7 2 3" xfId="20702"/>
    <cellStyle name="Normal 2 10 7 7 2 4" xfId="20703"/>
    <cellStyle name="Normal 2 10 7 7 3" xfId="20704"/>
    <cellStyle name="Normal 2 10 7 7 4" xfId="20705"/>
    <cellStyle name="Normal 2 10 7 7 5" xfId="20706"/>
    <cellStyle name="Normal 2 10 7 8" xfId="20707"/>
    <cellStyle name="Normal 2 10 7 8 2" xfId="20708"/>
    <cellStyle name="Normal 2 10 7 8 3" xfId="20709"/>
    <cellStyle name="Normal 2 10 7 8 4" xfId="20710"/>
    <cellStyle name="Normal 2 10 7 9" xfId="20711"/>
    <cellStyle name="Normal 2 10 8" xfId="20712"/>
    <cellStyle name="Normal 2 10 8 10" xfId="20713"/>
    <cellStyle name="Normal 2 10 8 11" xfId="20714"/>
    <cellStyle name="Normal 2 10 8 2" xfId="20715"/>
    <cellStyle name="Normal 2 10 8 2 2" xfId="20716"/>
    <cellStyle name="Normal 2 10 8 2 2 2" xfId="20717"/>
    <cellStyle name="Normal 2 10 8 2 2 3" xfId="20718"/>
    <cellStyle name="Normal 2 10 8 2 2 4" xfId="20719"/>
    <cellStyle name="Normal 2 10 8 2 3" xfId="20720"/>
    <cellStyle name="Normal 2 10 8 2 4" xfId="20721"/>
    <cellStyle name="Normal 2 10 8 2 5" xfId="20722"/>
    <cellStyle name="Normal 2 10 8 3" xfId="20723"/>
    <cellStyle name="Normal 2 10 8 3 2" xfId="20724"/>
    <cellStyle name="Normal 2 10 8 3 2 2" xfId="20725"/>
    <cellStyle name="Normal 2 10 8 3 2 3" xfId="20726"/>
    <cellStyle name="Normal 2 10 8 3 2 4" xfId="20727"/>
    <cellStyle name="Normal 2 10 8 3 3" xfId="20728"/>
    <cellStyle name="Normal 2 10 8 3 4" xfId="20729"/>
    <cellStyle name="Normal 2 10 8 3 5" xfId="20730"/>
    <cellStyle name="Normal 2 10 8 4" xfId="20731"/>
    <cellStyle name="Normal 2 10 8 4 2" xfId="20732"/>
    <cellStyle name="Normal 2 10 8 4 2 2" xfId="20733"/>
    <cellStyle name="Normal 2 10 8 4 2 3" xfId="20734"/>
    <cellStyle name="Normal 2 10 8 4 2 4" xfId="20735"/>
    <cellStyle name="Normal 2 10 8 4 3" xfId="20736"/>
    <cellStyle name="Normal 2 10 8 4 4" xfId="20737"/>
    <cellStyle name="Normal 2 10 8 4 5" xfId="20738"/>
    <cellStyle name="Normal 2 10 8 5" xfId="20739"/>
    <cellStyle name="Normal 2 10 8 5 2" xfId="20740"/>
    <cellStyle name="Normal 2 10 8 5 2 2" xfId="20741"/>
    <cellStyle name="Normal 2 10 8 5 2 3" xfId="20742"/>
    <cellStyle name="Normal 2 10 8 5 2 4" xfId="20743"/>
    <cellStyle name="Normal 2 10 8 5 3" xfId="20744"/>
    <cellStyle name="Normal 2 10 8 5 4" xfId="20745"/>
    <cellStyle name="Normal 2 10 8 5 5" xfId="20746"/>
    <cellStyle name="Normal 2 10 8 6" xfId="20747"/>
    <cellStyle name="Normal 2 10 8 6 2" xfId="20748"/>
    <cellStyle name="Normal 2 10 8 6 2 2" xfId="20749"/>
    <cellStyle name="Normal 2 10 8 6 2 3" xfId="20750"/>
    <cellStyle name="Normal 2 10 8 6 2 4" xfId="20751"/>
    <cellStyle name="Normal 2 10 8 6 3" xfId="20752"/>
    <cellStyle name="Normal 2 10 8 6 4" xfId="20753"/>
    <cellStyle name="Normal 2 10 8 6 5" xfId="20754"/>
    <cellStyle name="Normal 2 10 8 7" xfId="20755"/>
    <cellStyle name="Normal 2 10 8 7 2" xfId="20756"/>
    <cellStyle name="Normal 2 10 8 7 2 2" xfId="20757"/>
    <cellStyle name="Normal 2 10 8 7 2 3" xfId="20758"/>
    <cellStyle name="Normal 2 10 8 7 2 4" xfId="20759"/>
    <cellStyle name="Normal 2 10 8 7 3" xfId="20760"/>
    <cellStyle name="Normal 2 10 8 7 4" xfId="20761"/>
    <cellStyle name="Normal 2 10 8 7 5" xfId="20762"/>
    <cellStyle name="Normal 2 10 8 8" xfId="20763"/>
    <cellStyle name="Normal 2 10 8 8 2" xfId="20764"/>
    <cellStyle name="Normal 2 10 8 8 3" xfId="20765"/>
    <cellStyle name="Normal 2 10 8 8 4" xfId="20766"/>
    <cellStyle name="Normal 2 10 8 9" xfId="20767"/>
    <cellStyle name="Normal 2 10 9" xfId="20768"/>
    <cellStyle name="Normal 2 10 9 10" xfId="20769"/>
    <cellStyle name="Normal 2 10 9 11" xfId="20770"/>
    <cellStyle name="Normal 2 10 9 2" xfId="20771"/>
    <cellStyle name="Normal 2 10 9 2 2" xfId="20772"/>
    <cellStyle name="Normal 2 10 9 2 2 2" xfId="20773"/>
    <cellStyle name="Normal 2 10 9 2 2 3" xfId="20774"/>
    <cellStyle name="Normal 2 10 9 2 2 4" xfId="20775"/>
    <cellStyle name="Normal 2 10 9 2 3" xfId="20776"/>
    <cellStyle name="Normal 2 10 9 2 4" xfId="20777"/>
    <cellStyle name="Normal 2 10 9 2 5" xfId="20778"/>
    <cellStyle name="Normal 2 10 9 3" xfId="20779"/>
    <cellStyle name="Normal 2 10 9 3 2" xfId="20780"/>
    <cellStyle name="Normal 2 10 9 3 2 2" xfId="20781"/>
    <cellStyle name="Normal 2 10 9 3 2 3" xfId="20782"/>
    <cellStyle name="Normal 2 10 9 3 2 4" xfId="20783"/>
    <cellStyle name="Normal 2 10 9 3 3" xfId="20784"/>
    <cellStyle name="Normal 2 10 9 3 4" xfId="20785"/>
    <cellStyle name="Normal 2 10 9 3 5" xfId="20786"/>
    <cellStyle name="Normal 2 10 9 4" xfId="20787"/>
    <cellStyle name="Normal 2 10 9 4 2" xfId="20788"/>
    <cellStyle name="Normal 2 10 9 4 2 2" xfId="20789"/>
    <cellStyle name="Normal 2 10 9 4 2 3" xfId="20790"/>
    <cellStyle name="Normal 2 10 9 4 2 4" xfId="20791"/>
    <cellStyle name="Normal 2 10 9 4 3" xfId="20792"/>
    <cellStyle name="Normal 2 10 9 4 4" xfId="20793"/>
    <cellStyle name="Normal 2 10 9 4 5" xfId="20794"/>
    <cellStyle name="Normal 2 10 9 5" xfId="20795"/>
    <cellStyle name="Normal 2 10 9 5 2" xfId="20796"/>
    <cellStyle name="Normal 2 10 9 5 2 2" xfId="20797"/>
    <cellStyle name="Normal 2 10 9 5 2 3" xfId="20798"/>
    <cellStyle name="Normal 2 10 9 5 2 4" xfId="20799"/>
    <cellStyle name="Normal 2 10 9 5 3" xfId="20800"/>
    <cellStyle name="Normal 2 10 9 5 3 2" xfId="20801"/>
    <cellStyle name="Normal 2 10 9 5 3 2 2" xfId="20802"/>
    <cellStyle name="Normal 2 10 9 5 3 3" xfId="20803"/>
    <cellStyle name="Normal 2 10 9 5 4" xfId="20804"/>
    <cellStyle name="Normal 2 10 9 5 5" xfId="20805"/>
    <cellStyle name="Normal 2 10 9 6" xfId="20806"/>
    <cellStyle name="Normal 2 10 9 6 2" xfId="20807"/>
    <cellStyle name="Normal 2 10 9 6 2 2" xfId="20808"/>
    <cellStyle name="Normal 2 10 9 6 2 3" xfId="20809"/>
    <cellStyle name="Normal 2 10 9 6 2 4" xfId="20810"/>
    <cellStyle name="Normal 2 10 9 6 3" xfId="20811"/>
    <cellStyle name="Normal 2 10 9 6 4" xfId="20812"/>
    <cellStyle name="Normal 2 10 9 6 5" xfId="20813"/>
    <cellStyle name="Normal 2 10 9 7" xfId="20814"/>
    <cellStyle name="Normal 2 10 9 7 2" xfId="20815"/>
    <cellStyle name="Normal 2 10 9 7 2 2" xfId="20816"/>
    <cellStyle name="Normal 2 10 9 7 2 3" xfId="20817"/>
    <cellStyle name="Normal 2 10 9 7 2 4" xfId="20818"/>
    <cellStyle name="Normal 2 10 9 7 3" xfId="20819"/>
    <cellStyle name="Normal 2 10 9 7 4" xfId="20820"/>
    <cellStyle name="Normal 2 10 9 7 4 2" xfId="20821"/>
    <cellStyle name="Normal 2 10 9 7 4 2 2" xfId="20822"/>
    <cellStyle name="Normal 2 10 9 7 4 3" xfId="20823"/>
    <cellStyle name="Normal 2 10 9 7 5" xfId="20824"/>
    <cellStyle name="Normal 2 10 9 8" xfId="20825"/>
    <cellStyle name="Normal 2 10 9 8 2" xfId="20826"/>
    <cellStyle name="Normal 2 10 9 8 3" xfId="20827"/>
    <cellStyle name="Normal 2 10 9 8 4" xfId="20828"/>
    <cellStyle name="Normal 2 10 9 9" xfId="20829"/>
    <cellStyle name="Normal 2 11" xfId="20830"/>
    <cellStyle name="Normal 2 11 10" xfId="20831"/>
    <cellStyle name="Normal 2 11 10 10" xfId="20832"/>
    <cellStyle name="Normal 2 11 10 11" xfId="20833"/>
    <cellStyle name="Normal 2 11 10 2" xfId="20834"/>
    <cellStyle name="Normal 2 11 10 2 2" xfId="20835"/>
    <cellStyle name="Normal 2 11 10 2 2 2" xfId="20836"/>
    <cellStyle name="Normal 2 11 10 2 2 3" xfId="20837"/>
    <cellStyle name="Normal 2 11 10 2 2 4" xfId="20838"/>
    <cellStyle name="Normal 2 11 10 2 3" xfId="20839"/>
    <cellStyle name="Normal 2 11 10 2 4" xfId="20840"/>
    <cellStyle name="Normal 2 11 10 2 5" xfId="20841"/>
    <cellStyle name="Normal 2 11 10 3" xfId="20842"/>
    <cellStyle name="Normal 2 11 10 3 2" xfId="20843"/>
    <cellStyle name="Normal 2 11 10 3 2 2" xfId="20844"/>
    <cellStyle name="Normal 2 11 10 3 2 3" xfId="20845"/>
    <cellStyle name="Normal 2 11 10 3 2 4" xfId="20846"/>
    <cellStyle name="Normal 2 11 10 3 3" xfId="20847"/>
    <cellStyle name="Normal 2 11 10 3 4" xfId="20848"/>
    <cellStyle name="Normal 2 11 10 3 4 2" xfId="20849"/>
    <cellStyle name="Normal 2 11 10 3 4 2 2" xfId="20850"/>
    <cellStyle name="Normal 2 11 10 3 4 3" xfId="20851"/>
    <cellStyle name="Normal 2 11 10 3 5" xfId="20852"/>
    <cellStyle name="Normal 2 11 10 4" xfId="20853"/>
    <cellStyle name="Normal 2 11 10 4 2" xfId="20854"/>
    <cellStyle name="Normal 2 11 10 4 2 2" xfId="20855"/>
    <cellStyle name="Normal 2 11 10 4 2 3" xfId="20856"/>
    <cellStyle name="Normal 2 11 10 4 2 4" xfId="20857"/>
    <cellStyle name="Normal 2 11 10 4 3" xfId="20858"/>
    <cellStyle name="Normal 2 11 10 4 4" xfId="20859"/>
    <cellStyle name="Normal 2 11 10 4 5" xfId="20860"/>
    <cellStyle name="Normal 2 11 10 5" xfId="20861"/>
    <cellStyle name="Normal 2 11 10 5 2" xfId="20862"/>
    <cellStyle name="Normal 2 11 10 5 2 2" xfId="20863"/>
    <cellStyle name="Normal 2 11 10 5 2 3" xfId="20864"/>
    <cellStyle name="Normal 2 11 10 5 2 4" xfId="20865"/>
    <cellStyle name="Normal 2 11 10 5 3" xfId="20866"/>
    <cellStyle name="Normal 2 11 10 5 4" xfId="20867"/>
    <cellStyle name="Normal 2 11 10 5 5" xfId="20868"/>
    <cellStyle name="Normal 2 11 10 6" xfId="20869"/>
    <cellStyle name="Normal 2 11 10 6 2" xfId="20870"/>
    <cellStyle name="Normal 2 11 10 6 2 2" xfId="20871"/>
    <cellStyle name="Normal 2 11 10 6 2 3" xfId="20872"/>
    <cellStyle name="Normal 2 11 10 6 2 4" xfId="20873"/>
    <cellStyle name="Normal 2 11 10 6 3" xfId="20874"/>
    <cellStyle name="Normal 2 11 10 6 4" xfId="20875"/>
    <cellStyle name="Normal 2 11 10 6 5" xfId="20876"/>
    <cellStyle name="Normal 2 11 10 7" xfId="20877"/>
    <cellStyle name="Normal 2 11 10 7 2" xfId="20878"/>
    <cellStyle name="Normal 2 11 10 7 2 2" xfId="20879"/>
    <cellStyle name="Normal 2 11 10 7 2 3" xfId="20880"/>
    <cellStyle name="Normal 2 11 10 7 2 4" xfId="20881"/>
    <cellStyle name="Normal 2 11 10 7 3" xfId="20882"/>
    <cellStyle name="Normal 2 11 10 7 4" xfId="20883"/>
    <cellStyle name="Normal 2 11 10 7 5" xfId="20884"/>
    <cellStyle name="Normal 2 11 10 8" xfId="20885"/>
    <cellStyle name="Normal 2 11 10 8 2" xfId="20886"/>
    <cellStyle name="Normal 2 11 10 8 3" xfId="20887"/>
    <cellStyle name="Normal 2 11 10 8 4" xfId="20888"/>
    <cellStyle name="Normal 2 11 10 9" xfId="20889"/>
    <cellStyle name="Normal 2 11 11" xfId="20890"/>
    <cellStyle name="Normal 2 11 11 10" xfId="20891"/>
    <cellStyle name="Normal 2 11 11 11" xfId="20892"/>
    <cellStyle name="Normal 2 11 11 2" xfId="20893"/>
    <cellStyle name="Normal 2 11 11 2 2" xfId="20894"/>
    <cellStyle name="Normal 2 11 11 2 2 2" xfId="20895"/>
    <cellStyle name="Normal 2 11 11 2 2 3" xfId="20896"/>
    <cellStyle name="Normal 2 11 11 2 2 4" xfId="20897"/>
    <cellStyle name="Normal 2 11 11 2 3" xfId="20898"/>
    <cellStyle name="Normal 2 11 11 2 4" xfId="20899"/>
    <cellStyle name="Normal 2 11 11 2 5" xfId="20900"/>
    <cellStyle name="Normal 2 11 11 3" xfId="20901"/>
    <cellStyle name="Normal 2 11 11 3 2" xfId="20902"/>
    <cellStyle name="Normal 2 11 11 3 2 2" xfId="20903"/>
    <cellStyle name="Normal 2 11 11 3 2 3" xfId="20904"/>
    <cellStyle name="Normal 2 11 11 3 2 4" xfId="20905"/>
    <cellStyle name="Normal 2 11 11 3 3" xfId="20906"/>
    <cellStyle name="Normal 2 11 11 3 4" xfId="20907"/>
    <cellStyle name="Normal 2 11 11 3 5" xfId="20908"/>
    <cellStyle name="Normal 2 11 11 4" xfId="20909"/>
    <cellStyle name="Normal 2 11 11 4 2" xfId="20910"/>
    <cellStyle name="Normal 2 11 11 4 2 2" xfId="20911"/>
    <cellStyle name="Normal 2 11 11 4 2 3" xfId="20912"/>
    <cellStyle name="Normal 2 11 11 4 2 4" xfId="20913"/>
    <cellStyle name="Normal 2 11 11 4 3" xfId="20914"/>
    <cellStyle name="Normal 2 11 11 4 4" xfId="20915"/>
    <cellStyle name="Normal 2 11 11 4 5" xfId="20916"/>
    <cellStyle name="Normal 2 11 11 5" xfId="20917"/>
    <cellStyle name="Normal 2 11 11 5 2" xfId="20918"/>
    <cellStyle name="Normal 2 11 11 5 2 2" xfId="20919"/>
    <cellStyle name="Normal 2 11 11 5 2 3" xfId="20920"/>
    <cellStyle name="Normal 2 11 11 5 2 4" xfId="20921"/>
    <cellStyle name="Normal 2 11 11 5 3" xfId="20922"/>
    <cellStyle name="Normal 2 11 11 5 4" xfId="20923"/>
    <cellStyle name="Normal 2 11 11 5 5" xfId="20924"/>
    <cellStyle name="Normal 2 11 11 6" xfId="20925"/>
    <cellStyle name="Normal 2 11 11 6 2" xfId="20926"/>
    <cellStyle name="Normal 2 11 11 6 2 2" xfId="20927"/>
    <cellStyle name="Normal 2 11 11 6 2 3" xfId="20928"/>
    <cellStyle name="Normal 2 11 11 6 2 4" xfId="20929"/>
    <cellStyle name="Normal 2 11 11 6 3" xfId="20930"/>
    <cellStyle name="Normal 2 11 11 6 4" xfId="20931"/>
    <cellStyle name="Normal 2 11 11 6 5" xfId="20932"/>
    <cellStyle name="Normal 2 11 11 7" xfId="20933"/>
    <cellStyle name="Normal 2 11 11 7 2" xfId="20934"/>
    <cellStyle name="Normal 2 11 11 7 2 2" xfId="20935"/>
    <cellStyle name="Normal 2 11 11 7 2 2 2" xfId="20936"/>
    <cellStyle name="Normal 2 11 11 7 2 2 2 2" xfId="20937"/>
    <cellStyle name="Normal 2 11 11 7 2 2 3" xfId="20938"/>
    <cellStyle name="Normal 2 11 11 7 2 3" xfId="20939"/>
    <cellStyle name="Normal 2 11 11 7 2 4" xfId="20940"/>
    <cellStyle name="Normal 2 11 11 7 3" xfId="20941"/>
    <cellStyle name="Normal 2 11 11 7 4" xfId="20942"/>
    <cellStyle name="Normal 2 11 11 7 5" xfId="20943"/>
    <cellStyle name="Normal 2 11 11 8" xfId="20944"/>
    <cellStyle name="Normal 2 11 11 8 2" xfId="20945"/>
    <cellStyle name="Normal 2 11 11 8 3" xfId="20946"/>
    <cellStyle name="Normal 2 11 11 8 4" xfId="20947"/>
    <cellStyle name="Normal 2 11 11 9" xfId="20948"/>
    <cellStyle name="Normal 2 11 12" xfId="20949"/>
    <cellStyle name="Normal 2 11 12 10" xfId="20950"/>
    <cellStyle name="Normal 2 11 12 11" xfId="20951"/>
    <cellStyle name="Normal 2 11 12 2" xfId="20952"/>
    <cellStyle name="Normal 2 11 12 2 2" xfId="20953"/>
    <cellStyle name="Normal 2 11 12 2 2 2" xfId="20954"/>
    <cellStyle name="Normal 2 11 12 2 2 2 2" xfId="20955"/>
    <cellStyle name="Normal 2 11 12 2 2 3" xfId="20956"/>
    <cellStyle name="Normal 2 11 12 2 2 4" xfId="20957"/>
    <cellStyle name="Normal 2 11 12 2 2 5" xfId="20958"/>
    <cellStyle name="Normal 2 11 12 2 3" xfId="20959"/>
    <cellStyle name="Normal 2 11 12 2 4" xfId="20960"/>
    <cellStyle name="Normal 2 11 12 2 5" xfId="20961"/>
    <cellStyle name="Normal 2 11 12 3" xfId="20962"/>
    <cellStyle name="Normal 2 11 12 3 2" xfId="20963"/>
    <cellStyle name="Normal 2 11 12 3 2 2" xfId="20964"/>
    <cellStyle name="Normal 2 11 12 3 2 3" xfId="20965"/>
    <cellStyle name="Normal 2 11 12 3 2 4" xfId="20966"/>
    <cellStyle name="Normal 2 11 12 3 3" xfId="20967"/>
    <cellStyle name="Normal 2 11 12 3 4" xfId="20968"/>
    <cellStyle name="Normal 2 11 12 3 5" xfId="20969"/>
    <cellStyle name="Normal 2 11 12 4" xfId="20970"/>
    <cellStyle name="Normal 2 11 12 4 2" xfId="20971"/>
    <cellStyle name="Normal 2 11 12 4 2 2" xfId="20972"/>
    <cellStyle name="Normal 2 11 12 4 2 3" xfId="20973"/>
    <cellStyle name="Normal 2 11 12 4 2 4" xfId="20974"/>
    <cellStyle name="Normal 2 11 12 4 3" xfId="20975"/>
    <cellStyle name="Normal 2 11 12 4 4" xfId="20976"/>
    <cellStyle name="Normal 2 11 12 4 5" xfId="20977"/>
    <cellStyle name="Normal 2 11 12 5" xfId="20978"/>
    <cellStyle name="Normal 2 11 12 5 2" xfId="20979"/>
    <cellStyle name="Normal 2 11 12 5 2 2" xfId="20980"/>
    <cellStyle name="Normal 2 11 12 5 2 3" xfId="20981"/>
    <cellStyle name="Normal 2 11 12 5 2 4" xfId="20982"/>
    <cellStyle name="Normal 2 11 12 5 3" xfId="20983"/>
    <cellStyle name="Normal 2 11 12 5 4" xfId="20984"/>
    <cellStyle name="Normal 2 11 12 5 5" xfId="20985"/>
    <cellStyle name="Normal 2 11 12 6" xfId="20986"/>
    <cellStyle name="Normal 2 11 12 6 2" xfId="20987"/>
    <cellStyle name="Normal 2 11 12 6 2 2" xfId="20988"/>
    <cellStyle name="Normal 2 11 12 6 2 3" xfId="20989"/>
    <cellStyle name="Normal 2 11 12 6 2 4" xfId="20990"/>
    <cellStyle name="Normal 2 11 12 6 3" xfId="20991"/>
    <cellStyle name="Normal 2 11 12 6 4" xfId="20992"/>
    <cellStyle name="Normal 2 11 12 6 5" xfId="20993"/>
    <cellStyle name="Normal 2 11 12 7" xfId="20994"/>
    <cellStyle name="Normal 2 11 12 7 2" xfId="20995"/>
    <cellStyle name="Normal 2 11 12 7 2 2" xfId="20996"/>
    <cellStyle name="Normal 2 11 12 7 2 3" xfId="20997"/>
    <cellStyle name="Normal 2 11 12 7 2 4" xfId="20998"/>
    <cellStyle name="Normal 2 11 12 7 3" xfId="20999"/>
    <cellStyle name="Normal 2 11 12 7 4" xfId="21000"/>
    <cellStyle name="Normal 2 11 12 7 5" xfId="21001"/>
    <cellStyle name="Normal 2 11 12 8" xfId="21002"/>
    <cellStyle name="Normal 2 11 12 8 2" xfId="21003"/>
    <cellStyle name="Normal 2 11 12 8 3" xfId="21004"/>
    <cellStyle name="Normal 2 11 12 8 4" xfId="21005"/>
    <cellStyle name="Normal 2 11 12 9" xfId="21006"/>
    <cellStyle name="Normal 2 11 13" xfId="21007"/>
    <cellStyle name="Normal 2 11 13 10" xfId="21008"/>
    <cellStyle name="Normal 2 11 13 11" xfId="21009"/>
    <cellStyle name="Normal 2 11 13 2" xfId="21010"/>
    <cellStyle name="Normal 2 11 13 2 2" xfId="21011"/>
    <cellStyle name="Normal 2 11 13 2 2 2" xfId="21012"/>
    <cellStyle name="Normal 2 11 13 2 2 3" xfId="21013"/>
    <cellStyle name="Normal 2 11 13 2 2 4" xfId="21014"/>
    <cellStyle name="Normal 2 11 13 2 3" xfId="21015"/>
    <cellStyle name="Normal 2 11 13 2 4" xfId="21016"/>
    <cellStyle name="Normal 2 11 13 2 5" xfId="21017"/>
    <cellStyle name="Normal 2 11 13 3" xfId="21018"/>
    <cellStyle name="Normal 2 11 13 3 2" xfId="21019"/>
    <cellStyle name="Normal 2 11 13 3 2 2" xfId="21020"/>
    <cellStyle name="Normal 2 11 13 3 2 3" xfId="21021"/>
    <cellStyle name="Normal 2 11 13 3 2 4" xfId="21022"/>
    <cellStyle name="Normal 2 11 13 3 3" xfId="21023"/>
    <cellStyle name="Normal 2 11 13 3 4" xfId="21024"/>
    <cellStyle name="Normal 2 11 13 3 5" xfId="21025"/>
    <cellStyle name="Normal 2 11 13 4" xfId="21026"/>
    <cellStyle name="Normal 2 11 13 4 2" xfId="21027"/>
    <cellStyle name="Normal 2 11 13 4 2 2" xfId="21028"/>
    <cellStyle name="Normal 2 11 13 4 2 3" xfId="21029"/>
    <cellStyle name="Normal 2 11 13 4 2 4" xfId="21030"/>
    <cellStyle name="Normal 2 11 13 4 3" xfId="21031"/>
    <cellStyle name="Normal 2 11 13 4 4" xfId="21032"/>
    <cellStyle name="Normal 2 11 13 4 5" xfId="21033"/>
    <cellStyle name="Normal 2 11 13 5" xfId="21034"/>
    <cellStyle name="Normal 2 11 13 5 2" xfId="21035"/>
    <cellStyle name="Normal 2 11 13 5 2 2" xfId="21036"/>
    <cellStyle name="Normal 2 11 13 5 2 3" xfId="21037"/>
    <cellStyle name="Normal 2 11 13 5 2 4" xfId="21038"/>
    <cellStyle name="Normal 2 11 13 5 3" xfId="21039"/>
    <cellStyle name="Normal 2 11 13 5 4" xfId="21040"/>
    <cellStyle name="Normal 2 11 13 5 5" xfId="21041"/>
    <cellStyle name="Normal 2 11 13 6" xfId="21042"/>
    <cellStyle name="Normal 2 11 13 6 2" xfId="21043"/>
    <cellStyle name="Normal 2 11 13 6 2 2" xfId="21044"/>
    <cellStyle name="Normal 2 11 13 6 2 3" xfId="21045"/>
    <cellStyle name="Normal 2 11 13 6 2 4" xfId="21046"/>
    <cellStyle name="Normal 2 11 13 6 3" xfId="21047"/>
    <cellStyle name="Normal 2 11 13 6 4" xfId="21048"/>
    <cellStyle name="Normal 2 11 13 6 5" xfId="21049"/>
    <cellStyle name="Normal 2 11 13 7" xfId="21050"/>
    <cellStyle name="Normal 2 11 13 7 2" xfId="21051"/>
    <cellStyle name="Normal 2 11 13 7 2 2" xfId="21052"/>
    <cellStyle name="Normal 2 11 13 7 2 3" xfId="21053"/>
    <cellStyle name="Normal 2 11 13 7 2 4" xfId="21054"/>
    <cellStyle name="Normal 2 11 13 7 3" xfId="21055"/>
    <cellStyle name="Normal 2 11 13 7 4" xfId="21056"/>
    <cellStyle name="Normal 2 11 13 7 5" xfId="21057"/>
    <cellStyle name="Normal 2 11 13 8" xfId="21058"/>
    <cellStyle name="Normal 2 11 13 8 2" xfId="21059"/>
    <cellStyle name="Normal 2 11 13 8 3" xfId="21060"/>
    <cellStyle name="Normal 2 11 13 8 4" xfId="21061"/>
    <cellStyle name="Normal 2 11 13 9" xfId="21062"/>
    <cellStyle name="Normal 2 11 14" xfId="21063"/>
    <cellStyle name="Normal 2 11 14 2" xfId="21064"/>
    <cellStyle name="Normal 2 11 14 2 2" xfId="21065"/>
    <cellStyle name="Normal 2 11 14 2 3" xfId="21066"/>
    <cellStyle name="Normal 2 11 14 2 4" xfId="21067"/>
    <cellStyle name="Normal 2 11 14 3" xfId="21068"/>
    <cellStyle name="Normal 2 11 14 3 2" xfId="21069"/>
    <cellStyle name="Normal 2 11 14 3 2 2" xfId="21070"/>
    <cellStyle name="Normal 2 11 14 3 3" xfId="21071"/>
    <cellStyle name="Normal 2 11 14 4" xfId="21072"/>
    <cellStyle name="Normal 2 11 14 5" xfId="21073"/>
    <cellStyle name="Normal 2 11 15" xfId="21074"/>
    <cellStyle name="Normal 2 11 15 2" xfId="21075"/>
    <cellStyle name="Normal 2 11 15 2 2" xfId="21076"/>
    <cellStyle name="Normal 2 11 15 2 3" xfId="21077"/>
    <cellStyle name="Normal 2 11 15 2 4" xfId="21078"/>
    <cellStyle name="Normal 2 11 15 3" xfId="21079"/>
    <cellStyle name="Normal 2 11 15 4" xfId="21080"/>
    <cellStyle name="Normal 2 11 15 5" xfId="21081"/>
    <cellStyle name="Normal 2 11 16" xfId="21082"/>
    <cellStyle name="Normal 2 11 16 2" xfId="21083"/>
    <cellStyle name="Normal 2 11 16 2 2" xfId="21084"/>
    <cellStyle name="Normal 2 11 16 2 3" xfId="21085"/>
    <cellStyle name="Normal 2 11 16 2 4" xfId="21086"/>
    <cellStyle name="Normal 2 11 16 3" xfId="21087"/>
    <cellStyle name="Normal 2 11 16 4" xfId="21088"/>
    <cellStyle name="Normal 2 11 16 5" xfId="21089"/>
    <cellStyle name="Normal 2 11 17" xfId="21090"/>
    <cellStyle name="Normal 2 11 17 2" xfId="21091"/>
    <cellStyle name="Normal 2 11 17 2 2" xfId="21092"/>
    <cellStyle name="Normal 2 11 17 2 2 2" xfId="21093"/>
    <cellStyle name="Normal 2 11 17 2 2 2 2" xfId="21094"/>
    <cellStyle name="Normal 2 11 17 2 2 3" xfId="21095"/>
    <cellStyle name="Normal 2 11 17 2 3" xfId="21096"/>
    <cellStyle name="Normal 2 11 17 2 4" xfId="21097"/>
    <cellStyle name="Normal 2 11 17 3" xfId="21098"/>
    <cellStyle name="Normal 2 11 17 4" xfId="21099"/>
    <cellStyle name="Normal 2 11 17 5" xfId="21100"/>
    <cellStyle name="Normal 2 11 18" xfId="21101"/>
    <cellStyle name="Normal 2 11 18 2" xfId="21102"/>
    <cellStyle name="Normal 2 11 18 2 2" xfId="21103"/>
    <cellStyle name="Normal 2 11 18 2 3" xfId="21104"/>
    <cellStyle name="Normal 2 11 18 2 4" xfId="21105"/>
    <cellStyle name="Normal 2 11 18 3" xfId="21106"/>
    <cellStyle name="Normal 2 11 18 4" xfId="21107"/>
    <cellStyle name="Normal 2 11 18 5" xfId="21108"/>
    <cellStyle name="Normal 2 11 19" xfId="21109"/>
    <cellStyle name="Normal 2 11 19 2" xfId="21110"/>
    <cellStyle name="Normal 2 11 19 2 2" xfId="21111"/>
    <cellStyle name="Normal 2 11 19 2 3" xfId="21112"/>
    <cellStyle name="Normal 2 11 19 2 4" xfId="21113"/>
    <cellStyle name="Normal 2 11 19 3" xfId="21114"/>
    <cellStyle name="Normal 2 11 19 4" xfId="21115"/>
    <cellStyle name="Normal 2 11 19 5" xfId="21116"/>
    <cellStyle name="Normal 2 11 2" xfId="21117"/>
    <cellStyle name="Normal 2 11 2 10" xfId="21118"/>
    <cellStyle name="Normal 2 11 2 11" xfId="21119"/>
    <cellStyle name="Normal 2 11 2 2" xfId="21120"/>
    <cellStyle name="Normal 2 11 2 2 2" xfId="21121"/>
    <cellStyle name="Normal 2 11 2 2 2 2" xfId="21122"/>
    <cellStyle name="Normal 2 11 2 2 2 3" xfId="21123"/>
    <cellStyle name="Normal 2 11 2 2 2 4" xfId="21124"/>
    <cellStyle name="Normal 2 11 2 2 3" xfId="21125"/>
    <cellStyle name="Normal 2 11 2 2 4" xfId="21126"/>
    <cellStyle name="Normal 2 11 2 2 5" xfId="21127"/>
    <cellStyle name="Normal 2 11 2 3" xfId="21128"/>
    <cellStyle name="Normal 2 11 2 3 2" xfId="21129"/>
    <cellStyle name="Normal 2 11 2 3 2 2" xfId="21130"/>
    <cellStyle name="Normal 2 11 2 3 2 3" xfId="21131"/>
    <cellStyle name="Normal 2 11 2 3 2 4" xfId="21132"/>
    <cellStyle name="Normal 2 11 2 3 3" xfId="21133"/>
    <cellStyle name="Normal 2 11 2 3 4" xfId="21134"/>
    <cellStyle name="Normal 2 11 2 3 5" xfId="21135"/>
    <cellStyle name="Normal 2 11 2 4" xfId="21136"/>
    <cellStyle name="Normal 2 11 2 4 2" xfId="21137"/>
    <cellStyle name="Normal 2 11 2 4 2 2" xfId="21138"/>
    <cellStyle name="Normal 2 11 2 4 2 3" xfId="21139"/>
    <cellStyle name="Normal 2 11 2 4 2 4" xfId="21140"/>
    <cellStyle name="Normal 2 11 2 4 3" xfId="21141"/>
    <cellStyle name="Normal 2 11 2 4 4" xfId="21142"/>
    <cellStyle name="Normal 2 11 2 4 5" xfId="21143"/>
    <cellStyle name="Normal 2 11 2 5" xfId="21144"/>
    <cellStyle name="Normal 2 11 2 5 2" xfId="21145"/>
    <cellStyle name="Normal 2 11 2 5 2 2" xfId="21146"/>
    <cellStyle name="Normal 2 11 2 5 2 3" xfId="21147"/>
    <cellStyle name="Normal 2 11 2 5 2 4" xfId="21148"/>
    <cellStyle name="Normal 2 11 2 5 3" xfId="21149"/>
    <cellStyle name="Normal 2 11 2 5 3 2" xfId="21150"/>
    <cellStyle name="Normal 2 11 2 5 4" xfId="21151"/>
    <cellStyle name="Normal 2 11 2 5 5" xfId="21152"/>
    <cellStyle name="Normal 2 11 2 5 6" xfId="21153"/>
    <cellStyle name="Normal 2 11 2 6" xfId="21154"/>
    <cellStyle name="Normal 2 11 2 6 2" xfId="21155"/>
    <cellStyle name="Normal 2 11 2 6 2 2" xfId="21156"/>
    <cellStyle name="Normal 2 11 2 6 2 3" xfId="21157"/>
    <cellStyle name="Normal 2 11 2 6 2 4" xfId="21158"/>
    <cellStyle name="Normal 2 11 2 6 3" xfId="21159"/>
    <cellStyle name="Normal 2 11 2 6 4" xfId="21160"/>
    <cellStyle name="Normal 2 11 2 6 5" xfId="21161"/>
    <cellStyle name="Normal 2 11 2 7" xfId="21162"/>
    <cellStyle name="Normal 2 11 2 7 2" xfId="21163"/>
    <cellStyle name="Normal 2 11 2 7 2 2" xfId="21164"/>
    <cellStyle name="Normal 2 11 2 7 2 3" xfId="21165"/>
    <cellStyle name="Normal 2 11 2 7 2 4" xfId="21166"/>
    <cellStyle name="Normal 2 11 2 7 3" xfId="21167"/>
    <cellStyle name="Normal 2 11 2 7 3 2" xfId="21168"/>
    <cellStyle name="Normal 2 11 2 7 4" xfId="21169"/>
    <cellStyle name="Normal 2 11 2 7 5" xfId="21170"/>
    <cellStyle name="Normal 2 11 2 7 6" xfId="21171"/>
    <cellStyle name="Normal 2 11 2 8" xfId="21172"/>
    <cellStyle name="Normal 2 11 2 8 2" xfId="21173"/>
    <cellStyle name="Normal 2 11 2 8 3" xfId="21174"/>
    <cellStyle name="Normal 2 11 2 8 4" xfId="21175"/>
    <cellStyle name="Normal 2 11 2 9" xfId="21176"/>
    <cellStyle name="Normal 2 11 20" xfId="21177"/>
    <cellStyle name="Normal 2 11 20 2" xfId="21178"/>
    <cellStyle name="Normal 2 11 20 3" xfId="21179"/>
    <cellStyle name="Normal 2 11 20 4" xfId="21180"/>
    <cellStyle name="Normal 2 11 21" xfId="21181"/>
    <cellStyle name="Normal 2 11 22" xfId="21182"/>
    <cellStyle name="Normal 2 11 23" xfId="21183"/>
    <cellStyle name="Normal 2 11 3" xfId="21184"/>
    <cellStyle name="Normal 2 11 3 10" xfId="21185"/>
    <cellStyle name="Normal 2 11 3 11" xfId="21186"/>
    <cellStyle name="Normal 2 11 3 2" xfId="21187"/>
    <cellStyle name="Normal 2 11 3 2 2" xfId="21188"/>
    <cellStyle name="Normal 2 11 3 2 2 2" xfId="21189"/>
    <cellStyle name="Normal 2 11 3 2 2 3" xfId="21190"/>
    <cellStyle name="Normal 2 11 3 2 2 4" xfId="21191"/>
    <cellStyle name="Normal 2 11 3 2 3" xfId="21192"/>
    <cellStyle name="Normal 2 11 3 2 4" xfId="21193"/>
    <cellStyle name="Normal 2 11 3 2 5" xfId="21194"/>
    <cellStyle name="Normal 2 11 3 3" xfId="21195"/>
    <cellStyle name="Normal 2 11 3 3 2" xfId="21196"/>
    <cellStyle name="Normal 2 11 3 3 2 2" xfId="21197"/>
    <cellStyle name="Normal 2 11 3 3 2 3" xfId="21198"/>
    <cellStyle name="Normal 2 11 3 3 2 4" xfId="21199"/>
    <cellStyle name="Normal 2 11 3 3 3" xfId="21200"/>
    <cellStyle name="Normal 2 11 3 3 4" xfId="21201"/>
    <cellStyle name="Normal 2 11 3 3 5" xfId="21202"/>
    <cellStyle name="Normal 2 11 3 4" xfId="21203"/>
    <cellStyle name="Normal 2 11 3 4 2" xfId="21204"/>
    <cellStyle name="Normal 2 11 3 4 2 2" xfId="21205"/>
    <cellStyle name="Normal 2 11 3 4 2 3" xfId="21206"/>
    <cellStyle name="Normal 2 11 3 4 2 4" xfId="21207"/>
    <cellStyle name="Normal 2 11 3 4 3" xfId="21208"/>
    <cellStyle name="Normal 2 11 3 4 4" xfId="21209"/>
    <cellStyle name="Normal 2 11 3 4 5" xfId="21210"/>
    <cellStyle name="Normal 2 11 3 5" xfId="21211"/>
    <cellStyle name="Normal 2 11 3 5 2" xfId="21212"/>
    <cellStyle name="Normal 2 11 3 5 2 2" xfId="21213"/>
    <cellStyle name="Normal 2 11 3 5 2 3" xfId="21214"/>
    <cellStyle name="Normal 2 11 3 5 2 4" xfId="21215"/>
    <cellStyle name="Normal 2 11 3 5 3" xfId="21216"/>
    <cellStyle name="Normal 2 11 3 5 4" xfId="21217"/>
    <cellStyle name="Normal 2 11 3 5 5" xfId="21218"/>
    <cellStyle name="Normal 2 11 3 6" xfId="21219"/>
    <cellStyle name="Normal 2 11 3 6 2" xfId="21220"/>
    <cellStyle name="Normal 2 11 3 6 2 2" xfId="21221"/>
    <cellStyle name="Normal 2 11 3 6 2 3" xfId="21222"/>
    <cellStyle name="Normal 2 11 3 6 2 4" xfId="21223"/>
    <cellStyle name="Normal 2 11 3 6 3" xfId="21224"/>
    <cellStyle name="Normal 2 11 3 6 4" xfId="21225"/>
    <cellStyle name="Normal 2 11 3 6 5" xfId="21226"/>
    <cellStyle name="Normal 2 11 3 7" xfId="21227"/>
    <cellStyle name="Normal 2 11 3 7 2" xfId="21228"/>
    <cellStyle name="Normal 2 11 3 7 2 2" xfId="21229"/>
    <cellStyle name="Normal 2 11 3 7 2 3" xfId="21230"/>
    <cellStyle name="Normal 2 11 3 7 2 4" xfId="21231"/>
    <cellStyle name="Normal 2 11 3 7 3" xfId="21232"/>
    <cellStyle name="Normal 2 11 3 7 4" xfId="21233"/>
    <cellStyle name="Normal 2 11 3 7 5" xfId="21234"/>
    <cellStyle name="Normal 2 11 3 8" xfId="21235"/>
    <cellStyle name="Normal 2 11 3 8 2" xfId="21236"/>
    <cellStyle name="Normal 2 11 3 8 3" xfId="21237"/>
    <cellStyle name="Normal 2 11 3 8 4" xfId="21238"/>
    <cellStyle name="Normal 2 11 3 9" xfId="21239"/>
    <cellStyle name="Normal 2 11 4" xfId="21240"/>
    <cellStyle name="Normal 2 11 4 10" xfId="21241"/>
    <cellStyle name="Normal 2 11 4 11" xfId="21242"/>
    <cellStyle name="Normal 2 11 4 2" xfId="21243"/>
    <cellStyle name="Normal 2 11 4 2 2" xfId="21244"/>
    <cellStyle name="Normal 2 11 4 2 2 2" xfId="21245"/>
    <cellStyle name="Normal 2 11 4 2 2 3" xfId="21246"/>
    <cellStyle name="Normal 2 11 4 2 2 4" xfId="21247"/>
    <cellStyle name="Normal 2 11 4 2 3" xfId="21248"/>
    <cellStyle name="Normal 2 11 4 2 4" xfId="21249"/>
    <cellStyle name="Normal 2 11 4 2 5" xfId="21250"/>
    <cellStyle name="Normal 2 11 4 3" xfId="21251"/>
    <cellStyle name="Normal 2 11 4 3 2" xfId="21252"/>
    <cellStyle name="Normal 2 11 4 3 2 2" xfId="21253"/>
    <cellStyle name="Normal 2 11 4 3 2 2 2" xfId="21254"/>
    <cellStyle name="Normal 2 11 4 3 2 2 2 2" xfId="21255"/>
    <cellStyle name="Normal 2 11 4 3 2 2 3" xfId="21256"/>
    <cellStyle name="Normal 2 11 4 3 2 3" xfId="21257"/>
    <cellStyle name="Normal 2 11 4 3 2 4" xfId="21258"/>
    <cellStyle name="Normal 2 11 4 3 3" xfId="21259"/>
    <cellStyle name="Normal 2 11 4 3 4" xfId="21260"/>
    <cellStyle name="Normal 2 11 4 3 5" xfId="21261"/>
    <cellStyle name="Normal 2 11 4 4" xfId="21262"/>
    <cellStyle name="Normal 2 11 4 4 2" xfId="21263"/>
    <cellStyle name="Normal 2 11 4 4 2 2" xfId="21264"/>
    <cellStyle name="Normal 2 11 4 4 2 2 2" xfId="21265"/>
    <cellStyle name="Normal 2 11 4 4 2 2 2 2" xfId="21266"/>
    <cellStyle name="Normal 2 11 4 4 2 2 3" xfId="21267"/>
    <cellStyle name="Normal 2 11 4 4 2 3" xfId="21268"/>
    <cellStyle name="Normal 2 11 4 4 2 4" xfId="21269"/>
    <cellStyle name="Normal 2 11 4 4 3" xfId="21270"/>
    <cellStyle name="Normal 2 11 4 4 4" xfId="21271"/>
    <cellStyle name="Normal 2 11 4 4 5" xfId="21272"/>
    <cellStyle name="Normal 2 11 4 5" xfId="21273"/>
    <cellStyle name="Normal 2 11 4 5 2" xfId="21274"/>
    <cellStyle name="Normal 2 11 4 5 2 2" xfId="21275"/>
    <cellStyle name="Normal 2 11 4 5 2 3" xfId="21276"/>
    <cellStyle name="Normal 2 11 4 5 2 4" xfId="21277"/>
    <cellStyle name="Normal 2 11 4 5 3" xfId="21278"/>
    <cellStyle name="Normal 2 11 4 5 4" xfId="21279"/>
    <cellStyle name="Normal 2 11 4 5 5" xfId="21280"/>
    <cellStyle name="Normal 2 11 4 6" xfId="21281"/>
    <cellStyle name="Normal 2 11 4 6 2" xfId="21282"/>
    <cellStyle name="Normal 2 11 4 6 2 2" xfId="21283"/>
    <cellStyle name="Normal 2 11 4 6 2 3" xfId="21284"/>
    <cellStyle name="Normal 2 11 4 6 2 4" xfId="21285"/>
    <cellStyle name="Normal 2 11 4 6 3" xfId="21286"/>
    <cellStyle name="Normal 2 11 4 6 4" xfId="21287"/>
    <cellStyle name="Normal 2 11 4 6 4 2" xfId="21288"/>
    <cellStyle name="Normal 2 11 4 6 4 2 2" xfId="21289"/>
    <cellStyle name="Normal 2 11 4 6 4 3" xfId="21290"/>
    <cellStyle name="Normal 2 11 4 6 5" xfId="21291"/>
    <cellStyle name="Normal 2 11 4 7" xfId="21292"/>
    <cellStyle name="Normal 2 11 4 7 2" xfId="21293"/>
    <cellStyle name="Normal 2 11 4 7 2 2" xfId="21294"/>
    <cellStyle name="Normal 2 11 4 7 2 3" xfId="21295"/>
    <cellStyle name="Normal 2 11 4 7 2 4" xfId="21296"/>
    <cellStyle name="Normal 2 11 4 7 3" xfId="21297"/>
    <cellStyle name="Normal 2 11 4 7 4" xfId="21298"/>
    <cellStyle name="Normal 2 11 4 7 5" xfId="21299"/>
    <cellStyle name="Normal 2 11 4 8" xfId="21300"/>
    <cellStyle name="Normal 2 11 4 8 2" xfId="21301"/>
    <cellStyle name="Normal 2 11 4 8 3" xfId="21302"/>
    <cellStyle name="Normal 2 11 4 8 4" xfId="21303"/>
    <cellStyle name="Normal 2 11 4 9" xfId="21304"/>
    <cellStyle name="Normal 2 11 5" xfId="21305"/>
    <cellStyle name="Normal 2 11 5 10" xfId="21306"/>
    <cellStyle name="Normal 2 11 5 11" xfId="21307"/>
    <cellStyle name="Normal 2 11 5 2" xfId="21308"/>
    <cellStyle name="Normal 2 11 5 2 2" xfId="21309"/>
    <cellStyle name="Normal 2 11 5 2 2 2" xfId="21310"/>
    <cellStyle name="Normal 2 11 5 2 2 3" xfId="21311"/>
    <cellStyle name="Normal 2 11 5 2 2 4" xfId="21312"/>
    <cellStyle name="Normal 2 11 5 2 3" xfId="21313"/>
    <cellStyle name="Normal 2 11 5 2 4" xfId="21314"/>
    <cellStyle name="Normal 2 11 5 2 5" xfId="21315"/>
    <cellStyle name="Normal 2 11 5 3" xfId="21316"/>
    <cellStyle name="Normal 2 11 5 3 2" xfId="21317"/>
    <cellStyle name="Normal 2 11 5 3 2 2" xfId="21318"/>
    <cellStyle name="Normal 2 11 5 3 2 3" xfId="21319"/>
    <cellStyle name="Normal 2 11 5 3 2 4" xfId="21320"/>
    <cellStyle name="Normal 2 11 5 3 3" xfId="21321"/>
    <cellStyle name="Normal 2 11 5 3 4" xfId="21322"/>
    <cellStyle name="Normal 2 11 5 3 5" xfId="21323"/>
    <cellStyle name="Normal 2 11 5 4" xfId="21324"/>
    <cellStyle name="Normal 2 11 5 4 2" xfId="21325"/>
    <cellStyle name="Normal 2 11 5 4 2 2" xfId="21326"/>
    <cellStyle name="Normal 2 11 5 4 2 3" xfId="21327"/>
    <cellStyle name="Normal 2 11 5 4 2 4" xfId="21328"/>
    <cellStyle name="Normal 2 11 5 4 3" xfId="21329"/>
    <cellStyle name="Normal 2 11 5 4 4" xfId="21330"/>
    <cellStyle name="Normal 2 11 5 4 5" xfId="21331"/>
    <cellStyle name="Normal 2 11 5 5" xfId="21332"/>
    <cellStyle name="Normal 2 11 5 5 2" xfId="21333"/>
    <cellStyle name="Normal 2 11 5 5 2 2" xfId="21334"/>
    <cellStyle name="Normal 2 11 5 5 2 3" xfId="21335"/>
    <cellStyle name="Normal 2 11 5 5 2 4" xfId="21336"/>
    <cellStyle name="Normal 2 11 5 5 3" xfId="21337"/>
    <cellStyle name="Normal 2 11 5 5 4" xfId="21338"/>
    <cellStyle name="Normal 2 11 5 5 5" xfId="21339"/>
    <cellStyle name="Normal 2 11 5 6" xfId="21340"/>
    <cellStyle name="Normal 2 11 5 6 2" xfId="21341"/>
    <cellStyle name="Normal 2 11 5 6 2 2" xfId="21342"/>
    <cellStyle name="Normal 2 11 5 6 2 3" xfId="21343"/>
    <cellStyle name="Normal 2 11 5 6 2 4" xfId="21344"/>
    <cellStyle name="Normal 2 11 5 6 3" xfId="21345"/>
    <cellStyle name="Normal 2 11 5 6 4" xfId="21346"/>
    <cellStyle name="Normal 2 11 5 6 5" xfId="21347"/>
    <cellStyle name="Normal 2 11 5 7" xfId="21348"/>
    <cellStyle name="Normal 2 11 5 7 2" xfId="21349"/>
    <cellStyle name="Normal 2 11 5 7 2 2" xfId="21350"/>
    <cellStyle name="Normal 2 11 5 7 2 3" xfId="21351"/>
    <cellStyle name="Normal 2 11 5 7 2 4" xfId="21352"/>
    <cellStyle name="Normal 2 11 5 7 3" xfId="21353"/>
    <cellStyle name="Normal 2 11 5 7 4" xfId="21354"/>
    <cellStyle name="Normal 2 11 5 7 5" xfId="21355"/>
    <cellStyle name="Normal 2 11 5 8" xfId="21356"/>
    <cellStyle name="Normal 2 11 5 8 2" xfId="21357"/>
    <cellStyle name="Normal 2 11 5 8 3" xfId="21358"/>
    <cellStyle name="Normal 2 11 5 8 4" xfId="21359"/>
    <cellStyle name="Normal 2 11 5 9" xfId="21360"/>
    <cellStyle name="Normal 2 11 6" xfId="21361"/>
    <cellStyle name="Normal 2 11 6 10" xfId="21362"/>
    <cellStyle name="Normal 2 11 6 11" xfId="21363"/>
    <cellStyle name="Normal 2 11 6 2" xfId="21364"/>
    <cellStyle name="Normal 2 11 6 2 2" xfId="21365"/>
    <cellStyle name="Normal 2 11 6 2 2 2" xfId="21366"/>
    <cellStyle name="Normal 2 11 6 2 2 3" xfId="21367"/>
    <cellStyle name="Normal 2 11 6 2 2 4" xfId="21368"/>
    <cellStyle name="Normal 2 11 6 2 3" xfId="21369"/>
    <cellStyle name="Normal 2 11 6 2 4" xfId="21370"/>
    <cellStyle name="Normal 2 11 6 2 5" xfId="21371"/>
    <cellStyle name="Normal 2 11 6 3" xfId="21372"/>
    <cellStyle name="Normal 2 11 6 3 2" xfId="21373"/>
    <cellStyle name="Normal 2 11 6 3 2 2" xfId="21374"/>
    <cellStyle name="Normal 2 11 6 3 2 3" xfId="21375"/>
    <cellStyle name="Normal 2 11 6 3 2 4" xfId="21376"/>
    <cellStyle name="Normal 2 11 6 3 3" xfId="21377"/>
    <cellStyle name="Normal 2 11 6 3 4" xfId="21378"/>
    <cellStyle name="Normal 2 11 6 3 5" xfId="21379"/>
    <cellStyle name="Normal 2 11 6 4" xfId="21380"/>
    <cellStyle name="Normal 2 11 6 4 2" xfId="21381"/>
    <cellStyle name="Normal 2 11 6 4 2 2" xfId="21382"/>
    <cellStyle name="Normal 2 11 6 4 2 3" xfId="21383"/>
    <cellStyle name="Normal 2 11 6 4 2 4" xfId="21384"/>
    <cellStyle name="Normal 2 11 6 4 3" xfId="21385"/>
    <cellStyle name="Normal 2 11 6 4 4" xfId="21386"/>
    <cellStyle name="Normal 2 11 6 4 5" xfId="21387"/>
    <cellStyle name="Normal 2 11 6 5" xfId="21388"/>
    <cellStyle name="Normal 2 11 6 5 2" xfId="21389"/>
    <cellStyle name="Normal 2 11 6 5 2 2" xfId="21390"/>
    <cellStyle name="Normal 2 11 6 5 2 3" xfId="21391"/>
    <cellStyle name="Normal 2 11 6 5 2 4" xfId="21392"/>
    <cellStyle name="Normal 2 11 6 5 3" xfId="21393"/>
    <cellStyle name="Normal 2 11 6 5 4" xfId="21394"/>
    <cellStyle name="Normal 2 11 6 5 5" xfId="21395"/>
    <cellStyle name="Normal 2 11 6 6" xfId="21396"/>
    <cellStyle name="Normal 2 11 6 6 2" xfId="21397"/>
    <cellStyle name="Normal 2 11 6 6 2 2" xfId="21398"/>
    <cellStyle name="Normal 2 11 6 6 2 3" xfId="21399"/>
    <cellStyle name="Normal 2 11 6 6 2 4" xfId="21400"/>
    <cellStyle name="Normal 2 11 6 6 3" xfId="21401"/>
    <cellStyle name="Normal 2 11 6 6 4" xfId="21402"/>
    <cellStyle name="Normal 2 11 6 6 5" xfId="21403"/>
    <cellStyle name="Normal 2 11 6 7" xfId="21404"/>
    <cellStyle name="Normal 2 11 6 7 2" xfId="21405"/>
    <cellStyle name="Normal 2 11 6 7 2 2" xfId="21406"/>
    <cellStyle name="Normal 2 11 6 7 2 2 2" xfId="21407"/>
    <cellStyle name="Normal 2 11 6 7 2 3" xfId="21408"/>
    <cellStyle name="Normal 2 11 6 7 2 4" xfId="21409"/>
    <cellStyle name="Normal 2 11 6 7 2 5" xfId="21410"/>
    <cellStyle name="Normal 2 11 6 7 3" xfId="21411"/>
    <cellStyle name="Normal 2 11 6 7 4" xfId="21412"/>
    <cellStyle name="Normal 2 11 6 7 5" xfId="21413"/>
    <cellStyle name="Normal 2 11 6 8" xfId="21414"/>
    <cellStyle name="Normal 2 11 6 8 2" xfId="21415"/>
    <cellStyle name="Normal 2 11 6 8 3" xfId="21416"/>
    <cellStyle name="Normal 2 11 6 8 4" xfId="21417"/>
    <cellStyle name="Normal 2 11 6 9" xfId="21418"/>
    <cellStyle name="Normal 2 11 7" xfId="21419"/>
    <cellStyle name="Normal 2 11 7 10" xfId="21420"/>
    <cellStyle name="Normal 2 11 7 11" xfId="21421"/>
    <cellStyle name="Normal 2 11 7 2" xfId="21422"/>
    <cellStyle name="Normal 2 11 7 2 2" xfId="21423"/>
    <cellStyle name="Normal 2 11 7 2 2 2" xfId="21424"/>
    <cellStyle name="Normal 2 11 7 2 2 3" xfId="21425"/>
    <cellStyle name="Normal 2 11 7 2 2 4" xfId="21426"/>
    <cellStyle name="Normal 2 11 7 2 3" xfId="21427"/>
    <cellStyle name="Normal 2 11 7 2 4" xfId="21428"/>
    <cellStyle name="Normal 2 11 7 2 5" xfId="21429"/>
    <cellStyle name="Normal 2 11 7 3" xfId="21430"/>
    <cellStyle name="Normal 2 11 7 3 2" xfId="21431"/>
    <cellStyle name="Normal 2 11 7 3 2 2" xfId="21432"/>
    <cellStyle name="Normal 2 11 7 3 2 3" xfId="21433"/>
    <cellStyle name="Normal 2 11 7 3 2 4" xfId="21434"/>
    <cellStyle name="Normal 2 11 7 3 3" xfId="21435"/>
    <cellStyle name="Normal 2 11 7 3 4" xfId="21436"/>
    <cellStyle name="Normal 2 11 7 3 5" xfId="21437"/>
    <cellStyle name="Normal 2 11 7 4" xfId="21438"/>
    <cellStyle name="Normal 2 11 7 4 2" xfId="21439"/>
    <cellStyle name="Normal 2 11 7 4 2 2" xfId="21440"/>
    <cellStyle name="Normal 2 11 7 4 2 3" xfId="21441"/>
    <cellStyle name="Normal 2 11 7 4 2 4" xfId="21442"/>
    <cellStyle name="Normal 2 11 7 4 3" xfId="21443"/>
    <cellStyle name="Normal 2 11 7 4 4" xfId="21444"/>
    <cellStyle name="Normal 2 11 7 4 5" xfId="21445"/>
    <cellStyle name="Normal 2 11 7 5" xfId="21446"/>
    <cellStyle name="Normal 2 11 7 5 2" xfId="21447"/>
    <cellStyle name="Normal 2 11 7 5 2 2" xfId="21448"/>
    <cellStyle name="Normal 2 11 7 5 2 3" xfId="21449"/>
    <cellStyle name="Normal 2 11 7 5 2 4" xfId="21450"/>
    <cellStyle name="Normal 2 11 7 5 3" xfId="21451"/>
    <cellStyle name="Normal 2 11 7 5 4" xfId="21452"/>
    <cellStyle name="Normal 2 11 7 5 5" xfId="21453"/>
    <cellStyle name="Normal 2 11 7 6" xfId="21454"/>
    <cellStyle name="Normal 2 11 7 6 2" xfId="21455"/>
    <cellStyle name="Normal 2 11 7 6 2 2" xfId="21456"/>
    <cellStyle name="Normal 2 11 7 6 2 3" xfId="21457"/>
    <cellStyle name="Normal 2 11 7 6 2 4" xfId="21458"/>
    <cellStyle name="Normal 2 11 7 6 3" xfId="21459"/>
    <cellStyle name="Normal 2 11 7 6 4" xfId="21460"/>
    <cellStyle name="Normal 2 11 7 6 5" xfId="21461"/>
    <cellStyle name="Normal 2 11 7 7" xfId="21462"/>
    <cellStyle name="Normal 2 11 7 7 2" xfId="21463"/>
    <cellStyle name="Normal 2 11 7 7 2 2" xfId="21464"/>
    <cellStyle name="Normal 2 11 7 7 2 3" xfId="21465"/>
    <cellStyle name="Normal 2 11 7 7 2 4" xfId="21466"/>
    <cellStyle name="Normal 2 11 7 7 3" xfId="21467"/>
    <cellStyle name="Normal 2 11 7 7 4" xfId="21468"/>
    <cellStyle name="Normal 2 11 7 7 5" xfId="21469"/>
    <cellStyle name="Normal 2 11 7 8" xfId="21470"/>
    <cellStyle name="Normal 2 11 7 8 2" xfId="21471"/>
    <cellStyle name="Normal 2 11 7 8 3" xfId="21472"/>
    <cellStyle name="Normal 2 11 7 8 4" xfId="21473"/>
    <cellStyle name="Normal 2 11 7 9" xfId="21474"/>
    <cellStyle name="Normal 2 11 8" xfId="21475"/>
    <cellStyle name="Normal 2 11 8 10" xfId="21476"/>
    <cellStyle name="Normal 2 11 8 11" xfId="21477"/>
    <cellStyle name="Normal 2 11 8 2" xfId="21478"/>
    <cellStyle name="Normal 2 11 8 2 2" xfId="21479"/>
    <cellStyle name="Normal 2 11 8 2 2 2" xfId="21480"/>
    <cellStyle name="Normal 2 11 8 2 2 3" xfId="21481"/>
    <cellStyle name="Normal 2 11 8 2 2 4" xfId="21482"/>
    <cellStyle name="Normal 2 11 8 2 3" xfId="21483"/>
    <cellStyle name="Normal 2 11 8 2 4" xfId="21484"/>
    <cellStyle name="Normal 2 11 8 2 5" xfId="21485"/>
    <cellStyle name="Normal 2 11 8 3" xfId="21486"/>
    <cellStyle name="Normal 2 11 8 3 2" xfId="21487"/>
    <cellStyle name="Normal 2 11 8 3 2 2" xfId="21488"/>
    <cellStyle name="Normal 2 11 8 3 2 3" xfId="21489"/>
    <cellStyle name="Normal 2 11 8 3 2 4" xfId="21490"/>
    <cellStyle name="Normal 2 11 8 3 3" xfId="21491"/>
    <cellStyle name="Normal 2 11 8 3 4" xfId="21492"/>
    <cellStyle name="Normal 2 11 8 3 5" xfId="21493"/>
    <cellStyle name="Normal 2 11 8 4" xfId="21494"/>
    <cellStyle name="Normal 2 11 8 4 2" xfId="21495"/>
    <cellStyle name="Normal 2 11 8 4 2 2" xfId="21496"/>
    <cellStyle name="Normal 2 11 8 4 2 3" xfId="21497"/>
    <cellStyle name="Normal 2 11 8 4 2 4" xfId="21498"/>
    <cellStyle name="Normal 2 11 8 4 3" xfId="21499"/>
    <cellStyle name="Normal 2 11 8 4 4" xfId="21500"/>
    <cellStyle name="Normal 2 11 8 4 5" xfId="21501"/>
    <cellStyle name="Normal 2 11 8 5" xfId="21502"/>
    <cellStyle name="Normal 2 11 8 5 2" xfId="21503"/>
    <cellStyle name="Normal 2 11 8 5 2 2" xfId="21504"/>
    <cellStyle name="Normal 2 11 8 5 2 3" xfId="21505"/>
    <cellStyle name="Normal 2 11 8 5 2 4" xfId="21506"/>
    <cellStyle name="Normal 2 11 8 5 3" xfId="21507"/>
    <cellStyle name="Normal 2 11 8 5 4" xfId="21508"/>
    <cellStyle name="Normal 2 11 8 5 5" xfId="21509"/>
    <cellStyle name="Normal 2 11 8 6" xfId="21510"/>
    <cellStyle name="Normal 2 11 8 6 2" xfId="21511"/>
    <cellStyle name="Normal 2 11 8 6 2 2" xfId="21512"/>
    <cellStyle name="Normal 2 11 8 6 2 3" xfId="21513"/>
    <cellStyle name="Normal 2 11 8 6 2 4" xfId="21514"/>
    <cellStyle name="Normal 2 11 8 6 3" xfId="21515"/>
    <cellStyle name="Normal 2 11 8 6 4" xfId="21516"/>
    <cellStyle name="Normal 2 11 8 6 5" xfId="21517"/>
    <cellStyle name="Normal 2 11 8 7" xfId="21518"/>
    <cellStyle name="Normal 2 11 8 7 2" xfId="21519"/>
    <cellStyle name="Normal 2 11 8 7 2 2" xfId="21520"/>
    <cellStyle name="Normal 2 11 8 7 2 3" xfId="21521"/>
    <cellStyle name="Normal 2 11 8 7 2 4" xfId="21522"/>
    <cellStyle name="Normal 2 11 8 7 3" xfId="21523"/>
    <cellStyle name="Normal 2 11 8 7 4" xfId="21524"/>
    <cellStyle name="Normal 2 11 8 7 5" xfId="21525"/>
    <cellStyle name="Normal 2 11 8 8" xfId="21526"/>
    <cellStyle name="Normal 2 11 8 8 2" xfId="21527"/>
    <cellStyle name="Normal 2 11 8 8 2 2" xfId="21528"/>
    <cellStyle name="Normal 2 11 8 8 2 2 2" xfId="21529"/>
    <cellStyle name="Normal 2 11 8 8 2 3" xfId="21530"/>
    <cellStyle name="Normal 2 11 8 8 3" xfId="21531"/>
    <cellStyle name="Normal 2 11 8 8 4" xfId="21532"/>
    <cellStyle name="Normal 2 11 8 9" xfId="21533"/>
    <cellStyle name="Normal 2 11 9" xfId="21534"/>
    <cellStyle name="Normal 2 11 9 10" xfId="21535"/>
    <cellStyle name="Normal 2 11 9 11" xfId="21536"/>
    <cellStyle name="Normal 2 11 9 12" xfId="21537"/>
    <cellStyle name="Normal 2 11 9 2" xfId="21538"/>
    <cellStyle name="Normal 2 11 9 2 2" xfId="21539"/>
    <cellStyle name="Normal 2 11 9 2 2 2" xfId="21540"/>
    <cellStyle name="Normal 2 11 9 2 2 3" xfId="21541"/>
    <cellStyle name="Normal 2 11 9 2 2 4" xfId="21542"/>
    <cellStyle name="Normal 2 11 9 2 3" xfId="21543"/>
    <cellStyle name="Normal 2 11 9 2 4" xfId="21544"/>
    <cellStyle name="Normal 2 11 9 2 5" xfId="21545"/>
    <cellStyle name="Normal 2 11 9 3" xfId="21546"/>
    <cellStyle name="Normal 2 11 9 3 2" xfId="21547"/>
    <cellStyle name="Normal 2 11 9 3 2 2" xfId="21548"/>
    <cellStyle name="Normal 2 11 9 3 2 3" xfId="21549"/>
    <cellStyle name="Normal 2 11 9 3 2 4" xfId="21550"/>
    <cellStyle name="Normal 2 11 9 3 3" xfId="21551"/>
    <cellStyle name="Normal 2 11 9 3 4" xfId="21552"/>
    <cellStyle name="Normal 2 11 9 3 5" xfId="21553"/>
    <cellStyle name="Normal 2 11 9 4" xfId="21554"/>
    <cellStyle name="Normal 2 11 9 4 2" xfId="21555"/>
    <cellStyle name="Normal 2 11 9 4 2 2" xfId="21556"/>
    <cellStyle name="Normal 2 11 9 4 2 3" xfId="21557"/>
    <cellStyle name="Normal 2 11 9 4 2 4" xfId="21558"/>
    <cellStyle name="Normal 2 11 9 4 3" xfId="21559"/>
    <cellStyle name="Normal 2 11 9 4 4" xfId="21560"/>
    <cellStyle name="Normal 2 11 9 4 4 2" xfId="21561"/>
    <cellStyle name="Normal 2 11 9 4 4 2 2" xfId="21562"/>
    <cellStyle name="Normal 2 11 9 4 4 3" xfId="21563"/>
    <cellStyle name="Normal 2 11 9 4 5" xfId="21564"/>
    <cellStyle name="Normal 2 11 9 5" xfId="21565"/>
    <cellStyle name="Normal 2 11 9 5 2" xfId="21566"/>
    <cellStyle name="Normal 2 11 9 5 2 2" xfId="21567"/>
    <cellStyle name="Normal 2 11 9 5 2 3" xfId="21568"/>
    <cellStyle name="Normal 2 11 9 5 2 4" xfId="21569"/>
    <cellStyle name="Normal 2 11 9 5 3" xfId="21570"/>
    <cellStyle name="Normal 2 11 9 5 4" xfId="21571"/>
    <cellStyle name="Normal 2 11 9 5 5" xfId="21572"/>
    <cellStyle name="Normal 2 11 9 6" xfId="21573"/>
    <cellStyle name="Normal 2 11 9 6 2" xfId="21574"/>
    <cellStyle name="Normal 2 11 9 6 2 2" xfId="21575"/>
    <cellStyle name="Normal 2 11 9 6 2 3" xfId="21576"/>
    <cellStyle name="Normal 2 11 9 6 2 4" xfId="21577"/>
    <cellStyle name="Normal 2 11 9 6 3" xfId="21578"/>
    <cellStyle name="Normal 2 11 9 6 4" xfId="21579"/>
    <cellStyle name="Normal 2 11 9 6 5" xfId="21580"/>
    <cellStyle name="Normal 2 11 9 7" xfId="21581"/>
    <cellStyle name="Normal 2 11 9 7 2" xfId="21582"/>
    <cellStyle name="Normal 2 11 9 7 2 2" xfId="21583"/>
    <cellStyle name="Normal 2 11 9 7 2 3" xfId="21584"/>
    <cellStyle name="Normal 2 11 9 7 2 4" xfId="21585"/>
    <cellStyle name="Normal 2 11 9 7 3" xfId="21586"/>
    <cellStyle name="Normal 2 11 9 7 4" xfId="21587"/>
    <cellStyle name="Normal 2 11 9 7 5" xfId="21588"/>
    <cellStyle name="Normal 2 11 9 8" xfId="21589"/>
    <cellStyle name="Normal 2 11 9 8 2" xfId="21590"/>
    <cellStyle name="Normal 2 11 9 8 3" xfId="21591"/>
    <cellStyle name="Normal 2 11 9 8 4" xfId="21592"/>
    <cellStyle name="Normal 2 11 9 9" xfId="21593"/>
    <cellStyle name="Normal 2 11 9 9 2" xfId="21594"/>
    <cellStyle name="Normal 2 12" xfId="21595"/>
    <cellStyle name="Normal 2 12 10" xfId="21596"/>
    <cellStyle name="Normal 2 12 10 10" xfId="21597"/>
    <cellStyle name="Normal 2 12 10 11" xfId="21598"/>
    <cellStyle name="Normal 2 12 10 2" xfId="21599"/>
    <cellStyle name="Normal 2 12 10 2 2" xfId="21600"/>
    <cellStyle name="Normal 2 12 10 2 2 2" xfId="21601"/>
    <cellStyle name="Normal 2 12 10 2 2 3" xfId="21602"/>
    <cellStyle name="Normal 2 12 10 2 2 4" xfId="21603"/>
    <cellStyle name="Normal 2 12 10 2 3" xfId="21604"/>
    <cellStyle name="Normal 2 12 10 2 4" xfId="21605"/>
    <cellStyle name="Normal 2 12 10 2 5" xfId="21606"/>
    <cellStyle name="Normal 2 12 10 3" xfId="21607"/>
    <cellStyle name="Normal 2 12 10 3 2" xfId="21608"/>
    <cellStyle name="Normal 2 12 10 3 2 2" xfId="21609"/>
    <cellStyle name="Normal 2 12 10 3 2 3" xfId="21610"/>
    <cellStyle name="Normal 2 12 10 3 2 4" xfId="21611"/>
    <cellStyle name="Normal 2 12 10 3 3" xfId="21612"/>
    <cellStyle name="Normal 2 12 10 3 4" xfId="21613"/>
    <cellStyle name="Normal 2 12 10 3 5" xfId="21614"/>
    <cellStyle name="Normal 2 12 10 4" xfId="21615"/>
    <cellStyle name="Normal 2 12 10 4 2" xfId="21616"/>
    <cellStyle name="Normal 2 12 10 4 2 2" xfId="21617"/>
    <cellStyle name="Normal 2 12 10 4 2 3" xfId="21618"/>
    <cellStyle name="Normal 2 12 10 4 2 4" xfId="21619"/>
    <cellStyle name="Normal 2 12 10 4 3" xfId="21620"/>
    <cellStyle name="Normal 2 12 10 4 4" xfId="21621"/>
    <cellStyle name="Normal 2 12 10 4 5" xfId="21622"/>
    <cellStyle name="Normal 2 12 10 5" xfId="21623"/>
    <cellStyle name="Normal 2 12 10 5 2" xfId="21624"/>
    <cellStyle name="Normal 2 12 10 5 2 2" xfId="21625"/>
    <cellStyle name="Normal 2 12 10 5 2 3" xfId="21626"/>
    <cellStyle name="Normal 2 12 10 5 2 4" xfId="21627"/>
    <cellStyle name="Normal 2 12 10 5 3" xfId="21628"/>
    <cellStyle name="Normal 2 12 10 5 4" xfId="21629"/>
    <cellStyle name="Normal 2 12 10 5 5" xfId="21630"/>
    <cellStyle name="Normal 2 12 10 6" xfId="21631"/>
    <cellStyle name="Normal 2 12 10 6 2" xfId="21632"/>
    <cellStyle name="Normal 2 12 10 6 2 2" xfId="21633"/>
    <cellStyle name="Normal 2 12 10 6 2 3" xfId="21634"/>
    <cellStyle name="Normal 2 12 10 6 2 4" xfId="21635"/>
    <cellStyle name="Normal 2 12 10 6 3" xfId="21636"/>
    <cellStyle name="Normal 2 12 10 6 4" xfId="21637"/>
    <cellStyle name="Normal 2 12 10 6 5" xfId="21638"/>
    <cellStyle name="Normal 2 12 10 7" xfId="21639"/>
    <cellStyle name="Normal 2 12 10 7 2" xfId="21640"/>
    <cellStyle name="Normal 2 12 10 7 2 2" xfId="21641"/>
    <cellStyle name="Normal 2 12 10 7 2 3" xfId="21642"/>
    <cellStyle name="Normal 2 12 10 7 2 4" xfId="21643"/>
    <cellStyle name="Normal 2 12 10 7 3" xfId="21644"/>
    <cellStyle name="Normal 2 12 10 7 4" xfId="21645"/>
    <cellStyle name="Normal 2 12 10 7 5" xfId="21646"/>
    <cellStyle name="Normal 2 12 10 8" xfId="21647"/>
    <cellStyle name="Normal 2 12 10 8 2" xfId="21648"/>
    <cellStyle name="Normal 2 12 10 8 3" xfId="21649"/>
    <cellStyle name="Normal 2 12 10 8 4" xfId="21650"/>
    <cellStyle name="Normal 2 12 10 9" xfId="21651"/>
    <cellStyle name="Normal 2 12 11" xfId="21652"/>
    <cellStyle name="Normal 2 12 11 10" xfId="21653"/>
    <cellStyle name="Normal 2 12 11 11" xfId="21654"/>
    <cellStyle name="Normal 2 12 11 2" xfId="21655"/>
    <cellStyle name="Normal 2 12 11 2 2" xfId="21656"/>
    <cellStyle name="Normal 2 12 11 2 2 2" xfId="21657"/>
    <cellStyle name="Normal 2 12 11 2 2 3" xfId="21658"/>
    <cellStyle name="Normal 2 12 11 2 2 4" xfId="21659"/>
    <cellStyle name="Normal 2 12 11 2 3" xfId="21660"/>
    <cellStyle name="Normal 2 12 11 2 4" xfId="21661"/>
    <cellStyle name="Normal 2 12 11 2 5" xfId="21662"/>
    <cellStyle name="Normal 2 12 11 3" xfId="21663"/>
    <cellStyle name="Normal 2 12 11 3 2" xfId="21664"/>
    <cellStyle name="Normal 2 12 11 3 2 2" xfId="21665"/>
    <cellStyle name="Normal 2 12 11 3 2 3" xfId="21666"/>
    <cellStyle name="Normal 2 12 11 3 2 4" xfId="21667"/>
    <cellStyle name="Normal 2 12 11 3 3" xfId="21668"/>
    <cellStyle name="Normal 2 12 11 3 4" xfId="21669"/>
    <cellStyle name="Normal 2 12 11 3 5" xfId="21670"/>
    <cellStyle name="Normal 2 12 11 4" xfId="21671"/>
    <cellStyle name="Normal 2 12 11 4 2" xfId="21672"/>
    <cellStyle name="Normal 2 12 11 4 2 2" xfId="21673"/>
    <cellStyle name="Normal 2 12 11 4 2 3" xfId="21674"/>
    <cellStyle name="Normal 2 12 11 4 2 4" xfId="21675"/>
    <cellStyle name="Normal 2 12 11 4 3" xfId="21676"/>
    <cellStyle name="Normal 2 12 11 4 4" xfId="21677"/>
    <cellStyle name="Normal 2 12 11 4 5" xfId="21678"/>
    <cellStyle name="Normal 2 12 11 5" xfId="21679"/>
    <cellStyle name="Normal 2 12 11 5 2" xfId="21680"/>
    <cellStyle name="Normal 2 12 11 5 2 2" xfId="21681"/>
    <cellStyle name="Normal 2 12 11 5 2 3" xfId="21682"/>
    <cellStyle name="Normal 2 12 11 5 2 4" xfId="21683"/>
    <cellStyle name="Normal 2 12 11 5 3" xfId="21684"/>
    <cellStyle name="Normal 2 12 11 5 3 2" xfId="21685"/>
    <cellStyle name="Normal 2 12 11 5 3 2 2" xfId="21686"/>
    <cellStyle name="Normal 2 12 11 5 3 3" xfId="21687"/>
    <cellStyle name="Normal 2 12 11 5 4" xfId="21688"/>
    <cellStyle name="Normal 2 12 11 5 5" xfId="21689"/>
    <cellStyle name="Normal 2 12 11 6" xfId="21690"/>
    <cellStyle name="Normal 2 12 11 6 2" xfId="21691"/>
    <cellStyle name="Normal 2 12 11 6 2 2" xfId="21692"/>
    <cellStyle name="Normal 2 12 11 6 2 3" xfId="21693"/>
    <cellStyle name="Normal 2 12 11 6 2 4" xfId="21694"/>
    <cellStyle name="Normal 2 12 11 6 3" xfId="21695"/>
    <cellStyle name="Normal 2 12 11 6 4" xfId="21696"/>
    <cellStyle name="Normal 2 12 11 6 5" xfId="21697"/>
    <cellStyle name="Normal 2 12 11 7" xfId="21698"/>
    <cellStyle name="Normal 2 12 11 7 2" xfId="21699"/>
    <cellStyle name="Normal 2 12 11 7 2 2" xfId="21700"/>
    <cellStyle name="Normal 2 12 11 7 2 3" xfId="21701"/>
    <cellStyle name="Normal 2 12 11 7 2 4" xfId="21702"/>
    <cellStyle name="Normal 2 12 11 7 3" xfId="21703"/>
    <cellStyle name="Normal 2 12 11 7 4" xfId="21704"/>
    <cellStyle name="Normal 2 12 11 7 5" xfId="21705"/>
    <cellStyle name="Normal 2 12 11 8" xfId="21706"/>
    <cellStyle name="Normal 2 12 11 8 2" xfId="21707"/>
    <cellStyle name="Normal 2 12 11 8 3" xfId="21708"/>
    <cellStyle name="Normal 2 12 11 8 4" xfId="21709"/>
    <cellStyle name="Normal 2 12 11 9" xfId="21710"/>
    <cellStyle name="Normal 2 12 12" xfId="21711"/>
    <cellStyle name="Normal 2 12 12 10" xfId="21712"/>
    <cellStyle name="Normal 2 12 12 11" xfId="21713"/>
    <cellStyle name="Normal 2 12 12 2" xfId="21714"/>
    <cellStyle name="Normal 2 12 12 2 2" xfId="21715"/>
    <cellStyle name="Normal 2 12 12 2 2 2" xfId="21716"/>
    <cellStyle name="Normal 2 12 12 2 2 3" xfId="21717"/>
    <cellStyle name="Normal 2 12 12 2 2 4" xfId="21718"/>
    <cellStyle name="Normal 2 12 12 2 3" xfId="21719"/>
    <cellStyle name="Normal 2 12 12 2 4" xfId="21720"/>
    <cellStyle name="Normal 2 12 12 2 5" xfId="21721"/>
    <cellStyle name="Normal 2 12 12 3" xfId="21722"/>
    <cellStyle name="Normal 2 12 12 3 2" xfId="21723"/>
    <cellStyle name="Normal 2 12 12 3 2 2" xfId="21724"/>
    <cellStyle name="Normal 2 12 12 3 2 3" xfId="21725"/>
    <cellStyle name="Normal 2 12 12 3 2 4" xfId="21726"/>
    <cellStyle name="Normal 2 12 12 3 3" xfId="21727"/>
    <cellStyle name="Normal 2 12 12 3 4" xfId="21728"/>
    <cellStyle name="Normal 2 12 12 3 4 2" xfId="21729"/>
    <cellStyle name="Normal 2 12 12 3 4 2 2" xfId="21730"/>
    <cellStyle name="Normal 2 12 12 3 4 3" xfId="21731"/>
    <cellStyle name="Normal 2 12 12 3 5" xfId="21732"/>
    <cellStyle name="Normal 2 12 12 4" xfId="21733"/>
    <cellStyle name="Normal 2 12 12 4 2" xfId="21734"/>
    <cellStyle name="Normal 2 12 12 4 2 2" xfId="21735"/>
    <cellStyle name="Normal 2 12 12 4 2 3" xfId="21736"/>
    <cellStyle name="Normal 2 12 12 4 2 4" xfId="21737"/>
    <cellStyle name="Normal 2 12 12 4 3" xfId="21738"/>
    <cellStyle name="Normal 2 12 12 4 4" xfId="21739"/>
    <cellStyle name="Normal 2 12 12 4 5" xfId="21740"/>
    <cellStyle name="Normal 2 12 12 5" xfId="21741"/>
    <cellStyle name="Normal 2 12 12 5 2" xfId="21742"/>
    <cellStyle name="Normal 2 12 12 5 2 2" xfId="21743"/>
    <cellStyle name="Normal 2 12 12 5 2 3" xfId="21744"/>
    <cellStyle name="Normal 2 12 12 5 2 4" xfId="21745"/>
    <cellStyle name="Normal 2 12 12 5 3" xfId="21746"/>
    <cellStyle name="Normal 2 12 12 5 4" xfId="21747"/>
    <cellStyle name="Normal 2 12 12 5 5" xfId="21748"/>
    <cellStyle name="Normal 2 12 12 6" xfId="21749"/>
    <cellStyle name="Normal 2 12 12 6 2" xfId="21750"/>
    <cellStyle name="Normal 2 12 12 6 2 2" xfId="21751"/>
    <cellStyle name="Normal 2 12 12 6 2 3" xfId="21752"/>
    <cellStyle name="Normal 2 12 12 6 2 4" xfId="21753"/>
    <cellStyle name="Normal 2 12 12 6 3" xfId="21754"/>
    <cellStyle name="Normal 2 12 12 6 4" xfId="21755"/>
    <cellStyle name="Normal 2 12 12 6 5" xfId="21756"/>
    <cellStyle name="Normal 2 12 12 7" xfId="21757"/>
    <cellStyle name="Normal 2 12 12 7 2" xfId="21758"/>
    <cellStyle name="Normal 2 12 12 7 2 2" xfId="21759"/>
    <cellStyle name="Normal 2 12 12 7 2 3" xfId="21760"/>
    <cellStyle name="Normal 2 12 12 7 2 4" xfId="21761"/>
    <cellStyle name="Normal 2 12 12 7 3" xfId="21762"/>
    <cellStyle name="Normal 2 12 12 7 4" xfId="21763"/>
    <cellStyle name="Normal 2 12 12 7 5" xfId="21764"/>
    <cellStyle name="Normal 2 12 12 8" xfId="21765"/>
    <cellStyle name="Normal 2 12 12 8 2" xfId="21766"/>
    <cellStyle name="Normal 2 12 12 8 3" xfId="21767"/>
    <cellStyle name="Normal 2 12 12 8 4" xfId="21768"/>
    <cellStyle name="Normal 2 12 12 9" xfId="21769"/>
    <cellStyle name="Normal 2 12 13" xfId="21770"/>
    <cellStyle name="Normal 2 12 13 10" xfId="21771"/>
    <cellStyle name="Normal 2 12 13 11" xfId="21772"/>
    <cellStyle name="Normal 2 12 13 2" xfId="21773"/>
    <cellStyle name="Normal 2 12 13 2 2" xfId="21774"/>
    <cellStyle name="Normal 2 12 13 2 2 2" xfId="21775"/>
    <cellStyle name="Normal 2 12 13 2 2 3" xfId="21776"/>
    <cellStyle name="Normal 2 12 13 2 2 4" xfId="21777"/>
    <cellStyle name="Normal 2 12 13 2 3" xfId="21778"/>
    <cellStyle name="Normal 2 12 13 2 4" xfId="21779"/>
    <cellStyle name="Normal 2 12 13 2 5" xfId="21780"/>
    <cellStyle name="Normal 2 12 13 3" xfId="21781"/>
    <cellStyle name="Normal 2 12 13 3 2" xfId="21782"/>
    <cellStyle name="Normal 2 12 13 3 2 2" xfId="21783"/>
    <cellStyle name="Normal 2 12 13 3 2 3" xfId="21784"/>
    <cellStyle name="Normal 2 12 13 3 2 4" xfId="21785"/>
    <cellStyle name="Normal 2 12 13 3 3" xfId="21786"/>
    <cellStyle name="Normal 2 12 13 3 4" xfId="21787"/>
    <cellStyle name="Normal 2 12 13 3 5" xfId="21788"/>
    <cellStyle name="Normal 2 12 13 4" xfId="21789"/>
    <cellStyle name="Normal 2 12 13 4 2" xfId="21790"/>
    <cellStyle name="Normal 2 12 13 4 2 2" xfId="21791"/>
    <cellStyle name="Normal 2 12 13 4 2 3" xfId="21792"/>
    <cellStyle name="Normal 2 12 13 4 2 4" xfId="21793"/>
    <cellStyle name="Normal 2 12 13 4 3" xfId="21794"/>
    <cellStyle name="Normal 2 12 13 4 4" xfId="21795"/>
    <cellStyle name="Normal 2 12 13 4 5" xfId="21796"/>
    <cellStyle name="Normal 2 12 13 5" xfId="21797"/>
    <cellStyle name="Normal 2 12 13 5 2" xfId="21798"/>
    <cellStyle name="Normal 2 12 13 5 2 2" xfId="21799"/>
    <cellStyle name="Normal 2 12 13 5 2 3" xfId="21800"/>
    <cellStyle name="Normal 2 12 13 5 2 4" xfId="21801"/>
    <cellStyle name="Normal 2 12 13 5 3" xfId="21802"/>
    <cellStyle name="Normal 2 12 13 5 4" xfId="21803"/>
    <cellStyle name="Normal 2 12 13 5 5" xfId="21804"/>
    <cellStyle name="Normal 2 12 13 6" xfId="21805"/>
    <cellStyle name="Normal 2 12 13 6 2" xfId="21806"/>
    <cellStyle name="Normal 2 12 13 6 2 2" xfId="21807"/>
    <cellStyle name="Normal 2 12 13 6 2 3" xfId="21808"/>
    <cellStyle name="Normal 2 12 13 6 2 4" xfId="21809"/>
    <cellStyle name="Normal 2 12 13 6 3" xfId="21810"/>
    <cellStyle name="Normal 2 12 13 6 4" xfId="21811"/>
    <cellStyle name="Normal 2 12 13 6 5" xfId="21812"/>
    <cellStyle name="Normal 2 12 13 7" xfId="21813"/>
    <cellStyle name="Normal 2 12 13 7 2" xfId="21814"/>
    <cellStyle name="Normal 2 12 13 7 2 2" xfId="21815"/>
    <cellStyle name="Normal 2 12 13 7 2 3" xfId="21816"/>
    <cellStyle name="Normal 2 12 13 7 2 4" xfId="21817"/>
    <cellStyle name="Normal 2 12 13 7 3" xfId="21818"/>
    <cellStyle name="Normal 2 12 13 7 4" xfId="21819"/>
    <cellStyle name="Normal 2 12 13 7 5" xfId="21820"/>
    <cellStyle name="Normal 2 12 13 8" xfId="21821"/>
    <cellStyle name="Normal 2 12 13 8 2" xfId="21822"/>
    <cellStyle name="Normal 2 12 13 8 3" xfId="21823"/>
    <cellStyle name="Normal 2 12 13 8 4" xfId="21824"/>
    <cellStyle name="Normal 2 12 13 9" xfId="21825"/>
    <cellStyle name="Normal 2 12 14" xfId="21826"/>
    <cellStyle name="Normal 2 12 14 2" xfId="21827"/>
    <cellStyle name="Normal 2 12 14 2 2" xfId="21828"/>
    <cellStyle name="Normal 2 12 14 2 3" xfId="21829"/>
    <cellStyle name="Normal 2 12 14 2 4" xfId="21830"/>
    <cellStyle name="Normal 2 12 14 3" xfId="21831"/>
    <cellStyle name="Normal 2 12 14 4" xfId="21832"/>
    <cellStyle name="Normal 2 12 14 5" xfId="21833"/>
    <cellStyle name="Normal 2 12 15" xfId="21834"/>
    <cellStyle name="Normal 2 12 15 2" xfId="21835"/>
    <cellStyle name="Normal 2 12 15 2 2" xfId="21836"/>
    <cellStyle name="Normal 2 12 15 2 3" xfId="21837"/>
    <cellStyle name="Normal 2 12 15 2 4" xfId="21838"/>
    <cellStyle name="Normal 2 12 15 3" xfId="21839"/>
    <cellStyle name="Normal 2 12 15 4" xfId="21840"/>
    <cellStyle name="Normal 2 12 15 5" xfId="21841"/>
    <cellStyle name="Normal 2 12 16" xfId="21842"/>
    <cellStyle name="Normal 2 12 16 2" xfId="21843"/>
    <cellStyle name="Normal 2 12 16 2 2" xfId="21844"/>
    <cellStyle name="Normal 2 12 16 2 3" xfId="21845"/>
    <cellStyle name="Normal 2 12 16 2 4" xfId="21846"/>
    <cellStyle name="Normal 2 12 16 3" xfId="21847"/>
    <cellStyle name="Normal 2 12 16 4" xfId="21848"/>
    <cellStyle name="Normal 2 12 16 5" xfId="21849"/>
    <cellStyle name="Normal 2 12 17" xfId="21850"/>
    <cellStyle name="Normal 2 12 17 2" xfId="21851"/>
    <cellStyle name="Normal 2 12 17 2 2" xfId="21852"/>
    <cellStyle name="Normal 2 12 17 2 3" xfId="21853"/>
    <cellStyle name="Normal 2 12 17 2 4" xfId="21854"/>
    <cellStyle name="Normal 2 12 17 3" xfId="21855"/>
    <cellStyle name="Normal 2 12 17 4" xfId="21856"/>
    <cellStyle name="Normal 2 12 17 5" xfId="21857"/>
    <cellStyle name="Normal 2 12 18" xfId="21858"/>
    <cellStyle name="Normal 2 12 18 2" xfId="21859"/>
    <cellStyle name="Normal 2 12 18 2 2" xfId="21860"/>
    <cellStyle name="Normal 2 12 18 2 3" xfId="21861"/>
    <cellStyle name="Normal 2 12 18 2 4" xfId="21862"/>
    <cellStyle name="Normal 2 12 18 3" xfId="21863"/>
    <cellStyle name="Normal 2 12 18 4" xfId="21864"/>
    <cellStyle name="Normal 2 12 18 5" xfId="21865"/>
    <cellStyle name="Normal 2 12 19" xfId="21866"/>
    <cellStyle name="Normal 2 12 19 2" xfId="21867"/>
    <cellStyle name="Normal 2 12 19 2 2" xfId="21868"/>
    <cellStyle name="Normal 2 12 19 2 3" xfId="21869"/>
    <cellStyle name="Normal 2 12 19 2 4" xfId="21870"/>
    <cellStyle name="Normal 2 12 19 3" xfId="21871"/>
    <cellStyle name="Normal 2 12 19 4" xfId="21872"/>
    <cellStyle name="Normal 2 12 19 5" xfId="21873"/>
    <cellStyle name="Normal 2 12 2" xfId="21874"/>
    <cellStyle name="Normal 2 12 2 10" xfId="21875"/>
    <cellStyle name="Normal 2 12 2 11" xfId="21876"/>
    <cellStyle name="Normal 2 12 2 2" xfId="21877"/>
    <cellStyle name="Normal 2 12 2 2 2" xfId="21878"/>
    <cellStyle name="Normal 2 12 2 2 2 2" xfId="21879"/>
    <cellStyle name="Normal 2 12 2 2 2 3" xfId="21880"/>
    <cellStyle name="Normal 2 12 2 2 2 4" xfId="21881"/>
    <cellStyle name="Normal 2 12 2 2 3" xfId="21882"/>
    <cellStyle name="Normal 2 12 2 2 4" xfId="21883"/>
    <cellStyle name="Normal 2 12 2 2 5" xfId="21884"/>
    <cellStyle name="Normal 2 12 2 3" xfId="21885"/>
    <cellStyle name="Normal 2 12 2 3 2" xfId="21886"/>
    <cellStyle name="Normal 2 12 2 3 2 2" xfId="21887"/>
    <cellStyle name="Normal 2 12 2 3 2 3" xfId="21888"/>
    <cellStyle name="Normal 2 12 2 3 2 4" xfId="21889"/>
    <cellStyle name="Normal 2 12 2 3 3" xfId="21890"/>
    <cellStyle name="Normal 2 12 2 3 4" xfId="21891"/>
    <cellStyle name="Normal 2 12 2 3 5" xfId="21892"/>
    <cellStyle name="Normal 2 12 2 4" xfId="21893"/>
    <cellStyle name="Normal 2 12 2 4 2" xfId="21894"/>
    <cellStyle name="Normal 2 12 2 4 2 2" xfId="21895"/>
    <cellStyle name="Normal 2 12 2 4 2 2 2" xfId="21896"/>
    <cellStyle name="Normal 2 12 2 4 2 3" xfId="21897"/>
    <cellStyle name="Normal 2 12 2 4 2 4" xfId="21898"/>
    <cellStyle name="Normal 2 12 2 4 2 5" xfId="21899"/>
    <cellStyle name="Normal 2 12 2 4 3" xfId="21900"/>
    <cellStyle name="Normal 2 12 2 4 4" xfId="21901"/>
    <cellStyle name="Normal 2 12 2 4 5" xfId="21902"/>
    <cellStyle name="Normal 2 12 2 5" xfId="21903"/>
    <cellStyle name="Normal 2 12 2 5 2" xfId="21904"/>
    <cellStyle name="Normal 2 12 2 5 2 2" xfId="21905"/>
    <cellStyle name="Normal 2 12 2 5 2 3" xfId="21906"/>
    <cellStyle name="Normal 2 12 2 5 2 4" xfId="21907"/>
    <cellStyle name="Normal 2 12 2 5 3" xfId="21908"/>
    <cellStyle name="Normal 2 12 2 5 4" xfId="21909"/>
    <cellStyle name="Normal 2 12 2 5 5" xfId="21910"/>
    <cellStyle name="Normal 2 12 2 6" xfId="21911"/>
    <cellStyle name="Normal 2 12 2 6 2" xfId="21912"/>
    <cellStyle name="Normal 2 12 2 6 2 2" xfId="21913"/>
    <cellStyle name="Normal 2 12 2 6 2 3" xfId="21914"/>
    <cellStyle name="Normal 2 12 2 6 2 4" xfId="21915"/>
    <cellStyle name="Normal 2 12 2 6 3" xfId="21916"/>
    <cellStyle name="Normal 2 12 2 6 4" xfId="21917"/>
    <cellStyle name="Normal 2 12 2 6 5" xfId="21918"/>
    <cellStyle name="Normal 2 12 2 7" xfId="21919"/>
    <cellStyle name="Normal 2 12 2 7 2" xfId="21920"/>
    <cellStyle name="Normal 2 12 2 7 2 2" xfId="21921"/>
    <cellStyle name="Normal 2 12 2 7 2 3" xfId="21922"/>
    <cellStyle name="Normal 2 12 2 7 2 4" xfId="21923"/>
    <cellStyle name="Normal 2 12 2 7 3" xfId="21924"/>
    <cellStyle name="Normal 2 12 2 7 4" xfId="21925"/>
    <cellStyle name="Normal 2 12 2 7 5" xfId="21926"/>
    <cellStyle name="Normal 2 12 2 8" xfId="21927"/>
    <cellStyle name="Normal 2 12 2 8 2" xfId="21928"/>
    <cellStyle name="Normal 2 12 2 8 3" xfId="21929"/>
    <cellStyle name="Normal 2 12 2 8 4" xfId="21930"/>
    <cellStyle name="Normal 2 12 2 9" xfId="21931"/>
    <cellStyle name="Normal 2 12 20" xfId="21932"/>
    <cellStyle name="Normal 2 12 20 2" xfId="21933"/>
    <cellStyle name="Normal 2 12 20 3" xfId="21934"/>
    <cellStyle name="Normal 2 12 20 4" xfId="21935"/>
    <cellStyle name="Normal 2 12 21" xfId="21936"/>
    <cellStyle name="Normal 2 12 22" xfId="21937"/>
    <cellStyle name="Normal 2 12 23" xfId="21938"/>
    <cellStyle name="Normal 2 12 3" xfId="21939"/>
    <cellStyle name="Normal 2 12 3 10" xfId="21940"/>
    <cellStyle name="Normal 2 12 3 11" xfId="21941"/>
    <cellStyle name="Normal 2 12 3 2" xfId="21942"/>
    <cellStyle name="Normal 2 12 3 2 2" xfId="21943"/>
    <cellStyle name="Normal 2 12 3 2 2 2" xfId="21944"/>
    <cellStyle name="Normal 2 12 3 2 2 3" xfId="21945"/>
    <cellStyle name="Normal 2 12 3 2 2 4" xfId="21946"/>
    <cellStyle name="Normal 2 12 3 2 3" xfId="21947"/>
    <cellStyle name="Normal 2 12 3 2 4" xfId="21948"/>
    <cellStyle name="Normal 2 12 3 2 5" xfId="21949"/>
    <cellStyle name="Normal 2 12 3 3" xfId="21950"/>
    <cellStyle name="Normal 2 12 3 3 2" xfId="21951"/>
    <cellStyle name="Normal 2 12 3 3 2 2" xfId="21952"/>
    <cellStyle name="Normal 2 12 3 3 2 3" xfId="21953"/>
    <cellStyle name="Normal 2 12 3 3 2 4" xfId="21954"/>
    <cellStyle name="Normal 2 12 3 3 3" xfId="21955"/>
    <cellStyle name="Normal 2 12 3 3 4" xfId="21956"/>
    <cellStyle name="Normal 2 12 3 3 5" xfId="21957"/>
    <cellStyle name="Normal 2 12 3 4" xfId="21958"/>
    <cellStyle name="Normal 2 12 3 4 2" xfId="21959"/>
    <cellStyle name="Normal 2 12 3 4 2 2" xfId="21960"/>
    <cellStyle name="Normal 2 12 3 4 2 3" xfId="21961"/>
    <cellStyle name="Normal 2 12 3 4 2 4" xfId="21962"/>
    <cellStyle name="Normal 2 12 3 4 3" xfId="21963"/>
    <cellStyle name="Normal 2 12 3 4 4" xfId="21964"/>
    <cellStyle name="Normal 2 12 3 4 5" xfId="21965"/>
    <cellStyle name="Normal 2 12 3 5" xfId="21966"/>
    <cellStyle name="Normal 2 12 3 5 2" xfId="21967"/>
    <cellStyle name="Normal 2 12 3 5 2 2" xfId="21968"/>
    <cellStyle name="Normal 2 12 3 5 2 3" xfId="21969"/>
    <cellStyle name="Normal 2 12 3 5 2 4" xfId="21970"/>
    <cellStyle name="Normal 2 12 3 5 3" xfId="21971"/>
    <cellStyle name="Normal 2 12 3 5 4" xfId="21972"/>
    <cellStyle name="Normal 2 12 3 5 5" xfId="21973"/>
    <cellStyle name="Normal 2 12 3 6" xfId="21974"/>
    <cellStyle name="Normal 2 12 3 6 2" xfId="21975"/>
    <cellStyle name="Normal 2 12 3 6 2 2" xfId="21976"/>
    <cellStyle name="Normal 2 12 3 6 2 3" xfId="21977"/>
    <cellStyle name="Normal 2 12 3 6 2 4" xfId="21978"/>
    <cellStyle name="Normal 2 12 3 6 3" xfId="21979"/>
    <cellStyle name="Normal 2 12 3 6 4" xfId="21980"/>
    <cellStyle name="Normal 2 12 3 6 5" xfId="21981"/>
    <cellStyle name="Normal 2 12 3 7" xfId="21982"/>
    <cellStyle name="Normal 2 12 3 7 2" xfId="21983"/>
    <cellStyle name="Normal 2 12 3 7 2 2" xfId="21984"/>
    <cellStyle name="Normal 2 12 3 7 2 3" xfId="21985"/>
    <cellStyle name="Normal 2 12 3 7 2 4" xfId="21986"/>
    <cellStyle name="Normal 2 12 3 7 3" xfId="21987"/>
    <cellStyle name="Normal 2 12 3 7 4" xfId="21988"/>
    <cellStyle name="Normal 2 12 3 7 4 2" xfId="21989"/>
    <cellStyle name="Normal 2 12 3 7 4 2 2" xfId="21990"/>
    <cellStyle name="Normal 2 12 3 7 4 3" xfId="21991"/>
    <cellStyle name="Normal 2 12 3 7 5" xfId="21992"/>
    <cellStyle name="Normal 2 12 3 8" xfId="21993"/>
    <cellStyle name="Normal 2 12 3 8 2" xfId="21994"/>
    <cellStyle name="Normal 2 12 3 8 3" xfId="21995"/>
    <cellStyle name="Normal 2 12 3 8 4" xfId="21996"/>
    <cellStyle name="Normal 2 12 3 9" xfId="21997"/>
    <cellStyle name="Normal 2 12 4" xfId="21998"/>
    <cellStyle name="Normal 2 12 4 10" xfId="21999"/>
    <cellStyle name="Normal 2 12 4 11" xfId="22000"/>
    <cellStyle name="Normal 2 12 4 2" xfId="22001"/>
    <cellStyle name="Normal 2 12 4 2 2" xfId="22002"/>
    <cellStyle name="Normal 2 12 4 2 2 2" xfId="22003"/>
    <cellStyle name="Normal 2 12 4 2 2 3" xfId="22004"/>
    <cellStyle name="Normal 2 12 4 2 2 4" xfId="22005"/>
    <cellStyle name="Normal 2 12 4 2 3" xfId="22006"/>
    <cellStyle name="Normal 2 12 4 2 4" xfId="22007"/>
    <cellStyle name="Normal 2 12 4 2 5" xfId="22008"/>
    <cellStyle name="Normal 2 12 4 3" xfId="22009"/>
    <cellStyle name="Normal 2 12 4 3 2" xfId="22010"/>
    <cellStyle name="Normal 2 12 4 3 2 2" xfId="22011"/>
    <cellStyle name="Normal 2 12 4 3 2 3" xfId="22012"/>
    <cellStyle name="Normal 2 12 4 3 2 4" xfId="22013"/>
    <cellStyle name="Normal 2 12 4 3 3" xfId="22014"/>
    <cellStyle name="Normal 2 12 4 3 4" xfId="22015"/>
    <cellStyle name="Normal 2 12 4 3 5" xfId="22016"/>
    <cellStyle name="Normal 2 12 4 4" xfId="22017"/>
    <cellStyle name="Normal 2 12 4 4 2" xfId="22018"/>
    <cellStyle name="Normal 2 12 4 4 2 2" xfId="22019"/>
    <cellStyle name="Normal 2 12 4 4 2 3" xfId="22020"/>
    <cellStyle name="Normal 2 12 4 4 2 4" xfId="22021"/>
    <cellStyle name="Normal 2 12 4 4 3" xfId="22022"/>
    <cellStyle name="Normal 2 12 4 4 4" xfId="22023"/>
    <cellStyle name="Normal 2 12 4 4 5" xfId="22024"/>
    <cellStyle name="Normal 2 12 4 5" xfId="22025"/>
    <cellStyle name="Normal 2 12 4 5 2" xfId="22026"/>
    <cellStyle name="Normal 2 12 4 5 2 2" xfId="22027"/>
    <cellStyle name="Normal 2 12 4 5 2 3" xfId="22028"/>
    <cellStyle name="Normal 2 12 4 5 2 4" xfId="22029"/>
    <cellStyle name="Normal 2 12 4 5 3" xfId="22030"/>
    <cellStyle name="Normal 2 12 4 5 4" xfId="22031"/>
    <cellStyle name="Normal 2 12 4 5 5" xfId="22032"/>
    <cellStyle name="Normal 2 12 4 6" xfId="22033"/>
    <cellStyle name="Normal 2 12 4 6 2" xfId="22034"/>
    <cellStyle name="Normal 2 12 4 6 2 2" xfId="22035"/>
    <cellStyle name="Normal 2 12 4 6 2 3" xfId="22036"/>
    <cellStyle name="Normal 2 12 4 6 2 4" xfId="22037"/>
    <cellStyle name="Normal 2 12 4 6 3" xfId="22038"/>
    <cellStyle name="Normal 2 12 4 6 4" xfId="22039"/>
    <cellStyle name="Normal 2 12 4 6 5" xfId="22040"/>
    <cellStyle name="Normal 2 12 4 7" xfId="22041"/>
    <cellStyle name="Normal 2 12 4 7 2" xfId="22042"/>
    <cellStyle name="Normal 2 12 4 7 2 2" xfId="22043"/>
    <cellStyle name="Normal 2 12 4 7 2 3" xfId="22044"/>
    <cellStyle name="Normal 2 12 4 7 2 4" xfId="22045"/>
    <cellStyle name="Normal 2 12 4 7 3" xfId="22046"/>
    <cellStyle name="Normal 2 12 4 7 4" xfId="22047"/>
    <cellStyle name="Normal 2 12 4 7 5" xfId="22048"/>
    <cellStyle name="Normal 2 12 4 8" xfId="22049"/>
    <cellStyle name="Normal 2 12 4 8 2" xfId="22050"/>
    <cellStyle name="Normal 2 12 4 8 3" xfId="22051"/>
    <cellStyle name="Normal 2 12 4 8 4" xfId="22052"/>
    <cellStyle name="Normal 2 12 4 9" xfId="22053"/>
    <cellStyle name="Normal 2 12 5" xfId="22054"/>
    <cellStyle name="Normal 2 12 5 10" xfId="22055"/>
    <cellStyle name="Normal 2 12 5 11" xfId="22056"/>
    <cellStyle name="Normal 2 12 5 2" xfId="22057"/>
    <cellStyle name="Normal 2 12 5 2 2" xfId="22058"/>
    <cellStyle name="Normal 2 12 5 2 2 2" xfId="22059"/>
    <cellStyle name="Normal 2 12 5 2 2 3" xfId="22060"/>
    <cellStyle name="Normal 2 12 5 2 2 4" xfId="22061"/>
    <cellStyle name="Normal 2 12 5 2 3" xfId="22062"/>
    <cellStyle name="Normal 2 12 5 2 4" xfId="22063"/>
    <cellStyle name="Normal 2 12 5 2 5" xfId="22064"/>
    <cellStyle name="Normal 2 12 5 3" xfId="22065"/>
    <cellStyle name="Normal 2 12 5 3 2" xfId="22066"/>
    <cellStyle name="Normal 2 12 5 3 2 2" xfId="22067"/>
    <cellStyle name="Normal 2 12 5 3 2 3" xfId="22068"/>
    <cellStyle name="Normal 2 12 5 3 2 4" xfId="22069"/>
    <cellStyle name="Normal 2 12 5 3 3" xfId="22070"/>
    <cellStyle name="Normal 2 12 5 3 4" xfId="22071"/>
    <cellStyle name="Normal 2 12 5 3 5" xfId="22072"/>
    <cellStyle name="Normal 2 12 5 4" xfId="22073"/>
    <cellStyle name="Normal 2 12 5 4 2" xfId="22074"/>
    <cellStyle name="Normal 2 12 5 4 2 2" xfId="22075"/>
    <cellStyle name="Normal 2 12 5 4 2 3" xfId="22076"/>
    <cellStyle name="Normal 2 12 5 4 2 4" xfId="22077"/>
    <cellStyle name="Normal 2 12 5 4 3" xfId="22078"/>
    <cellStyle name="Normal 2 12 5 4 4" xfId="22079"/>
    <cellStyle name="Normal 2 12 5 4 5" xfId="22080"/>
    <cellStyle name="Normal 2 12 5 5" xfId="22081"/>
    <cellStyle name="Normal 2 12 5 5 2" xfId="22082"/>
    <cellStyle name="Normal 2 12 5 5 2 2" xfId="22083"/>
    <cellStyle name="Normal 2 12 5 5 2 3" xfId="22084"/>
    <cellStyle name="Normal 2 12 5 5 2 4" xfId="22085"/>
    <cellStyle name="Normal 2 12 5 5 3" xfId="22086"/>
    <cellStyle name="Normal 2 12 5 5 4" xfId="22087"/>
    <cellStyle name="Normal 2 12 5 5 5" xfId="22088"/>
    <cellStyle name="Normal 2 12 5 6" xfId="22089"/>
    <cellStyle name="Normal 2 12 5 6 2" xfId="22090"/>
    <cellStyle name="Normal 2 12 5 6 2 2" xfId="22091"/>
    <cellStyle name="Normal 2 12 5 6 2 3" xfId="22092"/>
    <cellStyle name="Normal 2 12 5 6 2 4" xfId="22093"/>
    <cellStyle name="Normal 2 12 5 6 3" xfId="22094"/>
    <cellStyle name="Normal 2 12 5 6 4" xfId="22095"/>
    <cellStyle name="Normal 2 12 5 6 5" xfId="22096"/>
    <cellStyle name="Normal 2 12 5 7" xfId="22097"/>
    <cellStyle name="Normal 2 12 5 7 2" xfId="22098"/>
    <cellStyle name="Normal 2 12 5 7 2 2" xfId="22099"/>
    <cellStyle name="Normal 2 12 5 7 2 3" xfId="22100"/>
    <cellStyle name="Normal 2 12 5 7 2 4" xfId="22101"/>
    <cellStyle name="Normal 2 12 5 7 3" xfId="22102"/>
    <cellStyle name="Normal 2 12 5 7 4" xfId="22103"/>
    <cellStyle name="Normal 2 12 5 7 5" xfId="22104"/>
    <cellStyle name="Normal 2 12 5 8" xfId="22105"/>
    <cellStyle name="Normal 2 12 5 8 2" xfId="22106"/>
    <cellStyle name="Normal 2 12 5 8 3" xfId="22107"/>
    <cellStyle name="Normal 2 12 5 8 4" xfId="22108"/>
    <cellStyle name="Normal 2 12 5 9" xfId="22109"/>
    <cellStyle name="Normal 2 12 6" xfId="22110"/>
    <cellStyle name="Normal 2 12 6 10" xfId="22111"/>
    <cellStyle name="Normal 2 12 6 11" xfId="22112"/>
    <cellStyle name="Normal 2 12 6 2" xfId="22113"/>
    <cellStyle name="Normal 2 12 6 2 2" xfId="22114"/>
    <cellStyle name="Normal 2 12 6 2 2 2" xfId="22115"/>
    <cellStyle name="Normal 2 12 6 2 2 3" xfId="22116"/>
    <cellStyle name="Normal 2 12 6 2 2 4" xfId="22117"/>
    <cellStyle name="Normal 2 12 6 2 3" xfId="22118"/>
    <cellStyle name="Normal 2 12 6 2 4" xfId="22119"/>
    <cellStyle name="Normal 2 12 6 2 5" xfId="22120"/>
    <cellStyle name="Normal 2 12 6 3" xfId="22121"/>
    <cellStyle name="Normal 2 12 6 3 2" xfId="22122"/>
    <cellStyle name="Normal 2 12 6 3 2 2" xfId="22123"/>
    <cellStyle name="Normal 2 12 6 3 2 3" xfId="22124"/>
    <cellStyle name="Normal 2 12 6 3 2 4" xfId="22125"/>
    <cellStyle name="Normal 2 12 6 3 3" xfId="22126"/>
    <cellStyle name="Normal 2 12 6 3 4" xfId="22127"/>
    <cellStyle name="Normal 2 12 6 3 5" xfId="22128"/>
    <cellStyle name="Normal 2 12 6 4" xfId="22129"/>
    <cellStyle name="Normal 2 12 6 4 2" xfId="22130"/>
    <cellStyle name="Normal 2 12 6 4 2 2" xfId="22131"/>
    <cellStyle name="Normal 2 12 6 4 2 3" xfId="22132"/>
    <cellStyle name="Normal 2 12 6 4 2 4" xfId="22133"/>
    <cellStyle name="Normal 2 12 6 4 3" xfId="22134"/>
    <cellStyle name="Normal 2 12 6 4 4" xfId="22135"/>
    <cellStyle name="Normal 2 12 6 4 5" xfId="22136"/>
    <cellStyle name="Normal 2 12 6 5" xfId="22137"/>
    <cellStyle name="Normal 2 12 6 5 2" xfId="22138"/>
    <cellStyle name="Normal 2 12 6 5 2 2" xfId="22139"/>
    <cellStyle name="Normal 2 12 6 5 2 3" xfId="22140"/>
    <cellStyle name="Normal 2 12 6 5 2 3 2" xfId="22141"/>
    <cellStyle name="Normal 2 12 6 5 2 3 2 2" xfId="22142"/>
    <cellStyle name="Normal 2 12 6 5 2 3 3" xfId="22143"/>
    <cellStyle name="Normal 2 12 6 5 2 4" xfId="22144"/>
    <cellStyle name="Normal 2 12 6 5 3" xfId="22145"/>
    <cellStyle name="Normal 2 12 6 5 4" xfId="22146"/>
    <cellStyle name="Normal 2 12 6 5 5" xfId="22147"/>
    <cellStyle name="Normal 2 12 6 6" xfId="22148"/>
    <cellStyle name="Normal 2 12 6 6 2" xfId="22149"/>
    <cellStyle name="Normal 2 12 6 6 2 2" xfId="22150"/>
    <cellStyle name="Normal 2 12 6 6 2 3" xfId="22151"/>
    <cellStyle name="Normal 2 12 6 6 2 4" xfId="22152"/>
    <cellStyle name="Normal 2 12 6 6 3" xfId="22153"/>
    <cellStyle name="Normal 2 12 6 6 4" xfId="22154"/>
    <cellStyle name="Normal 2 12 6 6 5" xfId="22155"/>
    <cellStyle name="Normal 2 12 6 7" xfId="22156"/>
    <cellStyle name="Normal 2 12 6 7 2" xfId="22157"/>
    <cellStyle name="Normal 2 12 6 7 2 2" xfId="22158"/>
    <cellStyle name="Normal 2 12 6 7 2 3" xfId="22159"/>
    <cellStyle name="Normal 2 12 6 7 2 4" xfId="22160"/>
    <cellStyle name="Normal 2 12 6 7 3" xfId="22161"/>
    <cellStyle name="Normal 2 12 6 7 4" xfId="22162"/>
    <cellStyle name="Normal 2 12 6 7 5" xfId="22163"/>
    <cellStyle name="Normal 2 12 6 8" xfId="22164"/>
    <cellStyle name="Normal 2 12 6 8 2" xfId="22165"/>
    <cellStyle name="Normal 2 12 6 8 3" xfId="22166"/>
    <cellStyle name="Normal 2 12 6 8 4" xfId="22167"/>
    <cellStyle name="Normal 2 12 6 9" xfId="22168"/>
    <cellStyle name="Normal 2 12 7" xfId="22169"/>
    <cellStyle name="Normal 2 12 7 10" xfId="22170"/>
    <cellStyle name="Normal 2 12 7 11" xfId="22171"/>
    <cellStyle name="Normal 2 12 7 2" xfId="22172"/>
    <cellStyle name="Normal 2 12 7 2 2" xfId="22173"/>
    <cellStyle name="Normal 2 12 7 2 2 2" xfId="22174"/>
    <cellStyle name="Normal 2 12 7 2 2 3" xfId="22175"/>
    <cellStyle name="Normal 2 12 7 2 2 4" xfId="22176"/>
    <cellStyle name="Normal 2 12 7 2 3" xfId="22177"/>
    <cellStyle name="Normal 2 12 7 2 4" xfId="22178"/>
    <cellStyle name="Normal 2 12 7 2 5" xfId="22179"/>
    <cellStyle name="Normal 2 12 7 3" xfId="22180"/>
    <cellStyle name="Normal 2 12 7 3 2" xfId="22181"/>
    <cellStyle name="Normal 2 12 7 3 2 2" xfId="22182"/>
    <cellStyle name="Normal 2 12 7 3 2 3" xfId="22183"/>
    <cellStyle name="Normal 2 12 7 3 2 4" xfId="22184"/>
    <cellStyle name="Normal 2 12 7 3 3" xfId="22185"/>
    <cellStyle name="Normal 2 12 7 3 4" xfId="22186"/>
    <cellStyle name="Normal 2 12 7 3 5" xfId="22187"/>
    <cellStyle name="Normal 2 12 7 4" xfId="22188"/>
    <cellStyle name="Normal 2 12 7 4 2" xfId="22189"/>
    <cellStyle name="Normal 2 12 7 4 2 2" xfId="22190"/>
    <cellStyle name="Normal 2 12 7 4 2 2 2" xfId="22191"/>
    <cellStyle name="Normal 2 12 7 4 2 2 2 2" xfId="22192"/>
    <cellStyle name="Normal 2 12 7 4 2 2 3" xfId="22193"/>
    <cellStyle name="Normal 2 12 7 4 2 3" xfId="22194"/>
    <cellStyle name="Normal 2 12 7 4 2 4" xfId="22195"/>
    <cellStyle name="Normal 2 12 7 4 3" xfId="22196"/>
    <cellStyle name="Normal 2 12 7 4 4" xfId="22197"/>
    <cellStyle name="Normal 2 12 7 4 5" xfId="22198"/>
    <cellStyle name="Normal 2 12 7 5" xfId="22199"/>
    <cellStyle name="Normal 2 12 7 5 2" xfId="22200"/>
    <cellStyle name="Normal 2 12 7 5 2 2" xfId="22201"/>
    <cellStyle name="Normal 2 12 7 5 2 3" xfId="22202"/>
    <cellStyle name="Normal 2 12 7 5 2 4" xfId="22203"/>
    <cellStyle name="Normal 2 12 7 5 3" xfId="22204"/>
    <cellStyle name="Normal 2 12 7 5 4" xfId="22205"/>
    <cellStyle name="Normal 2 12 7 5 5" xfId="22206"/>
    <cellStyle name="Normal 2 12 7 6" xfId="22207"/>
    <cellStyle name="Normal 2 12 7 6 2" xfId="22208"/>
    <cellStyle name="Normal 2 12 7 6 2 2" xfId="22209"/>
    <cellStyle name="Normal 2 12 7 6 2 3" xfId="22210"/>
    <cellStyle name="Normal 2 12 7 6 2 4" xfId="22211"/>
    <cellStyle name="Normal 2 12 7 6 3" xfId="22212"/>
    <cellStyle name="Normal 2 12 7 6 4" xfId="22213"/>
    <cellStyle name="Normal 2 12 7 6 5" xfId="22214"/>
    <cellStyle name="Normal 2 12 7 7" xfId="22215"/>
    <cellStyle name="Normal 2 12 7 7 2" xfId="22216"/>
    <cellStyle name="Normal 2 12 7 7 2 2" xfId="22217"/>
    <cellStyle name="Normal 2 12 7 7 2 3" xfId="22218"/>
    <cellStyle name="Normal 2 12 7 7 2 4" xfId="22219"/>
    <cellStyle name="Normal 2 12 7 7 3" xfId="22220"/>
    <cellStyle name="Normal 2 12 7 7 4" xfId="22221"/>
    <cellStyle name="Normal 2 12 7 7 5" xfId="22222"/>
    <cellStyle name="Normal 2 12 7 8" xfId="22223"/>
    <cellStyle name="Normal 2 12 7 8 2" xfId="22224"/>
    <cellStyle name="Normal 2 12 7 8 3" xfId="22225"/>
    <cellStyle name="Normal 2 12 7 8 4" xfId="22226"/>
    <cellStyle name="Normal 2 12 7 9" xfId="22227"/>
    <cellStyle name="Normal 2 12 8" xfId="22228"/>
    <cellStyle name="Normal 2 12 8 10" xfId="22229"/>
    <cellStyle name="Normal 2 12 8 11" xfId="22230"/>
    <cellStyle name="Normal 2 12 8 2" xfId="22231"/>
    <cellStyle name="Normal 2 12 8 2 2" xfId="22232"/>
    <cellStyle name="Normal 2 12 8 2 2 2" xfId="22233"/>
    <cellStyle name="Normal 2 12 8 2 2 3" xfId="22234"/>
    <cellStyle name="Normal 2 12 8 2 2 4" xfId="22235"/>
    <cellStyle name="Normal 2 12 8 2 3" xfId="22236"/>
    <cellStyle name="Normal 2 12 8 2 4" xfId="22237"/>
    <cellStyle name="Normal 2 12 8 2 5" xfId="22238"/>
    <cellStyle name="Normal 2 12 8 3" xfId="22239"/>
    <cellStyle name="Normal 2 12 8 3 2" xfId="22240"/>
    <cellStyle name="Normal 2 12 8 3 2 2" xfId="22241"/>
    <cellStyle name="Normal 2 12 8 3 2 3" xfId="22242"/>
    <cellStyle name="Normal 2 12 8 3 2 4" xfId="22243"/>
    <cellStyle name="Normal 2 12 8 3 3" xfId="22244"/>
    <cellStyle name="Normal 2 12 8 3 4" xfId="22245"/>
    <cellStyle name="Normal 2 12 8 3 5" xfId="22246"/>
    <cellStyle name="Normal 2 12 8 4" xfId="22247"/>
    <cellStyle name="Normal 2 12 8 4 2" xfId="22248"/>
    <cellStyle name="Normal 2 12 8 4 2 2" xfId="22249"/>
    <cellStyle name="Normal 2 12 8 4 2 3" xfId="22250"/>
    <cellStyle name="Normal 2 12 8 4 2 4" xfId="22251"/>
    <cellStyle name="Normal 2 12 8 4 3" xfId="22252"/>
    <cellStyle name="Normal 2 12 8 4 4" xfId="22253"/>
    <cellStyle name="Normal 2 12 8 4 5" xfId="22254"/>
    <cellStyle name="Normal 2 12 8 5" xfId="22255"/>
    <cellStyle name="Normal 2 12 8 5 2" xfId="22256"/>
    <cellStyle name="Normal 2 12 8 5 2 2" xfId="22257"/>
    <cellStyle name="Normal 2 12 8 5 2 3" xfId="22258"/>
    <cellStyle name="Normal 2 12 8 5 2 4" xfId="22259"/>
    <cellStyle name="Normal 2 12 8 5 3" xfId="22260"/>
    <cellStyle name="Normal 2 12 8 5 4" xfId="22261"/>
    <cellStyle name="Normal 2 12 8 5 5" xfId="22262"/>
    <cellStyle name="Normal 2 12 8 6" xfId="22263"/>
    <cellStyle name="Normal 2 12 8 6 2" xfId="22264"/>
    <cellStyle name="Normal 2 12 8 6 2 2" xfId="22265"/>
    <cellStyle name="Normal 2 12 8 6 2 3" xfId="22266"/>
    <cellStyle name="Normal 2 12 8 6 2 4" xfId="22267"/>
    <cellStyle name="Normal 2 12 8 6 3" xfId="22268"/>
    <cellStyle name="Normal 2 12 8 6 4" xfId="22269"/>
    <cellStyle name="Normal 2 12 8 6 5" xfId="22270"/>
    <cellStyle name="Normal 2 12 8 7" xfId="22271"/>
    <cellStyle name="Normal 2 12 8 7 2" xfId="22272"/>
    <cellStyle name="Normal 2 12 8 7 2 2" xfId="22273"/>
    <cellStyle name="Normal 2 12 8 7 2 3" xfId="22274"/>
    <cellStyle name="Normal 2 12 8 7 2 4" xfId="22275"/>
    <cellStyle name="Normal 2 12 8 7 3" xfId="22276"/>
    <cellStyle name="Normal 2 12 8 7 4" xfId="22277"/>
    <cellStyle name="Normal 2 12 8 7 5" xfId="22278"/>
    <cellStyle name="Normal 2 12 8 8" xfId="22279"/>
    <cellStyle name="Normal 2 12 8 8 2" xfId="22280"/>
    <cellStyle name="Normal 2 12 8 8 3" xfId="22281"/>
    <cellStyle name="Normal 2 12 8 8 4" xfId="22282"/>
    <cellStyle name="Normal 2 12 8 9" xfId="22283"/>
    <cellStyle name="Normal 2 12 9" xfId="22284"/>
    <cellStyle name="Normal 2 12 9 10" xfId="22285"/>
    <cellStyle name="Normal 2 12 9 11" xfId="22286"/>
    <cellStyle name="Normal 2 12 9 2" xfId="22287"/>
    <cellStyle name="Normal 2 12 9 2 2" xfId="22288"/>
    <cellStyle name="Normal 2 12 9 2 2 2" xfId="22289"/>
    <cellStyle name="Normal 2 12 9 2 2 3" xfId="22290"/>
    <cellStyle name="Normal 2 12 9 2 2 4" xfId="22291"/>
    <cellStyle name="Normal 2 12 9 2 3" xfId="22292"/>
    <cellStyle name="Normal 2 12 9 2 4" xfId="22293"/>
    <cellStyle name="Normal 2 12 9 2 5" xfId="22294"/>
    <cellStyle name="Normal 2 12 9 3" xfId="22295"/>
    <cellStyle name="Normal 2 12 9 3 2" xfId="22296"/>
    <cellStyle name="Normal 2 12 9 3 2 2" xfId="22297"/>
    <cellStyle name="Normal 2 12 9 3 2 3" xfId="22298"/>
    <cellStyle name="Normal 2 12 9 3 2 4" xfId="22299"/>
    <cellStyle name="Normal 2 12 9 3 3" xfId="22300"/>
    <cellStyle name="Normal 2 12 9 3 4" xfId="22301"/>
    <cellStyle name="Normal 2 12 9 3 5" xfId="22302"/>
    <cellStyle name="Normal 2 12 9 4" xfId="22303"/>
    <cellStyle name="Normal 2 12 9 4 2" xfId="22304"/>
    <cellStyle name="Normal 2 12 9 4 2 2" xfId="22305"/>
    <cellStyle name="Normal 2 12 9 4 2 3" xfId="22306"/>
    <cellStyle name="Normal 2 12 9 4 2 4" xfId="22307"/>
    <cellStyle name="Normal 2 12 9 4 3" xfId="22308"/>
    <cellStyle name="Normal 2 12 9 4 4" xfId="22309"/>
    <cellStyle name="Normal 2 12 9 4 5" xfId="22310"/>
    <cellStyle name="Normal 2 12 9 5" xfId="22311"/>
    <cellStyle name="Normal 2 12 9 5 2" xfId="22312"/>
    <cellStyle name="Normal 2 12 9 5 2 2" xfId="22313"/>
    <cellStyle name="Normal 2 12 9 5 2 3" xfId="22314"/>
    <cellStyle name="Normal 2 12 9 5 2 4" xfId="22315"/>
    <cellStyle name="Normal 2 12 9 5 3" xfId="22316"/>
    <cellStyle name="Normal 2 12 9 5 4" xfId="22317"/>
    <cellStyle name="Normal 2 12 9 5 5" xfId="22318"/>
    <cellStyle name="Normal 2 12 9 6" xfId="22319"/>
    <cellStyle name="Normal 2 12 9 6 2" xfId="22320"/>
    <cellStyle name="Normal 2 12 9 6 2 2" xfId="22321"/>
    <cellStyle name="Normal 2 12 9 6 2 3" xfId="22322"/>
    <cellStyle name="Normal 2 12 9 6 2 4" xfId="22323"/>
    <cellStyle name="Normal 2 12 9 6 3" xfId="22324"/>
    <cellStyle name="Normal 2 12 9 6 4" xfId="22325"/>
    <cellStyle name="Normal 2 12 9 6 5" xfId="22326"/>
    <cellStyle name="Normal 2 12 9 7" xfId="22327"/>
    <cellStyle name="Normal 2 12 9 7 2" xfId="22328"/>
    <cellStyle name="Normal 2 12 9 7 2 2" xfId="22329"/>
    <cellStyle name="Normal 2 12 9 7 2 3" xfId="22330"/>
    <cellStyle name="Normal 2 12 9 7 2 4" xfId="22331"/>
    <cellStyle name="Normal 2 12 9 7 3" xfId="22332"/>
    <cellStyle name="Normal 2 12 9 7 4" xfId="22333"/>
    <cellStyle name="Normal 2 12 9 7 5" xfId="22334"/>
    <cellStyle name="Normal 2 12 9 8" xfId="22335"/>
    <cellStyle name="Normal 2 12 9 8 2" xfId="22336"/>
    <cellStyle name="Normal 2 12 9 8 3" xfId="22337"/>
    <cellStyle name="Normal 2 12 9 8 4" xfId="22338"/>
    <cellStyle name="Normal 2 12 9 9" xfId="22339"/>
    <cellStyle name="Normal 2 13" xfId="22340"/>
    <cellStyle name="Normal 2 13 10" xfId="22341"/>
    <cellStyle name="Normal 2 13 10 10" xfId="22342"/>
    <cellStyle name="Normal 2 13 10 11" xfId="22343"/>
    <cellStyle name="Normal 2 13 10 2" xfId="22344"/>
    <cellStyle name="Normal 2 13 10 2 2" xfId="22345"/>
    <cellStyle name="Normal 2 13 10 2 2 2" xfId="22346"/>
    <cellStyle name="Normal 2 13 10 2 2 3" xfId="22347"/>
    <cellStyle name="Normal 2 13 10 2 2 4" xfId="22348"/>
    <cellStyle name="Normal 2 13 10 2 3" xfId="22349"/>
    <cellStyle name="Normal 2 13 10 2 4" xfId="22350"/>
    <cellStyle name="Normal 2 13 10 2 5" xfId="22351"/>
    <cellStyle name="Normal 2 13 10 3" xfId="22352"/>
    <cellStyle name="Normal 2 13 10 3 2" xfId="22353"/>
    <cellStyle name="Normal 2 13 10 3 2 2" xfId="22354"/>
    <cellStyle name="Normal 2 13 10 3 2 3" xfId="22355"/>
    <cellStyle name="Normal 2 13 10 3 2 4" xfId="22356"/>
    <cellStyle name="Normal 2 13 10 3 3" xfId="22357"/>
    <cellStyle name="Normal 2 13 10 3 4" xfId="22358"/>
    <cellStyle name="Normal 2 13 10 3 5" xfId="22359"/>
    <cellStyle name="Normal 2 13 10 4" xfId="22360"/>
    <cellStyle name="Normal 2 13 10 4 2" xfId="22361"/>
    <cellStyle name="Normal 2 13 10 4 2 2" xfId="22362"/>
    <cellStyle name="Normal 2 13 10 4 2 3" xfId="22363"/>
    <cellStyle name="Normal 2 13 10 4 2 4" xfId="22364"/>
    <cellStyle name="Normal 2 13 10 4 3" xfId="22365"/>
    <cellStyle name="Normal 2 13 10 4 4" xfId="22366"/>
    <cellStyle name="Normal 2 13 10 4 5" xfId="22367"/>
    <cellStyle name="Normal 2 13 10 5" xfId="22368"/>
    <cellStyle name="Normal 2 13 10 5 2" xfId="22369"/>
    <cellStyle name="Normal 2 13 10 5 2 2" xfId="22370"/>
    <cellStyle name="Normal 2 13 10 5 2 3" xfId="22371"/>
    <cellStyle name="Normal 2 13 10 5 2 4" xfId="22372"/>
    <cellStyle name="Normal 2 13 10 5 3" xfId="22373"/>
    <cellStyle name="Normal 2 13 10 5 4" xfId="22374"/>
    <cellStyle name="Normal 2 13 10 5 5" xfId="22375"/>
    <cellStyle name="Normal 2 13 10 6" xfId="22376"/>
    <cellStyle name="Normal 2 13 10 6 2" xfId="22377"/>
    <cellStyle name="Normal 2 13 10 6 2 2" xfId="22378"/>
    <cellStyle name="Normal 2 13 10 6 2 3" xfId="22379"/>
    <cellStyle name="Normal 2 13 10 6 2 4" xfId="22380"/>
    <cellStyle name="Normal 2 13 10 6 3" xfId="22381"/>
    <cellStyle name="Normal 2 13 10 6 4" xfId="22382"/>
    <cellStyle name="Normal 2 13 10 6 5" xfId="22383"/>
    <cellStyle name="Normal 2 13 10 7" xfId="22384"/>
    <cellStyle name="Normal 2 13 10 7 2" xfId="22385"/>
    <cellStyle name="Normal 2 13 10 7 2 2" xfId="22386"/>
    <cellStyle name="Normal 2 13 10 7 2 3" xfId="22387"/>
    <cellStyle name="Normal 2 13 10 7 2 4" xfId="22388"/>
    <cellStyle name="Normal 2 13 10 7 3" xfId="22389"/>
    <cellStyle name="Normal 2 13 10 7 4" xfId="22390"/>
    <cellStyle name="Normal 2 13 10 7 5" xfId="22391"/>
    <cellStyle name="Normal 2 13 10 8" xfId="22392"/>
    <cellStyle name="Normal 2 13 10 8 2" xfId="22393"/>
    <cellStyle name="Normal 2 13 10 8 3" xfId="22394"/>
    <cellStyle name="Normal 2 13 10 8 4" xfId="22395"/>
    <cellStyle name="Normal 2 13 10 9" xfId="22396"/>
    <cellStyle name="Normal 2 13 11" xfId="22397"/>
    <cellStyle name="Normal 2 13 11 10" xfId="22398"/>
    <cellStyle name="Normal 2 13 11 11" xfId="22399"/>
    <cellStyle name="Normal 2 13 11 2" xfId="22400"/>
    <cellStyle name="Normal 2 13 11 2 2" xfId="22401"/>
    <cellStyle name="Normal 2 13 11 2 2 2" xfId="22402"/>
    <cellStyle name="Normal 2 13 11 2 2 3" xfId="22403"/>
    <cellStyle name="Normal 2 13 11 2 2 4" xfId="22404"/>
    <cellStyle name="Normal 2 13 11 2 3" xfId="22405"/>
    <cellStyle name="Normal 2 13 11 2 4" xfId="22406"/>
    <cellStyle name="Normal 2 13 11 2 5" xfId="22407"/>
    <cellStyle name="Normal 2 13 11 3" xfId="22408"/>
    <cellStyle name="Normal 2 13 11 3 2" xfId="22409"/>
    <cellStyle name="Normal 2 13 11 3 2 2" xfId="22410"/>
    <cellStyle name="Normal 2 13 11 3 2 3" xfId="22411"/>
    <cellStyle name="Normal 2 13 11 3 2 4" xfId="22412"/>
    <cellStyle name="Normal 2 13 11 3 3" xfId="22413"/>
    <cellStyle name="Normal 2 13 11 3 4" xfId="22414"/>
    <cellStyle name="Normal 2 13 11 3 5" xfId="22415"/>
    <cellStyle name="Normal 2 13 11 4" xfId="22416"/>
    <cellStyle name="Normal 2 13 11 4 2" xfId="22417"/>
    <cellStyle name="Normal 2 13 11 4 2 2" xfId="22418"/>
    <cellStyle name="Normal 2 13 11 4 2 3" xfId="22419"/>
    <cellStyle name="Normal 2 13 11 4 2 4" xfId="22420"/>
    <cellStyle name="Normal 2 13 11 4 3" xfId="22421"/>
    <cellStyle name="Normal 2 13 11 4 4" xfId="22422"/>
    <cellStyle name="Normal 2 13 11 4 5" xfId="22423"/>
    <cellStyle name="Normal 2 13 11 5" xfId="22424"/>
    <cellStyle name="Normal 2 13 11 5 2" xfId="22425"/>
    <cellStyle name="Normal 2 13 11 5 2 2" xfId="22426"/>
    <cellStyle name="Normal 2 13 11 5 2 3" xfId="22427"/>
    <cellStyle name="Normal 2 13 11 5 2 4" xfId="22428"/>
    <cellStyle name="Normal 2 13 11 5 3" xfId="22429"/>
    <cellStyle name="Normal 2 13 11 5 4" xfId="22430"/>
    <cellStyle name="Normal 2 13 11 5 5" xfId="22431"/>
    <cellStyle name="Normal 2 13 11 6" xfId="22432"/>
    <cellStyle name="Normal 2 13 11 6 2" xfId="22433"/>
    <cellStyle name="Normal 2 13 11 6 2 2" xfId="22434"/>
    <cellStyle name="Normal 2 13 11 6 2 3" xfId="22435"/>
    <cellStyle name="Normal 2 13 11 6 2 4" xfId="22436"/>
    <cellStyle name="Normal 2 13 11 6 3" xfId="22437"/>
    <cellStyle name="Normal 2 13 11 6 4" xfId="22438"/>
    <cellStyle name="Normal 2 13 11 6 5" xfId="22439"/>
    <cellStyle name="Normal 2 13 11 7" xfId="22440"/>
    <cellStyle name="Normal 2 13 11 7 2" xfId="22441"/>
    <cellStyle name="Normal 2 13 11 7 2 2" xfId="22442"/>
    <cellStyle name="Normal 2 13 11 7 2 3" xfId="22443"/>
    <cellStyle name="Normal 2 13 11 7 2 4" xfId="22444"/>
    <cellStyle name="Normal 2 13 11 7 3" xfId="22445"/>
    <cellStyle name="Normal 2 13 11 7 4" xfId="22446"/>
    <cellStyle name="Normal 2 13 11 7 5" xfId="22447"/>
    <cellStyle name="Normal 2 13 11 8" xfId="22448"/>
    <cellStyle name="Normal 2 13 11 8 2" xfId="22449"/>
    <cellStyle name="Normal 2 13 11 8 3" xfId="22450"/>
    <cellStyle name="Normal 2 13 11 8 4" xfId="22451"/>
    <cellStyle name="Normal 2 13 11 9" xfId="22452"/>
    <cellStyle name="Normal 2 13 12" xfId="22453"/>
    <cellStyle name="Normal 2 13 12 10" xfId="22454"/>
    <cellStyle name="Normal 2 13 12 11" xfId="22455"/>
    <cellStyle name="Normal 2 13 12 2" xfId="22456"/>
    <cellStyle name="Normal 2 13 12 2 2" xfId="22457"/>
    <cellStyle name="Normal 2 13 12 2 2 2" xfId="22458"/>
    <cellStyle name="Normal 2 13 12 2 2 3" xfId="22459"/>
    <cellStyle name="Normal 2 13 12 2 2 4" xfId="22460"/>
    <cellStyle name="Normal 2 13 12 2 3" xfId="22461"/>
    <cellStyle name="Normal 2 13 12 2 4" xfId="22462"/>
    <cellStyle name="Normal 2 13 12 2 5" xfId="22463"/>
    <cellStyle name="Normal 2 13 12 3" xfId="22464"/>
    <cellStyle name="Normal 2 13 12 3 2" xfId="22465"/>
    <cellStyle name="Normal 2 13 12 3 2 2" xfId="22466"/>
    <cellStyle name="Normal 2 13 12 3 2 3" xfId="22467"/>
    <cellStyle name="Normal 2 13 12 3 2 4" xfId="22468"/>
    <cellStyle name="Normal 2 13 12 3 3" xfId="22469"/>
    <cellStyle name="Normal 2 13 12 3 4" xfId="22470"/>
    <cellStyle name="Normal 2 13 12 3 5" xfId="22471"/>
    <cellStyle name="Normal 2 13 12 4" xfId="22472"/>
    <cellStyle name="Normal 2 13 12 4 2" xfId="22473"/>
    <cellStyle name="Normal 2 13 12 4 2 2" xfId="22474"/>
    <cellStyle name="Normal 2 13 12 4 2 2 2" xfId="22475"/>
    <cellStyle name="Normal 2 13 12 4 2 3" xfId="22476"/>
    <cellStyle name="Normal 2 13 12 4 2 4" xfId="22477"/>
    <cellStyle name="Normal 2 13 12 4 2 5" xfId="22478"/>
    <cellStyle name="Normal 2 13 12 4 3" xfId="22479"/>
    <cellStyle name="Normal 2 13 12 4 4" xfId="22480"/>
    <cellStyle name="Normal 2 13 12 4 5" xfId="22481"/>
    <cellStyle name="Normal 2 13 12 5" xfId="22482"/>
    <cellStyle name="Normal 2 13 12 5 2" xfId="22483"/>
    <cellStyle name="Normal 2 13 12 5 2 2" xfId="22484"/>
    <cellStyle name="Normal 2 13 12 5 2 2 2" xfId="22485"/>
    <cellStyle name="Normal 2 13 12 5 2 2 2 2" xfId="22486"/>
    <cellStyle name="Normal 2 13 12 5 2 2 3" xfId="22487"/>
    <cellStyle name="Normal 2 13 12 5 2 3" xfId="22488"/>
    <cellStyle name="Normal 2 13 12 5 2 4" xfId="22489"/>
    <cellStyle name="Normal 2 13 12 5 3" xfId="22490"/>
    <cellStyle name="Normal 2 13 12 5 4" xfId="22491"/>
    <cellStyle name="Normal 2 13 12 5 5" xfId="22492"/>
    <cellStyle name="Normal 2 13 12 6" xfId="22493"/>
    <cellStyle name="Normal 2 13 12 6 2" xfId="22494"/>
    <cellStyle name="Normal 2 13 12 6 2 2" xfId="22495"/>
    <cellStyle name="Normal 2 13 12 6 2 3" xfId="22496"/>
    <cellStyle name="Normal 2 13 12 6 2 4" xfId="22497"/>
    <cellStyle name="Normal 2 13 12 6 3" xfId="22498"/>
    <cellStyle name="Normal 2 13 12 6 4" xfId="22499"/>
    <cellStyle name="Normal 2 13 12 6 5" xfId="22500"/>
    <cellStyle name="Normal 2 13 12 7" xfId="22501"/>
    <cellStyle name="Normal 2 13 12 7 2" xfId="22502"/>
    <cellStyle name="Normal 2 13 12 7 2 2" xfId="22503"/>
    <cellStyle name="Normal 2 13 12 7 2 3" xfId="22504"/>
    <cellStyle name="Normal 2 13 12 7 2 4" xfId="22505"/>
    <cellStyle name="Normal 2 13 12 7 3" xfId="22506"/>
    <cellStyle name="Normal 2 13 12 7 4" xfId="22507"/>
    <cellStyle name="Normal 2 13 12 7 5" xfId="22508"/>
    <cellStyle name="Normal 2 13 12 8" xfId="22509"/>
    <cellStyle name="Normal 2 13 12 8 2" xfId="22510"/>
    <cellStyle name="Normal 2 13 12 8 3" xfId="22511"/>
    <cellStyle name="Normal 2 13 12 8 4" xfId="22512"/>
    <cellStyle name="Normal 2 13 12 9" xfId="22513"/>
    <cellStyle name="Normal 2 13 13" xfId="22514"/>
    <cellStyle name="Normal 2 13 13 10" xfId="22515"/>
    <cellStyle name="Normal 2 13 13 11" xfId="22516"/>
    <cellStyle name="Normal 2 13 13 2" xfId="22517"/>
    <cellStyle name="Normal 2 13 13 2 2" xfId="22518"/>
    <cellStyle name="Normal 2 13 13 2 2 2" xfId="22519"/>
    <cellStyle name="Normal 2 13 13 2 2 3" xfId="22520"/>
    <cellStyle name="Normal 2 13 13 2 2 4" xfId="22521"/>
    <cellStyle name="Normal 2 13 13 2 3" xfId="22522"/>
    <cellStyle name="Normal 2 13 13 2 4" xfId="22523"/>
    <cellStyle name="Normal 2 13 13 2 5" xfId="22524"/>
    <cellStyle name="Normal 2 13 13 3" xfId="22525"/>
    <cellStyle name="Normal 2 13 13 3 2" xfId="22526"/>
    <cellStyle name="Normal 2 13 13 3 2 2" xfId="22527"/>
    <cellStyle name="Normal 2 13 13 3 2 3" xfId="22528"/>
    <cellStyle name="Normal 2 13 13 3 2 4" xfId="22529"/>
    <cellStyle name="Normal 2 13 13 3 3" xfId="22530"/>
    <cellStyle name="Normal 2 13 13 3 4" xfId="22531"/>
    <cellStyle name="Normal 2 13 13 3 5" xfId="22532"/>
    <cellStyle name="Normal 2 13 13 4" xfId="22533"/>
    <cellStyle name="Normal 2 13 13 4 2" xfId="22534"/>
    <cellStyle name="Normal 2 13 13 4 2 2" xfId="22535"/>
    <cellStyle name="Normal 2 13 13 4 2 3" xfId="22536"/>
    <cellStyle name="Normal 2 13 13 4 2 4" xfId="22537"/>
    <cellStyle name="Normal 2 13 13 4 3" xfId="22538"/>
    <cellStyle name="Normal 2 13 13 4 4" xfId="22539"/>
    <cellStyle name="Normal 2 13 13 4 5" xfId="22540"/>
    <cellStyle name="Normal 2 13 13 5" xfId="22541"/>
    <cellStyle name="Normal 2 13 13 5 2" xfId="22542"/>
    <cellStyle name="Normal 2 13 13 5 2 2" xfId="22543"/>
    <cellStyle name="Normal 2 13 13 5 2 3" xfId="22544"/>
    <cellStyle name="Normal 2 13 13 5 2 4" xfId="22545"/>
    <cellStyle name="Normal 2 13 13 5 3" xfId="22546"/>
    <cellStyle name="Normal 2 13 13 5 4" xfId="22547"/>
    <cellStyle name="Normal 2 13 13 5 5" xfId="22548"/>
    <cellStyle name="Normal 2 13 13 6" xfId="22549"/>
    <cellStyle name="Normal 2 13 13 6 2" xfId="22550"/>
    <cellStyle name="Normal 2 13 13 6 2 2" xfId="22551"/>
    <cellStyle name="Normal 2 13 13 6 2 3" xfId="22552"/>
    <cellStyle name="Normal 2 13 13 6 2 4" xfId="22553"/>
    <cellStyle name="Normal 2 13 13 6 3" xfId="22554"/>
    <cellStyle name="Normal 2 13 13 6 4" xfId="22555"/>
    <cellStyle name="Normal 2 13 13 6 5" xfId="22556"/>
    <cellStyle name="Normal 2 13 13 7" xfId="22557"/>
    <cellStyle name="Normal 2 13 13 7 2" xfId="22558"/>
    <cellStyle name="Normal 2 13 13 7 2 2" xfId="22559"/>
    <cellStyle name="Normal 2 13 13 7 2 3" xfId="22560"/>
    <cellStyle name="Normal 2 13 13 7 2 4" xfId="22561"/>
    <cellStyle name="Normal 2 13 13 7 3" xfId="22562"/>
    <cellStyle name="Normal 2 13 13 7 4" xfId="22563"/>
    <cellStyle name="Normal 2 13 13 7 5" xfId="22564"/>
    <cellStyle name="Normal 2 13 13 8" xfId="22565"/>
    <cellStyle name="Normal 2 13 13 8 2" xfId="22566"/>
    <cellStyle name="Normal 2 13 13 8 2 2" xfId="22567"/>
    <cellStyle name="Normal 2 13 13 8 2 2 2" xfId="22568"/>
    <cellStyle name="Normal 2 13 13 8 2 3" xfId="22569"/>
    <cellStyle name="Normal 2 13 13 8 3" xfId="22570"/>
    <cellStyle name="Normal 2 13 13 8 3 2" xfId="22571"/>
    <cellStyle name="Normal 2 13 13 8 4" xfId="22572"/>
    <cellStyle name="Normal 2 13 13 8 5" xfId="22573"/>
    <cellStyle name="Normal 2 13 13 8 6" xfId="22574"/>
    <cellStyle name="Normal 2 13 13 9" xfId="22575"/>
    <cellStyle name="Normal 2 13 14" xfId="22576"/>
    <cellStyle name="Normal 2 13 14 2" xfId="22577"/>
    <cellStyle name="Normal 2 13 14 2 2" xfId="22578"/>
    <cellStyle name="Normal 2 13 14 2 3" xfId="22579"/>
    <cellStyle name="Normal 2 13 14 2 4" xfId="22580"/>
    <cellStyle name="Normal 2 13 14 3" xfId="22581"/>
    <cellStyle name="Normal 2 13 14 4" xfId="22582"/>
    <cellStyle name="Normal 2 13 14 5" xfId="22583"/>
    <cellStyle name="Normal 2 13 15" xfId="22584"/>
    <cellStyle name="Normal 2 13 15 2" xfId="22585"/>
    <cellStyle name="Normal 2 13 15 2 2" xfId="22586"/>
    <cellStyle name="Normal 2 13 15 2 3" xfId="22587"/>
    <cellStyle name="Normal 2 13 15 2 4" xfId="22588"/>
    <cellStyle name="Normal 2 13 15 3" xfId="22589"/>
    <cellStyle name="Normal 2 13 15 4" xfId="22590"/>
    <cellStyle name="Normal 2 13 15 5" xfId="22591"/>
    <cellStyle name="Normal 2 13 16" xfId="22592"/>
    <cellStyle name="Normal 2 13 16 2" xfId="22593"/>
    <cellStyle name="Normal 2 13 16 2 2" xfId="22594"/>
    <cellStyle name="Normal 2 13 16 2 3" xfId="22595"/>
    <cellStyle name="Normal 2 13 16 2 4" xfId="22596"/>
    <cellStyle name="Normal 2 13 16 3" xfId="22597"/>
    <cellStyle name="Normal 2 13 16 4" xfId="22598"/>
    <cellStyle name="Normal 2 13 16 5" xfId="22599"/>
    <cellStyle name="Normal 2 13 17" xfId="22600"/>
    <cellStyle name="Normal 2 13 17 2" xfId="22601"/>
    <cellStyle name="Normal 2 13 17 2 2" xfId="22602"/>
    <cellStyle name="Normal 2 13 17 2 3" xfId="22603"/>
    <cellStyle name="Normal 2 13 17 2 4" xfId="22604"/>
    <cellStyle name="Normal 2 13 17 3" xfId="22605"/>
    <cellStyle name="Normal 2 13 17 4" xfId="22606"/>
    <cellStyle name="Normal 2 13 17 4 2" xfId="22607"/>
    <cellStyle name="Normal 2 13 17 4 2 2" xfId="22608"/>
    <cellStyle name="Normal 2 13 17 4 3" xfId="22609"/>
    <cellStyle name="Normal 2 13 17 5" xfId="22610"/>
    <cellStyle name="Normal 2 13 18" xfId="22611"/>
    <cellStyle name="Normal 2 13 18 2" xfId="22612"/>
    <cellStyle name="Normal 2 13 18 2 2" xfId="22613"/>
    <cellStyle name="Normal 2 13 18 2 3" xfId="22614"/>
    <cellStyle name="Normal 2 13 18 2 4" xfId="22615"/>
    <cellStyle name="Normal 2 13 18 3" xfId="22616"/>
    <cellStyle name="Normal 2 13 18 4" xfId="22617"/>
    <cellStyle name="Normal 2 13 18 4 2" xfId="22618"/>
    <cellStyle name="Normal 2 13 18 4 2 2" xfId="22619"/>
    <cellStyle name="Normal 2 13 18 4 3" xfId="22620"/>
    <cellStyle name="Normal 2 13 18 5" xfId="22621"/>
    <cellStyle name="Normal 2 13 19" xfId="22622"/>
    <cellStyle name="Normal 2 13 19 2" xfId="22623"/>
    <cellStyle name="Normal 2 13 19 2 2" xfId="22624"/>
    <cellStyle name="Normal 2 13 19 2 3" xfId="22625"/>
    <cellStyle name="Normal 2 13 19 2 4" xfId="22626"/>
    <cellStyle name="Normal 2 13 19 3" xfId="22627"/>
    <cellStyle name="Normal 2 13 19 4" xfId="22628"/>
    <cellStyle name="Normal 2 13 19 5" xfId="22629"/>
    <cellStyle name="Normal 2 13 2" xfId="22630"/>
    <cellStyle name="Normal 2 13 2 10" xfId="22631"/>
    <cellStyle name="Normal 2 13 2 11" xfId="22632"/>
    <cellStyle name="Normal 2 13 2 2" xfId="22633"/>
    <cellStyle name="Normal 2 13 2 2 2" xfId="22634"/>
    <cellStyle name="Normal 2 13 2 2 2 2" xfId="22635"/>
    <cellStyle name="Normal 2 13 2 2 2 2 2" xfId="22636"/>
    <cellStyle name="Normal 2 13 2 2 2 3" xfId="22637"/>
    <cellStyle name="Normal 2 13 2 2 2 4" xfId="22638"/>
    <cellStyle name="Normal 2 13 2 2 2 5" xfId="22639"/>
    <cellStyle name="Normal 2 13 2 2 3" xfId="22640"/>
    <cellStyle name="Normal 2 13 2 2 4" xfId="22641"/>
    <cellStyle name="Normal 2 13 2 2 5" xfId="22642"/>
    <cellStyle name="Normal 2 13 2 3" xfId="22643"/>
    <cellStyle name="Normal 2 13 2 3 2" xfId="22644"/>
    <cellStyle name="Normal 2 13 2 3 2 2" xfId="22645"/>
    <cellStyle name="Normal 2 13 2 3 2 2 2" xfId="22646"/>
    <cellStyle name="Normal 2 13 2 3 2 3" xfId="22647"/>
    <cellStyle name="Normal 2 13 2 3 2 4" xfId="22648"/>
    <cellStyle name="Normal 2 13 2 3 2 5" xfId="22649"/>
    <cellStyle name="Normal 2 13 2 3 3" xfId="22650"/>
    <cellStyle name="Normal 2 13 2 3 4" xfId="22651"/>
    <cellStyle name="Normal 2 13 2 3 4 2" xfId="22652"/>
    <cellStyle name="Normal 2 13 2 3 4 2 2" xfId="22653"/>
    <cellStyle name="Normal 2 13 2 3 4 3" xfId="22654"/>
    <cellStyle name="Normal 2 13 2 3 5" xfId="22655"/>
    <cellStyle name="Normal 2 13 2 4" xfId="22656"/>
    <cellStyle name="Normal 2 13 2 4 2" xfId="22657"/>
    <cellStyle name="Normal 2 13 2 4 2 2" xfId="22658"/>
    <cellStyle name="Normal 2 13 2 4 2 3" xfId="22659"/>
    <cellStyle name="Normal 2 13 2 4 2 4" xfId="22660"/>
    <cellStyle name="Normal 2 13 2 4 3" xfId="22661"/>
    <cellStyle name="Normal 2 13 2 4 4" xfId="22662"/>
    <cellStyle name="Normal 2 13 2 4 4 2" xfId="22663"/>
    <cellStyle name="Normal 2 13 2 4 4 2 2" xfId="22664"/>
    <cellStyle name="Normal 2 13 2 4 4 3" xfId="22665"/>
    <cellStyle name="Normal 2 13 2 4 5" xfId="22666"/>
    <cellStyle name="Normal 2 13 2 5" xfId="22667"/>
    <cellStyle name="Normal 2 13 2 5 2" xfId="22668"/>
    <cellStyle name="Normal 2 13 2 5 2 2" xfId="22669"/>
    <cellStyle name="Normal 2 13 2 5 2 3" xfId="22670"/>
    <cellStyle name="Normal 2 13 2 5 2 4" xfId="22671"/>
    <cellStyle name="Normal 2 13 2 5 3" xfId="22672"/>
    <cellStyle name="Normal 2 13 2 5 4" xfId="22673"/>
    <cellStyle name="Normal 2 13 2 5 5" xfId="22674"/>
    <cellStyle name="Normal 2 13 2 6" xfId="22675"/>
    <cellStyle name="Normal 2 13 2 6 2" xfId="22676"/>
    <cellStyle name="Normal 2 13 2 6 2 2" xfId="22677"/>
    <cellStyle name="Normal 2 13 2 6 2 3" xfId="22678"/>
    <cellStyle name="Normal 2 13 2 6 2 4" xfId="22679"/>
    <cellStyle name="Normal 2 13 2 6 3" xfId="22680"/>
    <cellStyle name="Normal 2 13 2 6 4" xfId="22681"/>
    <cellStyle name="Normal 2 13 2 6 5" xfId="22682"/>
    <cellStyle name="Normal 2 13 2 7" xfId="22683"/>
    <cellStyle name="Normal 2 13 2 7 2" xfId="22684"/>
    <cellStyle name="Normal 2 13 2 7 2 2" xfId="22685"/>
    <cellStyle name="Normal 2 13 2 7 2 3" xfId="22686"/>
    <cellStyle name="Normal 2 13 2 7 2 4" xfId="22687"/>
    <cellStyle name="Normal 2 13 2 7 3" xfId="22688"/>
    <cellStyle name="Normal 2 13 2 7 4" xfId="22689"/>
    <cellStyle name="Normal 2 13 2 7 5" xfId="22690"/>
    <cellStyle name="Normal 2 13 2 8" xfId="22691"/>
    <cellStyle name="Normal 2 13 2 8 2" xfId="22692"/>
    <cellStyle name="Normal 2 13 2 8 3" xfId="22693"/>
    <cellStyle name="Normal 2 13 2 8 4" xfId="22694"/>
    <cellStyle name="Normal 2 13 2 9" xfId="22695"/>
    <cellStyle name="Normal 2 13 20" xfId="22696"/>
    <cellStyle name="Normal 2 13 20 2" xfId="22697"/>
    <cellStyle name="Normal 2 13 20 3" xfId="22698"/>
    <cellStyle name="Normal 2 13 20 4" xfId="22699"/>
    <cellStyle name="Normal 2 13 21" xfId="22700"/>
    <cellStyle name="Normal 2 13 22" xfId="22701"/>
    <cellStyle name="Normal 2 13 23" xfId="22702"/>
    <cellStyle name="Normal 2 13 3" xfId="22703"/>
    <cellStyle name="Normal 2 13 3 10" xfId="22704"/>
    <cellStyle name="Normal 2 13 3 11" xfId="22705"/>
    <cellStyle name="Normal 2 13 3 2" xfId="22706"/>
    <cellStyle name="Normal 2 13 3 2 2" xfId="22707"/>
    <cellStyle name="Normal 2 13 3 2 2 2" xfId="22708"/>
    <cellStyle name="Normal 2 13 3 2 2 3" xfId="22709"/>
    <cellStyle name="Normal 2 13 3 2 2 4" xfId="22710"/>
    <cellStyle name="Normal 2 13 3 2 3" xfId="22711"/>
    <cellStyle name="Normal 2 13 3 2 4" xfId="22712"/>
    <cellStyle name="Normal 2 13 3 2 5" xfId="22713"/>
    <cellStyle name="Normal 2 13 3 3" xfId="22714"/>
    <cellStyle name="Normal 2 13 3 3 2" xfId="22715"/>
    <cellStyle name="Normal 2 13 3 3 2 2" xfId="22716"/>
    <cellStyle name="Normal 2 13 3 3 2 3" xfId="22717"/>
    <cellStyle name="Normal 2 13 3 3 2 4" xfId="22718"/>
    <cellStyle name="Normal 2 13 3 3 3" xfId="22719"/>
    <cellStyle name="Normal 2 13 3 3 4" xfId="22720"/>
    <cellStyle name="Normal 2 13 3 3 5" xfId="22721"/>
    <cellStyle name="Normal 2 13 3 4" xfId="22722"/>
    <cellStyle name="Normal 2 13 3 4 2" xfId="22723"/>
    <cellStyle name="Normal 2 13 3 4 2 2" xfId="22724"/>
    <cellStyle name="Normal 2 13 3 4 2 3" xfId="22725"/>
    <cellStyle name="Normal 2 13 3 4 2 4" xfId="22726"/>
    <cellStyle name="Normal 2 13 3 4 3" xfId="22727"/>
    <cellStyle name="Normal 2 13 3 4 4" xfId="22728"/>
    <cellStyle name="Normal 2 13 3 4 5" xfId="22729"/>
    <cellStyle name="Normal 2 13 3 5" xfId="22730"/>
    <cellStyle name="Normal 2 13 3 5 2" xfId="22731"/>
    <cellStyle name="Normal 2 13 3 5 2 2" xfId="22732"/>
    <cellStyle name="Normal 2 13 3 5 2 3" xfId="22733"/>
    <cellStyle name="Normal 2 13 3 5 2 4" xfId="22734"/>
    <cellStyle name="Normal 2 13 3 5 3" xfId="22735"/>
    <cellStyle name="Normal 2 13 3 5 4" xfId="22736"/>
    <cellStyle name="Normal 2 13 3 5 5" xfId="22737"/>
    <cellStyle name="Normal 2 13 3 6" xfId="22738"/>
    <cellStyle name="Normal 2 13 3 6 2" xfId="22739"/>
    <cellStyle name="Normal 2 13 3 6 2 2" xfId="22740"/>
    <cellStyle name="Normal 2 13 3 6 2 3" xfId="22741"/>
    <cellStyle name="Normal 2 13 3 6 2 4" xfId="22742"/>
    <cellStyle name="Normal 2 13 3 6 3" xfId="22743"/>
    <cellStyle name="Normal 2 13 3 6 4" xfId="22744"/>
    <cellStyle name="Normal 2 13 3 6 5" xfId="22745"/>
    <cellStyle name="Normal 2 13 3 7" xfId="22746"/>
    <cellStyle name="Normal 2 13 3 7 2" xfId="22747"/>
    <cellStyle name="Normal 2 13 3 7 2 2" xfId="22748"/>
    <cellStyle name="Normal 2 13 3 7 2 3" xfId="22749"/>
    <cellStyle name="Normal 2 13 3 7 2 4" xfId="22750"/>
    <cellStyle name="Normal 2 13 3 7 3" xfId="22751"/>
    <cellStyle name="Normal 2 13 3 7 4" xfId="22752"/>
    <cellStyle name="Normal 2 13 3 7 5" xfId="22753"/>
    <cellStyle name="Normal 2 13 3 8" xfId="22754"/>
    <cellStyle name="Normal 2 13 3 8 2" xfId="22755"/>
    <cellStyle name="Normal 2 13 3 8 3" xfId="22756"/>
    <cellStyle name="Normal 2 13 3 8 4" xfId="22757"/>
    <cellStyle name="Normal 2 13 3 9" xfId="22758"/>
    <cellStyle name="Normal 2 13 4" xfId="22759"/>
    <cellStyle name="Normal 2 13 4 10" xfId="22760"/>
    <cellStyle name="Normal 2 13 4 11" xfId="22761"/>
    <cellStyle name="Normal 2 13 4 12" xfId="22762"/>
    <cellStyle name="Normal 2 13 4 2" xfId="22763"/>
    <cellStyle name="Normal 2 13 4 2 2" xfId="22764"/>
    <cellStyle name="Normal 2 13 4 2 2 2" xfId="22765"/>
    <cellStyle name="Normal 2 13 4 2 2 3" xfId="22766"/>
    <cellStyle name="Normal 2 13 4 2 2 4" xfId="22767"/>
    <cellStyle name="Normal 2 13 4 2 3" xfId="22768"/>
    <cellStyle name="Normal 2 13 4 2 4" xfId="22769"/>
    <cellStyle name="Normal 2 13 4 2 5" xfId="22770"/>
    <cellStyle name="Normal 2 13 4 3" xfId="22771"/>
    <cellStyle name="Normal 2 13 4 3 2" xfId="22772"/>
    <cellStyle name="Normal 2 13 4 3 2 2" xfId="22773"/>
    <cellStyle name="Normal 2 13 4 3 2 3" xfId="22774"/>
    <cellStyle name="Normal 2 13 4 3 2 4" xfId="22775"/>
    <cellStyle name="Normal 2 13 4 3 3" xfId="22776"/>
    <cellStyle name="Normal 2 13 4 3 4" xfId="22777"/>
    <cellStyle name="Normal 2 13 4 3 5" xfId="22778"/>
    <cellStyle name="Normal 2 13 4 4" xfId="22779"/>
    <cellStyle name="Normal 2 13 4 4 2" xfId="22780"/>
    <cellStyle name="Normal 2 13 4 4 2 2" xfId="22781"/>
    <cellStyle name="Normal 2 13 4 4 2 3" xfId="22782"/>
    <cellStyle name="Normal 2 13 4 4 2 4" xfId="22783"/>
    <cellStyle name="Normal 2 13 4 4 3" xfId="22784"/>
    <cellStyle name="Normal 2 13 4 4 4" xfId="22785"/>
    <cellStyle name="Normal 2 13 4 4 5" xfId="22786"/>
    <cellStyle name="Normal 2 13 4 5" xfId="22787"/>
    <cellStyle name="Normal 2 13 4 5 2" xfId="22788"/>
    <cellStyle name="Normal 2 13 4 5 2 2" xfId="22789"/>
    <cellStyle name="Normal 2 13 4 5 2 3" xfId="22790"/>
    <cellStyle name="Normal 2 13 4 5 2 4" xfId="22791"/>
    <cellStyle name="Normal 2 13 4 5 3" xfId="22792"/>
    <cellStyle name="Normal 2 13 4 5 4" xfId="22793"/>
    <cellStyle name="Normal 2 13 4 5 5" xfId="22794"/>
    <cellStyle name="Normal 2 13 4 6" xfId="22795"/>
    <cellStyle name="Normal 2 13 4 6 2" xfId="22796"/>
    <cellStyle name="Normal 2 13 4 6 2 2" xfId="22797"/>
    <cellStyle name="Normal 2 13 4 6 2 3" xfId="22798"/>
    <cellStyle name="Normal 2 13 4 6 2 4" xfId="22799"/>
    <cellStyle name="Normal 2 13 4 6 3" xfId="22800"/>
    <cellStyle name="Normal 2 13 4 6 4" xfId="22801"/>
    <cellStyle name="Normal 2 13 4 6 5" xfId="22802"/>
    <cellStyle name="Normal 2 13 4 7" xfId="22803"/>
    <cellStyle name="Normal 2 13 4 7 2" xfId="22804"/>
    <cellStyle name="Normal 2 13 4 7 2 2" xfId="22805"/>
    <cellStyle name="Normal 2 13 4 7 2 3" xfId="22806"/>
    <cellStyle name="Normal 2 13 4 7 2 4" xfId="22807"/>
    <cellStyle name="Normal 2 13 4 7 3" xfId="22808"/>
    <cellStyle name="Normal 2 13 4 7 4" xfId="22809"/>
    <cellStyle name="Normal 2 13 4 7 5" xfId="22810"/>
    <cellStyle name="Normal 2 13 4 8" xfId="22811"/>
    <cellStyle name="Normal 2 13 4 8 2" xfId="22812"/>
    <cellStyle name="Normal 2 13 4 8 3" xfId="22813"/>
    <cellStyle name="Normal 2 13 4 8 4" xfId="22814"/>
    <cellStyle name="Normal 2 13 4 9" xfId="22815"/>
    <cellStyle name="Normal 2 13 4 9 2" xfId="22816"/>
    <cellStyle name="Normal 2 13 5" xfId="22817"/>
    <cellStyle name="Normal 2 13 5 10" xfId="22818"/>
    <cellStyle name="Normal 2 13 5 11" xfId="22819"/>
    <cellStyle name="Normal 2 13 5 2" xfId="22820"/>
    <cellStyle name="Normal 2 13 5 2 2" xfId="22821"/>
    <cellStyle name="Normal 2 13 5 2 2 2" xfId="22822"/>
    <cellStyle name="Normal 2 13 5 2 2 2 2" xfId="22823"/>
    <cellStyle name="Normal 2 13 5 2 2 2 2 2" xfId="22824"/>
    <cellStyle name="Normal 2 13 5 2 2 2 3" xfId="22825"/>
    <cellStyle name="Normal 2 13 5 2 2 3" xfId="22826"/>
    <cellStyle name="Normal 2 13 5 2 2 4" xfId="22827"/>
    <cellStyle name="Normal 2 13 5 2 3" xfId="22828"/>
    <cellStyle name="Normal 2 13 5 2 4" xfId="22829"/>
    <cellStyle name="Normal 2 13 5 2 5" xfId="22830"/>
    <cellStyle name="Normal 2 13 5 3" xfId="22831"/>
    <cellStyle name="Normal 2 13 5 3 2" xfId="22832"/>
    <cellStyle name="Normal 2 13 5 3 2 2" xfId="22833"/>
    <cellStyle name="Normal 2 13 5 3 2 3" xfId="22834"/>
    <cellStyle name="Normal 2 13 5 3 2 4" xfId="22835"/>
    <cellStyle name="Normal 2 13 5 3 3" xfId="22836"/>
    <cellStyle name="Normal 2 13 5 3 4" xfId="22837"/>
    <cellStyle name="Normal 2 13 5 3 5" xfId="22838"/>
    <cellStyle name="Normal 2 13 5 4" xfId="22839"/>
    <cellStyle name="Normal 2 13 5 4 2" xfId="22840"/>
    <cellStyle name="Normal 2 13 5 4 2 2" xfId="22841"/>
    <cellStyle name="Normal 2 13 5 4 2 3" xfId="22842"/>
    <cellStyle name="Normal 2 13 5 4 2 3 2" xfId="22843"/>
    <cellStyle name="Normal 2 13 5 4 2 3 2 2" xfId="22844"/>
    <cellStyle name="Normal 2 13 5 4 2 3 3" xfId="22845"/>
    <cellStyle name="Normal 2 13 5 4 2 4" xfId="22846"/>
    <cellStyle name="Normal 2 13 5 4 3" xfId="22847"/>
    <cellStyle name="Normal 2 13 5 4 4" xfId="22848"/>
    <cellStyle name="Normal 2 13 5 4 5" xfId="22849"/>
    <cellStyle name="Normal 2 13 5 5" xfId="22850"/>
    <cellStyle name="Normal 2 13 5 5 2" xfId="22851"/>
    <cellStyle name="Normal 2 13 5 5 2 2" xfId="22852"/>
    <cellStyle name="Normal 2 13 5 5 2 3" xfId="22853"/>
    <cellStyle name="Normal 2 13 5 5 2 4" xfId="22854"/>
    <cellStyle name="Normal 2 13 5 5 3" xfId="22855"/>
    <cellStyle name="Normal 2 13 5 5 4" xfId="22856"/>
    <cellStyle name="Normal 2 13 5 5 5" xfId="22857"/>
    <cellStyle name="Normal 2 13 5 6" xfId="22858"/>
    <cellStyle name="Normal 2 13 5 6 2" xfId="22859"/>
    <cellStyle name="Normal 2 13 5 6 2 2" xfId="22860"/>
    <cellStyle name="Normal 2 13 5 6 2 3" xfId="22861"/>
    <cellStyle name="Normal 2 13 5 6 2 4" xfId="22862"/>
    <cellStyle name="Normal 2 13 5 6 3" xfId="22863"/>
    <cellStyle name="Normal 2 13 5 6 4" xfId="22864"/>
    <cellStyle name="Normal 2 13 5 6 5" xfId="22865"/>
    <cellStyle name="Normal 2 13 5 7" xfId="22866"/>
    <cellStyle name="Normal 2 13 5 7 2" xfId="22867"/>
    <cellStyle name="Normal 2 13 5 7 2 2" xfId="22868"/>
    <cellStyle name="Normal 2 13 5 7 2 3" xfId="22869"/>
    <cellStyle name="Normal 2 13 5 7 2 4" xfId="22870"/>
    <cellStyle name="Normal 2 13 5 7 3" xfId="22871"/>
    <cellStyle name="Normal 2 13 5 7 4" xfId="22872"/>
    <cellStyle name="Normal 2 13 5 7 5" xfId="22873"/>
    <cellStyle name="Normal 2 13 5 8" xfId="22874"/>
    <cellStyle name="Normal 2 13 5 8 2" xfId="22875"/>
    <cellStyle name="Normal 2 13 5 8 3" xfId="22876"/>
    <cellStyle name="Normal 2 13 5 8 4" xfId="22877"/>
    <cellStyle name="Normal 2 13 5 9" xfId="22878"/>
    <cellStyle name="Normal 2 13 6" xfId="22879"/>
    <cellStyle name="Normal 2 13 6 10" xfId="22880"/>
    <cellStyle name="Normal 2 13 6 11" xfId="22881"/>
    <cellStyle name="Normal 2 13 6 2" xfId="22882"/>
    <cellStyle name="Normal 2 13 6 2 2" xfId="22883"/>
    <cellStyle name="Normal 2 13 6 2 2 2" xfId="22884"/>
    <cellStyle name="Normal 2 13 6 2 2 3" xfId="22885"/>
    <cellStyle name="Normal 2 13 6 2 2 4" xfId="22886"/>
    <cellStyle name="Normal 2 13 6 2 3" xfId="22887"/>
    <cellStyle name="Normal 2 13 6 2 4" xfId="22888"/>
    <cellStyle name="Normal 2 13 6 2 5" xfId="22889"/>
    <cellStyle name="Normal 2 13 6 3" xfId="22890"/>
    <cellStyle name="Normal 2 13 6 3 2" xfId="22891"/>
    <cellStyle name="Normal 2 13 6 3 2 2" xfId="22892"/>
    <cellStyle name="Normal 2 13 6 3 2 3" xfId="22893"/>
    <cellStyle name="Normal 2 13 6 3 2 4" xfId="22894"/>
    <cellStyle name="Normal 2 13 6 3 3" xfId="22895"/>
    <cellStyle name="Normal 2 13 6 3 4" xfId="22896"/>
    <cellStyle name="Normal 2 13 6 3 5" xfId="22897"/>
    <cellStyle name="Normal 2 13 6 4" xfId="22898"/>
    <cellStyle name="Normal 2 13 6 4 2" xfId="22899"/>
    <cellStyle name="Normal 2 13 6 4 2 2" xfId="22900"/>
    <cellStyle name="Normal 2 13 6 4 2 3" xfId="22901"/>
    <cellStyle name="Normal 2 13 6 4 2 4" xfId="22902"/>
    <cellStyle name="Normal 2 13 6 4 3" xfId="22903"/>
    <cellStyle name="Normal 2 13 6 4 4" xfId="22904"/>
    <cellStyle name="Normal 2 13 6 4 5" xfId="22905"/>
    <cellStyle name="Normal 2 13 6 5" xfId="22906"/>
    <cellStyle name="Normal 2 13 6 5 2" xfId="22907"/>
    <cellStyle name="Normal 2 13 6 5 2 2" xfId="22908"/>
    <cellStyle name="Normal 2 13 6 5 2 3" xfId="22909"/>
    <cellStyle name="Normal 2 13 6 5 2 4" xfId="22910"/>
    <cellStyle name="Normal 2 13 6 5 3" xfId="22911"/>
    <cellStyle name="Normal 2 13 6 5 4" xfId="22912"/>
    <cellStyle name="Normal 2 13 6 5 5" xfId="22913"/>
    <cellStyle name="Normal 2 13 6 6" xfId="22914"/>
    <cellStyle name="Normal 2 13 6 6 2" xfId="22915"/>
    <cellStyle name="Normal 2 13 6 6 2 2" xfId="22916"/>
    <cellStyle name="Normal 2 13 6 6 2 3" xfId="22917"/>
    <cellStyle name="Normal 2 13 6 6 2 4" xfId="22918"/>
    <cellStyle name="Normal 2 13 6 6 3" xfId="22919"/>
    <cellStyle name="Normal 2 13 6 6 4" xfId="22920"/>
    <cellStyle name="Normal 2 13 6 6 5" xfId="22921"/>
    <cellStyle name="Normal 2 13 6 7" xfId="22922"/>
    <cellStyle name="Normal 2 13 6 7 2" xfId="22923"/>
    <cellStyle name="Normal 2 13 6 7 2 2" xfId="22924"/>
    <cellStyle name="Normal 2 13 6 7 2 3" xfId="22925"/>
    <cellStyle name="Normal 2 13 6 7 2 4" xfId="22926"/>
    <cellStyle name="Normal 2 13 6 7 3" xfId="22927"/>
    <cellStyle name="Normal 2 13 6 7 4" xfId="22928"/>
    <cellStyle name="Normal 2 13 6 7 5" xfId="22929"/>
    <cellStyle name="Normal 2 13 6 8" xfId="22930"/>
    <cellStyle name="Normal 2 13 6 8 2" xfId="22931"/>
    <cellStyle name="Normal 2 13 6 8 3" xfId="22932"/>
    <cellStyle name="Normal 2 13 6 8 4" xfId="22933"/>
    <cellStyle name="Normal 2 13 6 9" xfId="22934"/>
    <cellStyle name="Normal 2 13 7" xfId="22935"/>
    <cellStyle name="Normal 2 13 7 10" xfId="22936"/>
    <cellStyle name="Normal 2 13 7 11" xfId="22937"/>
    <cellStyle name="Normal 2 13 7 2" xfId="22938"/>
    <cellStyle name="Normal 2 13 7 2 2" xfId="22939"/>
    <cellStyle name="Normal 2 13 7 2 2 2" xfId="22940"/>
    <cellStyle name="Normal 2 13 7 2 2 3" xfId="22941"/>
    <cellStyle name="Normal 2 13 7 2 2 4" xfId="22942"/>
    <cellStyle name="Normal 2 13 7 2 3" xfId="22943"/>
    <cellStyle name="Normal 2 13 7 2 4" xfId="22944"/>
    <cellStyle name="Normal 2 13 7 2 5" xfId="22945"/>
    <cellStyle name="Normal 2 13 7 3" xfId="22946"/>
    <cellStyle name="Normal 2 13 7 3 2" xfId="22947"/>
    <cellStyle name="Normal 2 13 7 3 2 2" xfId="22948"/>
    <cellStyle name="Normal 2 13 7 3 2 3" xfId="22949"/>
    <cellStyle name="Normal 2 13 7 3 2 4" xfId="22950"/>
    <cellStyle name="Normal 2 13 7 3 3" xfId="22951"/>
    <cellStyle name="Normal 2 13 7 3 4" xfId="22952"/>
    <cellStyle name="Normal 2 13 7 3 5" xfId="22953"/>
    <cellStyle name="Normal 2 13 7 4" xfId="22954"/>
    <cellStyle name="Normal 2 13 7 4 2" xfId="22955"/>
    <cellStyle name="Normal 2 13 7 4 2 2" xfId="22956"/>
    <cellStyle name="Normal 2 13 7 4 2 3" xfId="22957"/>
    <cellStyle name="Normal 2 13 7 4 2 4" xfId="22958"/>
    <cellStyle name="Normal 2 13 7 4 3" xfId="22959"/>
    <cellStyle name="Normal 2 13 7 4 4" xfId="22960"/>
    <cellStyle name="Normal 2 13 7 4 5" xfId="22961"/>
    <cellStyle name="Normal 2 13 7 5" xfId="22962"/>
    <cellStyle name="Normal 2 13 7 5 2" xfId="22963"/>
    <cellStyle name="Normal 2 13 7 5 2 2" xfId="22964"/>
    <cellStyle name="Normal 2 13 7 5 2 3" xfId="22965"/>
    <cellStyle name="Normal 2 13 7 5 2 4" xfId="22966"/>
    <cellStyle name="Normal 2 13 7 5 3" xfId="22967"/>
    <cellStyle name="Normal 2 13 7 5 4" xfId="22968"/>
    <cellStyle name="Normal 2 13 7 5 5" xfId="22969"/>
    <cellStyle name="Normal 2 13 7 6" xfId="22970"/>
    <cellStyle name="Normal 2 13 7 6 2" xfId="22971"/>
    <cellStyle name="Normal 2 13 7 6 2 2" xfId="22972"/>
    <cellStyle name="Normal 2 13 7 6 2 3" xfId="22973"/>
    <cellStyle name="Normal 2 13 7 6 2 4" xfId="22974"/>
    <cellStyle name="Normal 2 13 7 6 3" xfId="22975"/>
    <cellStyle name="Normal 2 13 7 6 4" xfId="22976"/>
    <cellStyle name="Normal 2 13 7 6 5" xfId="22977"/>
    <cellStyle name="Normal 2 13 7 7" xfId="22978"/>
    <cellStyle name="Normal 2 13 7 7 2" xfId="22979"/>
    <cellStyle name="Normal 2 13 7 7 2 2" xfId="22980"/>
    <cellStyle name="Normal 2 13 7 7 2 3" xfId="22981"/>
    <cellStyle name="Normal 2 13 7 7 2 4" xfId="22982"/>
    <cellStyle name="Normal 2 13 7 7 3" xfId="22983"/>
    <cellStyle name="Normal 2 13 7 7 4" xfId="22984"/>
    <cellStyle name="Normal 2 13 7 7 5" xfId="22985"/>
    <cellStyle name="Normal 2 13 7 8" xfId="22986"/>
    <cellStyle name="Normal 2 13 7 8 2" xfId="22987"/>
    <cellStyle name="Normal 2 13 7 8 3" xfId="22988"/>
    <cellStyle name="Normal 2 13 7 8 4" xfId="22989"/>
    <cellStyle name="Normal 2 13 7 9" xfId="22990"/>
    <cellStyle name="Normal 2 13 8" xfId="22991"/>
    <cellStyle name="Normal 2 13 8 10" xfId="22992"/>
    <cellStyle name="Normal 2 13 8 11" xfId="22993"/>
    <cellStyle name="Normal 2 13 8 2" xfId="22994"/>
    <cellStyle name="Normal 2 13 8 2 2" xfId="22995"/>
    <cellStyle name="Normal 2 13 8 2 2 2" xfId="22996"/>
    <cellStyle name="Normal 2 13 8 2 2 3" xfId="22997"/>
    <cellStyle name="Normal 2 13 8 2 2 4" xfId="22998"/>
    <cellStyle name="Normal 2 13 8 2 3" xfId="22999"/>
    <cellStyle name="Normal 2 13 8 2 4" xfId="23000"/>
    <cellStyle name="Normal 2 13 8 2 5" xfId="23001"/>
    <cellStyle name="Normal 2 13 8 3" xfId="23002"/>
    <cellStyle name="Normal 2 13 8 3 2" xfId="23003"/>
    <cellStyle name="Normal 2 13 8 3 2 2" xfId="23004"/>
    <cellStyle name="Normal 2 13 8 3 2 3" xfId="23005"/>
    <cellStyle name="Normal 2 13 8 3 2 4" xfId="23006"/>
    <cellStyle name="Normal 2 13 8 3 3" xfId="23007"/>
    <cellStyle name="Normal 2 13 8 3 4" xfId="23008"/>
    <cellStyle name="Normal 2 13 8 3 5" xfId="23009"/>
    <cellStyle name="Normal 2 13 8 4" xfId="23010"/>
    <cellStyle name="Normal 2 13 8 4 2" xfId="23011"/>
    <cellStyle name="Normal 2 13 8 4 2 2" xfId="23012"/>
    <cellStyle name="Normal 2 13 8 4 2 3" xfId="23013"/>
    <cellStyle name="Normal 2 13 8 4 2 4" xfId="23014"/>
    <cellStyle name="Normal 2 13 8 4 3" xfId="23015"/>
    <cellStyle name="Normal 2 13 8 4 4" xfId="23016"/>
    <cellStyle name="Normal 2 13 8 4 5" xfId="23017"/>
    <cellStyle name="Normal 2 13 8 5" xfId="23018"/>
    <cellStyle name="Normal 2 13 8 5 2" xfId="23019"/>
    <cellStyle name="Normal 2 13 8 5 2 2" xfId="23020"/>
    <cellStyle name="Normal 2 13 8 5 2 3" xfId="23021"/>
    <cellStyle name="Normal 2 13 8 5 2 4" xfId="23022"/>
    <cellStyle name="Normal 2 13 8 5 3" xfId="23023"/>
    <cellStyle name="Normal 2 13 8 5 4" xfId="23024"/>
    <cellStyle name="Normal 2 13 8 5 4 2" xfId="23025"/>
    <cellStyle name="Normal 2 13 8 5 4 2 2" xfId="23026"/>
    <cellStyle name="Normal 2 13 8 5 4 3" xfId="23027"/>
    <cellStyle name="Normal 2 13 8 5 5" xfId="23028"/>
    <cellStyle name="Normal 2 13 8 6" xfId="23029"/>
    <cellStyle name="Normal 2 13 8 6 2" xfId="23030"/>
    <cellStyle name="Normal 2 13 8 6 2 2" xfId="23031"/>
    <cellStyle name="Normal 2 13 8 6 2 2 2" xfId="23032"/>
    <cellStyle name="Normal 2 13 8 6 2 2 2 2" xfId="23033"/>
    <cellStyle name="Normal 2 13 8 6 2 2 3" xfId="23034"/>
    <cellStyle name="Normal 2 13 8 6 2 3" xfId="23035"/>
    <cellStyle name="Normal 2 13 8 6 2 4" xfId="23036"/>
    <cellStyle name="Normal 2 13 8 6 3" xfId="23037"/>
    <cellStyle name="Normal 2 13 8 6 4" xfId="23038"/>
    <cellStyle name="Normal 2 13 8 6 5" xfId="23039"/>
    <cellStyle name="Normal 2 13 8 7" xfId="23040"/>
    <cellStyle name="Normal 2 13 8 7 2" xfId="23041"/>
    <cellStyle name="Normal 2 13 8 7 2 2" xfId="23042"/>
    <cellStyle name="Normal 2 13 8 7 2 3" xfId="23043"/>
    <cellStyle name="Normal 2 13 8 7 2 4" xfId="23044"/>
    <cellStyle name="Normal 2 13 8 7 3" xfId="23045"/>
    <cellStyle name="Normal 2 13 8 7 4" xfId="23046"/>
    <cellStyle name="Normal 2 13 8 7 5" xfId="23047"/>
    <cellStyle name="Normal 2 13 8 8" xfId="23048"/>
    <cellStyle name="Normal 2 13 8 8 2" xfId="23049"/>
    <cellStyle name="Normal 2 13 8 8 3" xfId="23050"/>
    <cellStyle name="Normal 2 13 8 8 4" xfId="23051"/>
    <cellStyle name="Normal 2 13 8 9" xfId="23052"/>
    <cellStyle name="Normal 2 13 9" xfId="23053"/>
    <cellStyle name="Normal 2 13 9 10" xfId="23054"/>
    <cellStyle name="Normal 2 13 9 11" xfId="23055"/>
    <cellStyle name="Normal 2 13 9 2" xfId="23056"/>
    <cellStyle name="Normal 2 13 9 2 2" xfId="23057"/>
    <cellStyle name="Normal 2 13 9 2 2 2" xfId="23058"/>
    <cellStyle name="Normal 2 13 9 2 2 3" xfId="23059"/>
    <cellStyle name="Normal 2 13 9 2 2 4" xfId="23060"/>
    <cellStyle name="Normal 2 13 9 2 3" xfId="23061"/>
    <cellStyle name="Normal 2 13 9 2 4" xfId="23062"/>
    <cellStyle name="Normal 2 13 9 2 5" xfId="23063"/>
    <cellStyle name="Normal 2 13 9 3" xfId="23064"/>
    <cellStyle name="Normal 2 13 9 3 2" xfId="23065"/>
    <cellStyle name="Normal 2 13 9 3 2 2" xfId="23066"/>
    <cellStyle name="Normal 2 13 9 3 2 3" xfId="23067"/>
    <cellStyle name="Normal 2 13 9 3 2 4" xfId="23068"/>
    <cellStyle name="Normal 2 13 9 3 3" xfId="23069"/>
    <cellStyle name="Normal 2 13 9 3 4" xfId="23070"/>
    <cellStyle name="Normal 2 13 9 3 5" xfId="23071"/>
    <cellStyle name="Normal 2 13 9 4" xfId="23072"/>
    <cellStyle name="Normal 2 13 9 4 2" xfId="23073"/>
    <cellStyle name="Normal 2 13 9 4 2 2" xfId="23074"/>
    <cellStyle name="Normal 2 13 9 4 2 3" xfId="23075"/>
    <cellStyle name="Normal 2 13 9 4 2 4" xfId="23076"/>
    <cellStyle name="Normal 2 13 9 4 3" xfId="23077"/>
    <cellStyle name="Normal 2 13 9 4 4" xfId="23078"/>
    <cellStyle name="Normal 2 13 9 4 5" xfId="23079"/>
    <cellStyle name="Normal 2 13 9 5" xfId="23080"/>
    <cellStyle name="Normal 2 13 9 5 2" xfId="23081"/>
    <cellStyle name="Normal 2 13 9 5 2 2" xfId="23082"/>
    <cellStyle name="Normal 2 13 9 5 2 3" xfId="23083"/>
    <cellStyle name="Normal 2 13 9 5 2 4" xfId="23084"/>
    <cellStyle name="Normal 2 13 9 5 3" xfId="23085"/>
    <cellStyle name="Normal 2 13 9 5 4" xfId="23086"/>
    <cellStyle name="Normal 2 13 9 5 5" xfId="23087"/>
    <cellStyle name="Normal 2 13 9 6" xfId="23088"/>
    <cellStyle name="Normal 2 13 9 6 2" xfId="23089"/>
    <cellStyle name="Normal 2 13 9 6 2 2" xfId="23090"/>
    <cellStyle name="Normal 2 13 9 6 2 3" xfId="23091"/>
    <cellStyle name="Normal 2 13 9 6 2 4" xfId="23092"/>
    <cellStyle name="Normal 2 13 9 6 3" xfId="23093"/>
    <cellStyle name="Normal 2 13 9 6 4" xfId="23094"/>
    <cellStyle name="Normal 2 13 9 6 5" xfId="23095"/>
    <cellStyle name="Normal 2 13 9 7" xfId="23096"/>
    <cellStyle name="Normal 2 13 9 7 2" xfId="23097"/>
    <cellStyle name="Normal 2 13 9 7 2 2" xfId="23098"/>
    <cellStyle name="Normal 2 13 9 7 2 3" xfId="23099"/>
    <cellStyle name="Normal 2 13 9 7 2 4" xfId="23100"/>
    <cellStyle name="Normal 2 13 9 7 3" xfId="23101"/>
    <cellStyle name="Normal 2 13 9 7 4" xfId="23102"/>
    <cellStyle name="Normal 2 13 9 7 5" xfId="23103"/>
    <cellStyle name="Normal 2 13 9 8" xfId="23104"/>
    <cellStyle name="Normal 2 13 9 8 2" xfId="23105"/>
    <cellStyle name="Normal 2 13 9 8 3" xfId="23106"/>
    <cellStyle name="Normal 2 13 9 8 4" xfId="23107"/>
    <cellStyle name="Normal 2 13 9 9" xfId="23108"/>
    <cellStyle name="Normal 2 14" xfId="23109"/>
    <cellStyle name="Normal 2 14 10" xfId="23110"/>
    <cellStyle name="Normal 2 14 10 10" xfId="23111"/>
    <cellStyle name="Normal 2 14 10 11" xfId="23112"/>
    <cellStyle name="Normal 2 14 10 2" xfId="23113"/>
    <cellStyle name="Normal 2 14 10 2 2" xfId="23114"/>
    <cellStyle name="Normal 2 14 10 2 2 2" xfId="23115"/>
    <cellStyle name="Normal 2 14 10 2 2 3" xfId="23116"/>
    <cellStyle name="Normal 2 14 10 2 2 4" xfId="23117"/>
    <cellStyle name="Normal 2 14 10 2 3" xfId="23118"/>
    <cellStyle name="Normal 2 14 10 2 4" xfId="23119"/>
    <cellStyle name="Normal 2 14 10 2 5" xfId="23120"/>
    <cellStyle name="Normal 2 14 10 3" xfId="23121"/>
    <cellStyle name="Normal 2 14 10 3 2" xfId="23122"/>
    <cellStyle name="Normal 2 14 10 3 2 2" xfId="23123"/>
    <cellStyle name="Normal 2 14 10 3 2 3" xfId="23124"/>
    <cellStyle name="Normal 2 14 10 3 2 4" xfId="23125"/>
    <cellStyle name="Normal 2 14 10 3 3" xfId="23126"/>
    <cellStyle name="Normal 2 14 10 3 4" xfId="23127"/>
    <cellStyle name="Normal 2 14 10 3 5" xfId="23128"/>
    <cellStyle name="Normal 2 14 10 4" xfId="23129"/>
    <cellStyle name="Normal 2 14 10 4 2" xfId="23130"/>
    <cellStyle name="Normal 2 14 10 4 2 2" xfId="23131"/>
    <cellStyle name="Normal 2 14 10 4 2 3" xfId="23132"/>
    <cellStyle name="Normal 2 14 10 4 2 3 2" xfId="23133"/>
    <cellStyle name="Normal 2 14 10 4 2 3 2 2" xfId="23134"/>
    <cellStyle name="Normal 2 14 10 4 2 3 3" xfId="23135"/>
    <cellStyle name="Normal 2 14 10 4 2 4" xfId="23136"/>
    <cellStyle name="Normal 2 14 10 4 3" xfId="23137"/>
    <cellStyle name="Normal 2 14 10 4 4" xfId="23138"/>
    <cellStyle name="Normal 2 14 10 4 5" xfId="23139"/>
    <cellStyle name="Normal 2 14 10 5" xfId="23140"/>
    <cellStyle name="Normal 2 14 10 5 2" xfId="23141"/>
    <cellStyle name="Normal 2 14 10 5 2 2" xfId="23142"/>
    <cellStyle name="Normal 2 14 10 5 2 3" xfId="23143"/>
    <cellStyle name="Normal 2 14 10 5 2 4" xfId="23144"/>
    <cellStyle name="Normal 2 14 10 5 3" xfId="23145"/>
    <cellStyle name="Normal 2 14 10 5 4" xfId="23146"/>
    <cellStyle name="Normal 2 14 10 5 5" xfId="23147"/>
    <cellStyle name="Normal 2 14 10 6" xfId="23148"/>
    <cellStyle name="Normal 2 14 10 6 2" xfId="23149"/>
    <cellStyle name="Normal 2 14 10 6 2 2" xfId="23150"/>
    <cellStyle name="Normal 2 14 10 6 2 3" xfId="23151"/>
    <cellStyle name="Normal 2 14 10 6 2 4" xfId="23152"/>
    <cellStyle name="Normal 2 14 10 6 3" xfId="23153"/>
    <cellStyle name="Normal 2 14 10 6 4" xfId="23154"/>
    <cellStyle name="Normal 2 14 10 6 5" xfId="23155"/>
    <cellStyle name="Normal 2 14 10 7" xfId="23156"/>
    <cellStyle name="Normal 2 14 10 7 2" xfId="23157"/>
    <cellStyle name="Normal 2 14 10 7 2 2" xfId="23158"/>
    <cellStyle name="Normal 2 14 10 7 2 3" xfId="23159"/>
    <cellStyle name="Normal 2 14 10 7 2 4" xfId="23160"/>
    <cellStyle name="Normal 2 14 10 7 3" xfId="23161"/>
    <cellStyle name="Normal 2 14 10 7 4" xfId="23162"/>
    <cellStyle name="Normal 2 14 10 7 5" xfId="23163"/>
    <cellStyle name="Normal 2 14 10 8" xfId="23164"/>
    <cellStyle name="Normal 2 14 10 8 2" xfId="23165"/>
    <cellStyle name="Normal 2 14 10 8 3" xfId="23166"/>
    <cellStyle name="Normal 2 14 10 8 4" xfId="23167"/>
    <cellStyle name="Normal 2 14 10 9" xfId="23168"/>
    <cellStyle name="Normal 2 14 11" xfId="23169"/>
    <cellStyle name="Normal 2 14 11 10" xfId="23170"/>
    <cellStyle name="Normal 2 14 11 11" xfId="23171"/>
    <cellStyle name="Normal 2 14 11 2" xfId="23172"/>
    <cellStyle name="Normal 2 14 11 2 2" xfId="23173"/>
    <cellStyle name="Normal 2 14 11 2 2 2" xfId="23174"/>
    <cellStyle name="Normal 2 14 11 2 2 3" xfId="23175"/>
    <cellStyle name="Normal 2 14 11 2 2 4" xfId="23176"/>
    <cellStyle name="Normal 2 14 11 2 3" xfId="23177"/>
    <cellStyle name="Normal 2 14 11 2 4" xfId="23178"/>
    <cellStyle name="Normal 2 14 11 2 5" xfId="23179"/>
    <cellStyle name="Normal 2 14 11 3" xfId="23180"/>
    <cellStyle name="Normal 2 14 11 3 2" xfId="23181"/>
    <cellStyle name="Normal 2 14 11 3 2 2" xfId="23182"/>
    <cellStyle name="Normal 2 14 11 3 2 3" xfId="23183"/>
    <cellStyle name="Normal 2 14 11 3 2 4" xfId="23184"/>
    <cellStyle name="Normal 2 14 11 3 3" xfId="23185"/>
    <cellStyle name="Normal 2 14 11 3 4" xfId="23186"/>
    <cellStyle name="Normal 2 14 11 3 5" xfId="23187"/>
    <cellStyle name="Normal 2 14 11 4" xfId="23188"/>
    <cellStyle name="Normal 2 14 11 4 2" xfId="23189"/>
    <cellStyle name="Normal 2 14 11 4 2 2" xfId="23190"/>
    <cellStyle name="Normal 2 14 11 4 2 3" xfId="23191"/>
    <cellStyle name="Normal 2 14 11 4 2 4" xfId="23192"/>
    <cellStyle name="Normal 2 14 11 4 3" xfId="23193"/>
    <cellStyle name="Normal 2 14 11 4 4" xfId="23194"/>
    <cellStyle name="Normal 2 14 11 4 5" xfId="23195"/>
    <cellStyle name="Normal 2 14 11 5" xfId="23196"/>
    <cellStyle name="Normal 2 14 11 5 2" xfId="23197"/>
    <cellStyle name="Normal 2 14 11 5 2 2" xfId="23198"/>
    <cellStyle name="Normal 2 14 11 5 2 3" xfId="23199"/>
    <cellStyle name="Normal 2 14 11 5 2 4" xfId="23200"/>
    <cellStyle name="Normal 2 14 11 5 3" xfId="23201"/>
    <cellStyle name="Normal 2 14 11 5 3 2" xfId="23202"/>
    <cellStyle name="Normal 2 14 11 5 4" xfId="23203"/>
    <cellStyle name="Normal 2 14 11 5 5" xfId="23204"/>
    <cellStyle name="Normal 2 14 11 5 6" xfId="23205"/>
    <cellStyle name="Normal 2 14 11 6" xfId="23206"/>
    <cellStyle name="Normal 2 14 11 6 2" xfId="23207"/>
    <cellStyle name="Normal 2 14 11 6 2 2" xfId="23208"/>
    <cellStyle name="Normal 2 14 11 6 2 3" xfId="23209"/>
    <cellStyle name="Normal 2 14 11 6 2 4" xfId="23210"/>
    <cellStyle name="Normal 2 14 11 6 3" xfId="23211"/>
    <cellStyle name="Normal 2 14 11 6 4" xfId="23212"/>
    <cellStyle name="Normal 2 14 11 6 5" xfId="23213"/>
    <cellStyle name="Normal 2 14 11 7" xfId="23214"/>
    <cellStyle name="Normal 2 14 11 7 2" xfId="23215"/>
    <cellStyle name="Normal 2 14 11 7 2 2" xfId="23216"/>
    <cellStyle name="Normal 2 14 11 7 2 3" xfId="23217"/>
    <cellStyle name="Normal 2 14 11 7 2 4" xfId="23218"/>
    <cellStyle name="Normal 2 14 11 7 3" xfId="23219"/>
    <cellStyle name="Normal 2 14 11 7 4" xfId="23220"/>
    <cellStyle name="Normal 2 14 11 7 5" xfId="23221"/>
    <cellStyle name="Normal 2 14 11 8" xfId="23222"/>
    <cellStyle name="Normal 2 14 11 8 2" xfId="23223"/>
    <cellStyle name="Normal 2 14 11 8 3" xfId="23224"/>
    <cellStyle name="Normal 2 14 11 8 4" xfId="23225"/>
    <cellStyle name="Normal 2 14 11 9" xfId="23226"/>
    <cellStyle name="Normal 2 14 12" xfId="23227"/>
    <cellStyle name="Normal 2 14 12 10" xfId="23228"/>
    <cellStyle name="Normal 2 14 12 11" xfId="23229"/>
    <cellStyle name="Normal 2 14 12 2" xfId="23230"/>
    <cellStyle name="Normal 2 14 12 2 2" xfId="23231"/>
    <cellStyle name="Normal 2 14 12 2 2 2" xfId="23232"/>
    <cellStyle name="Normal 2 14 12 2 2 3" xfId="23233"/>
    <cellStyle name="Normal 2 14 12 2 2 4" xfId="23234"/>
    <cellStyle name="Normal 2 14 12 2 3" xfId="23235"/>
    <cellStyle name="Normal 2 14 12 2 4" xfId="23236"/>
    <cellStyle name="Normal 2 14 12 2 5" xfId="23237"/>
    <cellStyle name="Normal 2 14 12 3" xfId="23238"/>
    <cellStyle name="Normal 2 14 12 3 2" xfId="23239"/>
    <cellStyle name="Normal 2 14 12 3 2 2" xfId="23240"/>
    <cellStyle name="Normal 2 14 12 3 2 3" xfId="23241"/>
    <cellStyle name="Normal 2 14 12 3 2 4" xfId="23242"/>
    <cellStyle name="Normal 2 14 12 3 3" xfId="23243"/>
    <cellStyle name="Normal 2 14 12 3 4" xfId="23244"/>
    <cellStyle name="Normal 2 14 12 3 5" xfId="23245"/>
    <cellStyle name="Normal 2 14 12 4" xfId="23246"/>
    <cellStyle name="Normal 2 14 12 4 2" xfId="23247"/>
    <cellStyle name="Normal 2 14 12 4 2 2" xfId="23248"/>
    <cellStyle name="Normal 2 14 12 4 2 3" xfId="23249"/>
    <cellStyle name="Normal 2 14 12 4 2 4" xfId="23250"/>
    <cellStyle name="Normal 2 14 12 4 3" xfId="23251"/>
    <cellStyle name="Normal 2 14 12 4 4" xfId="23252"/>
    <cellStyle name="Normal 2 14 12 4 5" xfId="23253"/>
    <cellStyle name="Normal 2 14 12 5" xfId="23254"/>
    <cellStyle name="Normal 2 14 12 5 2" xfId="23255"/>
    <cellStyle name="Normal 2 14 12 5 2 2" xfId="23256"/>
    <cellStyle name="Normal 2 14 12 5 2 3" xfId="23257"/>
    <cellStyle name="Normal 2 14 12 5 2 4" xfId="23258"/>
    <cellStyle name="Normal 2 14 12 5 3" xfId="23259"/>
    <cellStyle name="Normal 2 14 12 5 4" xfId="23260"/>
    <cellStyle name="Normal 2 14 12 5 5" xfId="23261"/>
    <cellStyle name="Normal 2 14 12 6" xfId="23262"/>
    <cellStyle name="Normal 2 14 12 6 2" xfId="23263"/>
    <cellStyle name="Normal 2 14 12 6 2 2" xfId="23264"/>
    <cellStyle name="Normal 2 14 12 6 2 3" xfId="23265"/>
    <cellStyle name="Normal 2 14 12 6 2 4" xfId="23266"/>
    <cellStyle name="Normal 2 14 12 6 3" xfId="23267"/>
    <cellStyle name="Normal 2 14 12 6 3 2" xfId="23268"/>
    <cellStyle name="Normal 2 14 12 6 3 2 2" xfId="23269"/>
    <cellStyle name="Normal 2 14 12 6 3 3" xfId="23270"/>
    <cellStyle name="Normal 2 14 12 6 4" xfId="23271"/>
    <cellStyle name="Normal 2 14 12 6 5" xfId="23272"/>
    <cellStyle name="Normal 2 14 12 7" xfId="23273"/>
    <cellStyle name="Normal 2 14 12 7 2" xfId="23274"/>
    <cellStyle name="Normal 2 14 12 7 2 2" xfId="23275"/>
    <cellStyle name="Normal 2 14 12 7 2 3" xfId="23276"/>
    <cellStyle name="Normal 2 14 12 7 2 4" xfId="23277"/>
    <cellStyle name="Normal 2 14 12 7 3" xfId="23278"/>
    <cellStyle name="Normal 2 14 12 7 4" xfId="23279"/>
    <cellStyle name="Normal 2 14 12 7 5" xfId="23280"/>
    <cellStyle name="Normal 2 14 12 8" xfId="23281"/>
    <cellStyle name="Normal 2 14 12 8 2" xfId="23282"/>
    <cellStyle name="Normal 2 14 12 8 3" xfId="23283"/>
    <cellStyle name="Normal 2 14 12 8 4" xfId="23284"/>
    <cellStyle name="Normal 2 14 12 9" xfId="23285"/>
    <cellStyle name="Normal 2 14 13" xfId="23286"/>
    <cellStyle name="Normal 2 14 13 10" xfId="23287"/>
    <cellStyle name="Normal 2 14 13 10 2" xfId="23288"/>
    <cellStyle name="Normal 2 14 13 10 2 2" xfId="23289"/>
    <cellStyle name="Normal 2 14 13 10 3" xfId="23290"/>
    <cellStyle name="Normal 2 14 13 11" xfId="23291"/>
    <cellStyle name="Normal 2 14 13 2" xfId="23292"/>
    <cellStyle name="Normal 2 14 13 2 2" xfId="23293"/>
    <cellStyle name="Normal 2 14 13 2 2 2" xfId="23294"/>
    <cellStyle name="Normal 2 14 13 2 2 3" xfId="23295"/>
    <cellStyle name="Normal 2 14 13 2 2 4" xfId="23296"/>
    <cellStyle name="Normal 2 14 13 2 3" xfId="23297"/>
    <cellStyle name="Normal 2 14 13 2 4" xfId="23298"/>
    <cellStyle name="Normal 2 14 13 2 5" xfId="23299"/>
    <cellStyle name="Normal 2 14 13 3" xfId="23300"/>
    <cellStyle name="Normal 2 14 13 3 2" xfId="23301"/>
    <cellStyle name="Normal 2 14 13 3 2 2" xfId="23302"/>
    <cellStyle name="Normal 2 14 13 3 2 3" xfId="23303"/>
    <cellStyle name="Normal 2 14 13 3 2 4" xfId="23304"/>
    <cellStyle name="Normal 2 14 13 3 3" xfId="23305"/>
    <cellStyle name="Normal 2 14 13 3 4" xfId="23306"/>
    <cellStyle name="Normal 2 14 13 3 5" xfId="23307"/>
    <cellStyle name="Normal 2 14 13 4" xfId="23308"/>
    <cellStyle name="Normal 2 14 13 4 2" xfId="23309"/>
    <cellStyle name="Normal 2 14 13 4 2 2" xfId="23310"/>
    <cellStyle name="Normal 2 14 13 4 2 3" xfId="23311"/>
    <cellStyle name="Normal 2 14 13 4 2 4" xfId="23312"/>
    <cellStyle name="Normal 2 14 13 4 3" xfId="23313"/>
    <cellStyle name="Normal 2 14 13 4 4" xfId="23314"/>
    <cellStyle name="Normal 2 14 13 4 5" xfId="23315"/>
    <cellStyle name="Normal 2 14 13 5" xfId="23316"/>
    <cellStyle name="Normal 2 14 13 5 2" xfId="23317"/>
    <cellStyle name="Normal 2 14 13 5 2 2" xfId="23318"/>
    <cellStyle name="Normal 2 14 13 5 2 3" xfId="23319"/>
    <cellStyle name="Normal 2 14 13 5 2 4" xfId="23320"/>
    <cellStyle name="Normal 2 14 13 5 3" xfId="23321"/>
    <cellStyle name="Normal 2 14 13 5 4" xfId="23322"/>
    <cellStyle name="Normal 2 14 13 5 5" xfId="23323"/>
    <cellStyle name="Normal 2 14 13 6" xfId="23324"/>
    <cellStyle name="Normal 2 14 13 6 2" xfId="23325"/>
    <cellStyle name="Normal 2 14 13 6 2 2" xfId="23326"/>
    <cellStyle name="Normal 2 14 13 6 2 3" xfId="23327"/>
    <cellStyle name="Normal 2 14 13 6 2 4" xfId="23328"/>
    <cellStyle name="Normal 2 14 13 6 3" xfId="23329"/>
    <cellStyle name="Normal 2 14 13 6 4" xfId="23330"/>
    <cellStyle name="Normal 2 14 13 6 5" xfId="23331"/>
    <cellStyle name="Normal 2 14 13 7" xfId="23332"/>
    <cellStyle name="Normal 2 14 13 7 2" xfId="23333"/>
    <cellStyle name="Normal 2 14 13 7 2 2" xfId="23334"/>
    <cellStyle name="Normal 2 14 13 7 2 3" xfId="23335"/>
    <cellStyle name="Normal 2 14 13 7 2 4" xfId="23336"/>
    <cellStyle name="Normal 2 14 13 7 3" xfId="23337"/>
    <cellStyle name="Normal 2 14 13 7 4" xfId="23338"/>
    <cellStyle name="Normal 2 14 13 7 5" xfId="23339"/>
    <cellStyle name="Normal 2 14 13 8" xfId="23340"/>
    <cellStyle name="Normal 2 14 13 8 2" xfId="23341"/>
    <cellStyle name="Normal 2 14 13 8 3" xfId="23342"/>
    <cellStyle name="Normal 2 14 13 8 4" xfId="23343"/>
    <cellStyle name="Normal 2 14 13 9" xfId="23344"/>
    <cellStyle name="Normal 2 14 14" xfId="23345"/>
    <cellStyle name="Normal 2 14 14 2" xfId="23346"/>
    <cellStyle name="Normal 2 14 14 2 2" xfId="23347"/>
    <cellStyle name="Normal 2 14 14 2 3" xfId="23348"/>
    <cellStyle name="Normal 2 14 14 2 4" xfId="23349"/>
    <cellStyle name="Normal 2 14 14 3" xfId="23350"/>
    <cellStyle name="Normal 2 14 14 4" xfId="23351"/>
    <cellStyle name="Normal 2 14 14 5" xfId="23352"/>
    <cellStyle name="Normal 2 14 15" xfId="23353"/>
    <cellStyle name="Normal 2 14 15 2" xfId="23354"/>
    <cellStyle name="Normal 2 14 15 2 2" xfId="23355"/>
    <cellStyle name="Normal 2 14 15 2 3" xfId="23356"/>
    <cellStyle name="Normal 2 14 15 2 4" xfId="23357"/>
    <cellStyle name="Normal 2 14 15 3" xfId="23358"/>
    <cellStyle name="Normal 2 14 15 4" xfId="23359"/>
    <cellStyle name="Normal 2 14 15 5" xfId="23360"/>
    <cellStyle name="Normal 2 14 16" xfId="23361"/>
    <cellStyle name="Normal 2 14 16 2" xfId="23362"/>
    <cellStyle name="Normal 2 14 16 2 2" xfId="23363"/>
    <cellStyle name="Normal 2 14 16 2 3" xfId="23364"/>
    <cellStyle name="Normal 2 14 16 2 4" xfId="23365"/>
    <cellStyle name="Normal 2 14 16 3" xfId="23366"/>
    <cellStyle name="Normal 2 14 16 4" xfId="23367"/>
    <cellStyle name="Normal 2 14 16 5" xfId="23368"/>
    <cellStyle name="Normal 2 14 17" xfId="23369"/>
    <cellStyle name="Normal 2 14 17 2" xfId="23370"/>
    <cellStyle name="Normal 2 14 17 2 2" xfId="23371"/>
    <cellStyle name="Normal 2 14 17 2 3" xfId="23372"/>
    <cellStyle name="Normal 2 14 17 2 4" xfId="23373"/>
    <cellStyle name="Normal 2 14 17 3" xfId="23374"/>
    <cellStyle name="Normal 2 14 17 4" xfId="23375"/>
    <cellStyle name="Normal 2 14 17 5" xfId="23376"/>
    <cellStyle name="Normal 2 14 18" xfId="23377"/>
    <cellStyle name="Normal 2 14 18 2" xfId="23378"/>
    <cellStyle name="Normal 2 14 18 2 2" xfId="23379"/>
    <cellStyle name="Normal 2 14 18 2 3" xfId="23380"/>
    <cellStyle name="Normal 2 14 18 2 4" xfId="23381"/>
    <cellStyle name="Normal 2 14 18 3" xfId="23382"/>
    <cellStyle name="Normal 2 14 18 4" xfId="23383"/>
    <cellStyle name="Normal 2 14 18 5" xfId="23384"/>
    <cellStyle name="Normal 2 14 19" xfId="23385"/>
    <cellStyle name="Normal 2 14 19 2" xfId="23386"/>
    <cellStyle name="Normal 2 14 19 2 2" xfId="23387"/>
    <cellStyle name="Normal 2 14 19 2 3" xfId="23388"/>
    <cellStyle name="Normal 2 14 19 2 4" xfId="23389"/>
    <cellStyle name="Normal 2 14 19 3" xfId="23390"/>
    <cellStyle name="Normal 2 14 19 4" xfId="23391"/>
    <cellStyle name="Normal 2 14 19 5" xfId="23392"/>
    <cellStyle name="Normal 2 14 2" xfId="23393"/>
    <cellStyle name="Normal 2 14 2 10" xfId="23394"/>
    <cellStyle name="Normal 2 14 2 11" xfId="23395"/>
    <cellStyle name="Normal 2 14 2 2" xfId="23396"/>
    <cellStyle name="Normal 2 14 2 2 2" xfId="23397"/>
    <cellStyle name="Normal 2 14 2 2 2 2" xfId="23398"/>
    <cellStyle name="Normal 2 14 2 2 2 3" xfId="23399"/>
    <cellStyle name="Normal 2 14 2 2 2 4" xfId="23400"/>
    <cellStyle name="Normal 2 14 2 2 3" xfId="23401"/>
    <cellStyle name="Normal 2 14 2 2 4" xfId="23402"/>
    <cellStyle name="Normal 2 14 2 2 5" xfId="23403"/>
    <cellStyle name="Normal 2 14 2 3" xfId="23404"/>
    <cellStyle name="Normal 2 14 2 3 2" xfId="23405"/>
    <cellStyle name="Normal 2 14 2 3 2 2" xfId="23406"/>
    <cellStyle name="Normal 2 14 2 3 2 3" xfId="23407"/>
    <cellStyle name="Normal 2 14 2 3 2 4" xfId="23408"/>
    <cellStyle name="Normal 2 14 2 3 3" xfId="23409"/>
    <cellStyle name="Normal 2 14 2 3 4" xfId="23410"/>
    <cellStyle name="Normal 2 14 2 3 5" xfId="23411"/>
    <cellStyle name="Normal 2 14 2 4" xfId="23412"/>
    <cellStyle name="Normal 2 14 2 4 2" xfId="23413"/>
    <cellStyle name="Normal 2 14 2 4 2 2" xfId="23414"/>
    <cellStyle name="Normal 2 14 2 4 2 3" xfId="23415"/>
    <cellStyle name="Normal 2 14 2 4 2 4" xfId="23416"/>
    <cellStyle name="Normal 2 14 2 4 3" xfId="23417"/>
    <cellStyle name="Normal 2 14 2 4 4" xfId="23418"/>
    <cellStyle name="Normal 2 14 2 4 5" xfId="23419"/>
    <cellStyle name="Normal 2 14 2 5" xfId="23420"/>
    <cellStyle name="Normal 2 14 2 5 2" xfId="23421"/>
    <cellStyle name="Normal 2 14 2 5 2 2" xfId="23422"/>
    <cellStyle name="Normal 2 14 2 5 2 2 2" xfId="23423"/>
    <cellStyle name="Normal 2 14 2 5 2 2 2 2" xfId="23424"/>
    <cellStyle name="Normal 2 14 2 5 2 2 3" xfId="23425"/>
    <cellStyle name="Normal 2 14 2 5 2 3" xfId="23426"/>
    <cellStyle name="Normal 2 14 2 5 2 4" xfId="23427"/>
    <cellStyle name="Normal 2 14 2 5 3" xfId="23428"/>
    <cellStyle name="Normal 2 14 2 5 4" xfId="23429"/>
    <cellStyle name="Normal 2 14 2 5 5" xfId="23430"/>
    <cellStyle name="Normal 2 14 2 6" xfId="23431"/>
    <cellStyle name="Normal 2 14 2 6 2" xfId="23432"/>
    <cellStyle name="Normal 2 14 2 6 2 2" xfId="23433"/>
    <cellStyle name="Normal 2 14 2 6 2 3" xfId="23434"/>
    <cellStyle name="Normal 2 14 2 6 2 4" xfId="23435"/>
    <cellStyle name="Normal 2 14 2 6 3" xfId="23436"/>
    <cellStyle name="Normal 2 14 2 6 4" xfId="23437"/>
    <cellStyle name="Normal 2 14 2 6 5" xfId="23438"/>
    <cellStyle name="Normal 2 14 2 7" xfId="23439"/>
    <cellStyle name="Normal 2 14 2 7 2" xfId="23440"/>
    <cellStyle name="Normal 2 14 2 7 2 2" xfId="23441"/>
    <cellStyle name="Normal 2 14 2 7 2 3" xfId="23442"/>
    <cellStyle name="Normal 2 14 2 7 2 4" xfId="23443"/>
    <cellStyle name="Normal 2 14 2 7 3" xfId="23444"/>
    <cellStyle name="Normal 2 14 2 7 4" xfId="23445"/>
    <cellStyle name="Normal 2 14 2 7 5" xfId="23446"/>
    <cellStyle name="Normal 2 14 2 8" xfId="23447"/>
    <cellStyle name="Normal 2 14 2 8 2" xfId="23448"/>
    <cellStyle name="Normal 2 14 2 8 3" xfId="23449"/>
    <cellStyle name="Normal 2 14 2 8 4" xfId="23450"/>
    <cellStyle name="Normal 2 14 2 9" xfId="23451"/>
    <cellStyle name="Normal 2 14 20" xfId="23452"/>
    <cellStyle name="Normal 2 14 20 2" xfId="23453"/>
    <cellStyle name="Normal 2 14 20 3" xfId="23454"/>
    <cellStyle name="Normal 2 14 20 4" xfId="23455"/>
    <cellStyle name="Normal 2 14 21" xfId="23456"/>
    <cellStyle name="Normal 2 14 22" xfId="23457"/>
    <cellStyle name="Normal 2 14 23" xfId="23458"/>
    <cellStyle name="Normal 2 14 3" xfId="23459"/>
    <cellStyle name="Normal 2 14 3 10" xfId="23460"/>
    <cellStyle name="Normal 2 14 3 11" xfId="23461"/>
    <cellStyle name="Normal 2 14 3 2" xfId="23462"/>
    <cellStyle name="Normal 2 14 3 2 2" xfId="23463"/>
    <cellStyle name="Normal 2 14 3 2 2 2" xfId="23464"/>
    <cellStyle name="Normal 2 14 3 2 2 3" xfId="23465"/>
    <cellStyle name="Normal 2 14 3 2 2 4" xfId="23466"/>
    <cellStyle name="Normal 2 14 3 2 3" xfId="23467"/>
    <cellStyle name="Normal 2 14 3 2 4" xfId="23468"/>
    <cellStyle name="Normal 2 14 3 2 5" xfId="23469"/>
    <cellStyle name="Normal 2 14 3 3" xfId="23470"/>
    <cellStyle name="Normal 2 14 3 3 2" xfId="23471"/>
    <cellStyle name="Normal 2 14 3 3 2 2" xfId="23472"/>
    <cellStyle name="Normal 2 14 3 3 2 3" xfId="23473"/>
    <cellStyle name="Normal 2 14 3 3 2 4" xfId="23474"/>
    <cellStyle name="Normal 2 14 3 3 3" xfId="23475"/>
    <cellStyle name="Normal 2 14 3 3 4" xfId="23476"/>
    <cellStyle name="Normal 2 14 3 3 5" xfId="23477"/>
    <cellStyle name="Normal 2 14 3 4" xfId="23478"/>
    <cellStyle name="Normal 2 14 3 4 2" xfId="23479"/>
    <cellStyle name="Normal 2 14 3 4 2 2" xfId="23480"/>
    <cellStyle name="Normal 2 14 3 4 2 3" xfId="23481"/>
    <cellStyle name="Normal 2 14 3 4 2 4" xfId="23482"/>
    <cellStyle name="Normal 2 14 3 4 3" xfId="23483"/>
    <cellStyle name="Normal 2 14 3 4 4" xfId="23484"/>
    <cellStyle name="Normal 2 14 3 4 5" xfId="23485"/>
    <cellStyle name="Normal 2 14 3 5" xfId="23486"/>
    <cellStyle name="Normal 2 14 3 5 2" xfId="23487"/>
    <cellStyle name="Normal 2 14 3 5 2 2" xfId="23488"/>
    <cellStyle name="Normal 2 14 3 5 2 3" xfId="23489"/>
    <cellStyle name="Normal 2 14 3 5 2 4" xfId="23490"/>
    <cellStyle name="Normal 2 14 3 5 3" xfId="23491"/>
    <cellStyle name="Normal 2 14 3 5 4" xfId="23492"/>
    <cellStyle name="Normal 2 14 3 5 5" xfId="23493"/>
    <cellStyle name="Normal 2 14 3 6" xfId="23494"/>
    <cellStyle name="Normal 2 14 3 6 2" xfId="23495"/>
    <cellStyle name="Normal 2 14 3 6 2 2" xfId="23496"/>
    <cellStyle name="Normal 2 14 3 6 2 3" xfId="23497"/>
    <cellStyle name="Normal 2 14 3 6 2 4" xfId="23498"/>
    <cellStyle name="Normal 2 14 3 6 3" xfId="23499"/>
    <cellStyle name="Normal 2 14 3 6 4" xfId="23500"/>
    <cellStyle name="Normal 2 14 3 6 5" xfId="23501"/>
    <cellStyle name="Normal 2 14 3 7" xfId="23502"/>
    <cellStyle name="Normal 2 14 3 7 2" xfId="23503"/>
    <cellStyle name="Normal 2 14 3 7 2 2" xfId="23504"/>
    <cellStyle name="Normal 2 14 3 7 2 3" xfId="23505"/>
    <cellStyle name="Normal 2 14 3 7 2 4" xfId="23506"/>
    <cellStyle name="Normal 2 14 3 7 3" xfId="23507"/>
    <cellStyle name="Normal 2 14 3 7 4" xfId="23508"/>
    <cellStyle name="Normal 2 14 3 7 5" xfId="23509"/>
    <cellStyle name="Normal 2 14 3 8" xfId="23510"/>
    <cellStyle name="Normal 2 14 3 8 2" xfId="23511"/>
    <cellStyle name="Normal 2 14 3 8 3" xfId="23512"/>
    <cellStyle name="Normal 2 14 3 8 4" xfId="23513"/>
    <cellStyle name="Normal 2 14 3 9" xfId="23514"/>
    <cellStyle name="Normal 2 14 4" xfId="23515"/>
    <cellStyle name="Normal 2 14 4 10" xfId="23516"/>
    <cellStyle name="Normal 2 14 4 11" xfId="23517"/>
    <cellStyle name="Normal 2 14 4 2" xfId="23518"/>
    <cellStyle name="Normal 2 14 4 2 2" xfId="23519"/>
    <cellStyle name="Normal 2 14 4 2 2 2" xfId="23520"/>
    <cellStyle name="Normal 2 14 4 2 2 3" xfId="23521"/>
    <cellStyle name="Normal 2 14 4 2 2 4" xfId="23522"/>
    <cellStyle name="Normal 2 14 4 2 3" xfId="23523"/>
    <cellStyle name="Normal 2 14 4 2 4" xfId="23524"/>
    <cellStyle name="Normal 2 14 4 2 5" xfId="23525"/>
    <cellStyle name="Normal 2 14 4 3" xfId="23526"/>
    <cellStyle name="Normal 2 14 4 3 2" xfId="23527"/>
    <cellStyle name="Normal 2 14 4 3 2 2" xfId="23528"/>
    <cellStyle name="Normal 2 14 4 3 2 3" xfId="23529"/>
    <cellStyle name="Normal 2 14 4 3 2 3 2" xfId="23530"/>
    <cellStyle name="Normal 2 14 4 3 2 3 2 2" xfId="23531"/>
    <cellStyle name="Normal 2 14 4 3 2 3 3" xfId="23532"/>
    <cellStyle name="Normal 2 14 4 3 2 4" xfId="23533"/>
    <cellStyle name="Normal 2 14 4 3 3" xfId="23534"/>
    <cellStyle name="Normal 2 14 4 3 4" xfId="23535"/>
    <cellStyle name="Normal 2 14 4 3 5" xfId="23536"/>
    <cellStyle name="Normal 2 14 4 4" xfId="23537"/>
    <cellStyle name="Normal 2 14 4 4 2" xfId="23538"/>
    <cellStyle name="Normal 2 14 4 4 2 2" xfId="23539"/>
    <cellStyle name="Normal 2 14 4 4 2 3" xfId="23540"/>
    <cellStyle name="Normal 2 14 4 4 2 4" xfId="23541"/>
    <cellStyle name="Normal 2 14 4 4 3" xfId="23542"/>
    <cellStyle name="Normal 2 14 4 4 4" xfId="23543"/>
    <cellStyle name="Normal 2 14 4 4 5" xfId="23544"/>
    <cellStyle name="Normal 2 14 4 5" xfId="23545"/>
    <cellStyle name="Normal 2 14 4 5 2" xfId="23546"/>
    <cellStyle name="Normal 2 14 4 5 2 2" xfId="23547"/>
    <cellStyle name="Normal 2 14 4 5 2 3" xfId="23548"/>
    <cellStyle name="Normal 2 14 4 5 2 4" xfId="23549"/>
    <cellStyle name="Normal 2 14 4 5 3" xfId="23550"/>
    <cellStyle name="Normal 2 14 4 5 4" xfId="23551"/>
    <cellStyle name="Normal 2 14 4 5 5" xfId="23552"/>
    <cellStyle name="Normal 2 14 4 6" xfId="23553"/>
    <cellStyle name="Normal 2 14 4 6 2" xfId="23554"/>
    <cellStyle name="Normal 2 14 4 6 2 2" xfId="23555"/>
    <cellStyle name="Normal 2 14 4 6 2 3" xfId="23556"/>
    <cellStyle name="Normal 2 14 4 6 2 4" xfId="23557"/>
    <cellStyle name="Normal 2 14 4 6 3" xfId="23558"/>
    <cellStyle name="Normal 2 14 4 6 4" xfId="23559"/>
    <cellStyle name="Normal 2 14 4 6 5" xfId="23560"/>
    <cellStyle name="Normal 2 14 4 7" xfId="23561"/>
    <cellStyle name="Normal 2 14 4 7 2" xfId="23562"/>
    <cellStyle name="Normal 2 14 4 7 2 2" xfId="23563"/>
    <cellStyle name="Normal 2 14 4 7 2 3" xfId="23564"/>
    <cellStyle name="Normal 2 14 4 7 2 4" xfId="23565"/>
    <cellStyle name="Normal 2 14 4 7 3" xfId="23566"/>
    <cellStyle name="Normal 2 14 4 7 4" xfId="23567"/>
    <cellStyle name="Normal 2 14 4 7 5" xfId="23568"/>
    <cellStyle name="Normal 2 14 4 8" xfId="23569"/>
    <cellStyle name="Normal 2 14 4 8 2" xfId="23570"/>
    <cellStyle name="Normal 2 14 4 8 3" xfId="23571"/>
    <cellStyle name="Normal 2 14 4 8 4" xfId="23572"/>
    <cellStyle name="Normal 2 14 4 9" xfId="23573"/>
    <cellStyle name="Normal 2 14 5" xfId="23574"/>
    <cellStyle name="Normal 2 14 5 10" xfId="23575"/>
    <cellStyle name="Normal 2 14 5 11" xfId="23576"/>
    <cellStyle name="Normal 2 14 5 2" xfId="23577"/>
    <cellStyle name="Normal 2 14 5 2 2" xfId="23578"/>
    <cellStyle name="Normal 2 14 5 2 2 2" xfId="23579"/>
    <cellStyle name="Normal 2 14 5 2 2 3" xfId="23580"/>
    <cellStyle name="Normal 2 14 5 2 2 4" xfId="23581"/>
    <cellStyle name="Normal 2 14 5 2 3" xfId="23582"/>
    <cellStyle name="Normal 2 14 5 2 4" xfId="23583"/>
    <cellStyle name="Normal 2 14 5 2 5" xfId="23584"/>
    <cellStyle name="Normal 2 14 5 3" xfId="23585"/>
    <cellStyle name="Normal 2 14 5 3 2" xfId="23586"/>
    <cellStyle name="Normal 2 14 5 3 2 2" xfId="23587"/>
    <cellStyle name="Normal 2 14 5 3 2 3" xfId="23588"/>
    <cellStyle name="Normal 2 14 5 3 2 4" xfId="23589"/>
    <cellStyle name="Normal 2 14 5 3 3" xfId="23590"/>
    <cellStyle name="Normal 2 14 5 3 4" xfId="23591"/>
    <cellStyle name="Normal 2 14 5 3 5" xfId="23592"/>
    <cellStyle name="Normal 2 14 5 4" xfId="23593"/>
    <cellStyle name="Normal 2 14 5 4 2" xfId="23594"/>
    <cellStyle name="Normal 2 14 5 4 2 2" xfId="23595"/>
    <cellStyle name="Normal 2 14 5 4 2 3" xfId="23596"/>
    <cellStyle name="Normal 2 14 5 4 2 4" xfId="23597"/>
    <cellStyle name="Normal 2 14 5 4 3" xfId="23598"/>
    <cellStyle name="Normal 2 14 5 4 4" xfId="23599"/>
    <cellStyle name="Normal 2 14 5 4 5" xfId="23600"/>
    <cellStyle name="Normal 2 14 5 5" xfId="23601"/>
    <cellStyle name="Normal 2 14 5 5 2" xfId="23602"/>
    <cellStyle name="Normal 2 14 5 5 2 2" xfId="23603"/>
    <cellStyle name="Normal 2 14 5 5 2 2 2" xfId="23604"/>
    <cellStyle name="Normal 2 14 5 5 2 2 2 2" xfId="23605"/>
    <cellStyle name="Normal 2 14 5 5 2 2 3" xfId="23606"/>
    <cellStyle name="Normal 2 14 5 5 2 3" xfId="23607"/>
    <cellStyle name="Normal 2 14 5 5 2 4" xfId="23608"/>
    <cellStyle name="Normal 2 14 5 5 3" xfId="23609"/>
    <cellStyle name="Normal 2 14 5 5 4" xfId="23610"/>
    <cellStyle name="Normal 2 14 5 5 5" xfId="23611"/>
    <cellStyle name="Normal 2 14 5 6" xfId="23612"/>
    <cellStyle name="Normal 2 14 5 6 2" xfId="23613"/>
    <cellStyle name="Normal 2 14 5 6 2 2" xfId="23614"/>
    <cellStyle name="Normal 2 14 5 6 2 3" xfId="23615"/>
    <cellStyle name="Normal 2 14 5 6 2 4" xfId="23616"/>
    <cellStyle name="Normal 2 14 5 6 3" xfId="23617"/>
    <cellStyle name="Normal 2 14 5 6 4" xfId="23618"/>
    <cellStyle name="Normal 2 14 5 6 5" xfId="23619"/>
    <cellStyle name="Normal 2 14 5 7" xfId="23620"/>
    <cellStyle name="Normal 2 14 5 7 2" xfId="23621"/>
    <cellStyle name="Normal 2 14 5 7 2 2" xfId="23622"/>
    <cellStyle name="Normal 2 14 5 7 2 3" xfId="23623"/>
    <cellStyle name="Normal 2 14 5 7 2 4" xfId="23624"/>
    <cellStyle name="Normal 2 14 5 7 3" xfId="23625"/>
    <cellStyle name="Normal 2 14 5 7 4" xfId="23626"/>
    <cellStyle name="Normal 2 14 5 7 5" xfId="23627"/>
    <cellStyle name="Normal 2 14 5 8" xfId="23628"/>
    <cellStyle name="Normal 2 14 5 8 2" xfId="23629"/>
    <cellStyle name="Normal 2 14 5 8 3" xfId="23630"/>
    <cellStyle name="Normal 2 14 5 8 4" xfId="23631"/>
    <cellStyle name="Normal 2 14 5 9" xfId="23632"/>
    <cellStyle name="Normal 2 14 6" xfId="23633"/>
    <cellStyle name="Normal 2 14 6 10" xfId="23634"/>
    <cellStyle name="Normal 2 14 6 11" xfId="23635"/>
    <cellStyle name="Normal 2 14 6 2" xfId="23636"/>
    <cellStyle name="Normal 2 14 6 2 2" xfId="23637"/>
    <cellStyle name="Normal 2 14 6 2 2 2" xfId="23638"/>
    <cellStyle name="Normal 2 14 6 2 2 3" xfId="23639"/>
    <cellStyle name="Normal 2 14 6 2 2 4" xfId="23640"/>
    <cellStyle name="Normal 2 14 6 2 3" xfId="23641"/>
    <cellStyle name="Normal 2 14 6 2 4" xfId="23642"/>
    <cellStyle name="Normal 2 14 6 2 5" xfId="23643"/>
    <cellStyle name="Normal 2 14 6 3" xfId="23644"/>
    <cellStyle name="Normal 2 14 6 3 2" xfId="23645"/>
    <cellStyle name="Normal 2 14 6 3 2 2" xfId="23646"/>
    <cellStyle name="Normal 2 14 6 3 2 3" xfId="23647"/>
    <cellStyle name="Normal 2 14 6 3 2 4" xfId="23648"/>
    <cellStyle name="Normal 2 14 6 3 3" xfId="23649"/>
    <cellStyle name="Normal 2 14 6 3 4" xfId="23650"/>
    <cellStyle name="Normal 2 14 6 3 5" xfId="23651"/>
    <cellStyle name="Normal 2 14 6 4" xfId="23652"/>
    <cellStyle name="Normal 2 14 6 4 2" xfId="23653"/>
    <cellStyle name="Normal 2 14 6 4 2 2" xfId="23654"/>
    <cellStyle name="Normal 2 14 6 4 2 3" xfId="23655"/>
    <cellStyle name="Normal 2 14 6 4 2 4" xfId="23656"/>
    <cellStyle name="Normal 2 14 6 4 3" xfId="23657"/>
    <cellStyle name="Normal 2 14 6 4 4" xfId="23658"/>
    <cellStyle name="Normal 2 14 6 4 5" xfId="23659"/>
    <cellStyle name="Normal 2 14 6 5" xfId="23660"/>
    <cellStyle name="Normal 2 14 6 5 2" xfId="23661"/>
    <cellStyle name="Normal 2 14 6 5 2 2" xfId="23662"/>
    <cellStyle name="Normal 2 14 6 5 2 3" xfId="23663"/>
    <cellStyle name="Normal 2 14 6 5 2 4" xfId="23664"/>
    <cellStyle name="Normal 2 14 6 5 3" xfId="23665"/>
    <cellStyle name="Normal 2 14 6 5 4" xfId="23666"/>
    <cellStyle name="Normal 2 14 6 5 5" xfId="23667"/>
    <cellStyle name="Normal 2 14 6 6" xfId="23668"/>
    <cellStyle name="Normal 2 14 6 6 2" xfId="23669"/>
    <cellStyle name="Normal 2 14 6 6 2 2" xfId="23670"/>
    <cellStyle name="Normal 2 14 6 6 2 3" xfId="23671"/>
    <cellStyle name="Normal 2 14 6 6 2 4" xfId="23672"/>
    <cellStyle name="Normal 2 14 6 6 3" xfId="23673"/>
    <cellStyle name="Normal 2 14 6 6 4" xfId="23674"/>
    <cellStyle name="Normal 2 14 6 6 5" xfId="23675"/>
    <cellStyle name="Normal 2 14 6 7" xfId="23676"/>
    <cellStyle name="Normal 2 14 6 7 2" xfId="23677"/>
    <cellStyle name="Normal 2 14 6 7 2 2" xfId="23678"/>
    <cellStyle name="Normal 2 14 6 7 2 3" xfId="23679"/>
    <cellStyle name="Normal 2 14 6 7 2 4" xfId="23680"/>
    <cellStyle name="Normal 2 14 6 7 3" xfId="23681"/>
    <cellStyle name="Normal 2 14 6 7 4" xfId="23682"/>
    <cellStyle name="Normal 2 14 6 7 5" xfId="23683"/>
    <cellStyle name="Normal 2 14 6 8" xfId="23684"/>
    <cellStyle name="Normal 2 14 6 8 2" xfId="23685"/>
    <cellStyle name="Normal 2 14 6 8 3" xfId="23686"/>
    <cellStyle name="Normal 2 14 6 8 4" xfId="23687"/>
    <cellStyle name="Normal 2 14 6 9" xfId="23688"/>
    <cellStyle name="Normal 2 14 7" xfId="23689"/>
    <cellStyle name="Normal 2 14 7 10" xfId="23690"/>
    <cellStyle name="Normal 2 14 7 11" xfId="23691"/>
    <cellStyle name="Normal 2 14 7 2" xfId="23692"/>
    <cellStyle name="Normal 2 14 7 2 2" xfId="23693"/>
    <cellStyle name="Normal 2 14 7 2 2 2" xfId="23694"/>
    <cellStyle name="Normal 2 14 7 2 2 3" xfId="23695"/>
    <cellStyle name="Normal 2 14 7 2 2 4" xfId="23696"/>
    <cellStyle name="Normal 2 14 7 2 3" xfId="23697"/>
    <cellStyle name="Normal 2 14 7 2 4" xfId="23698"/>
    <cellStyle name="Normal 2 14 7 2 5" xfId="23699"/>
    <cellStyle name="Normal 2 14 7 3" xfId="23700"/>
    <cellStyle name="Normal 2 14 7 3 2" xfId="23701"/>
    <cellStyle name="Normal 2 14 7 3 2 2" xfId="23702"/>
    <cellStyle name="Normal 2 14 7 3 2 3" xfId="23703"/>
    <cellStyle name="Normal 2 14 7 3 2 4" xfId="23704"/>
    <cellStyle name="Normal 2 14 7 3 3" xfId="23705"/>
    <cellStyle name="Normal 2 14 7 3 4" xfId="23706"/>
    <cellStyle name="Normal 2 14 7 3 5" xfId="23707"/>
    <cellStyle name="Normal 2 14 7 4" xfId="23708"/>
    <cellStyle name="Normal 2 14 7 4 2" xfId="23709"/>
    <cellStyle name="Normal 2 14 7 4 2 2" xfId="23710"/>
    <cellStyle name="Normal 2 14 7 4 2 3" xfId="23711"/>
    <cellStyle name="Normal 2 14 7 4 2 4" xfId="23712"/>
    <cellStyle name="Normal 2 14 7 4 3" xfId="23713"/>
    <cellStyle name="Normal 2 14 7 4 4" xfId="23714"/>
    <cellStyle name="Normal 2 14 7 4 5" xfId="23715"/>
    <cellStyle name="Normal 2 14 7 5" xfId="23716"/>
    <cellStyle name="Normal 2 14 7 5 2" xfId="23717"/>
    <cellStyle name="Normal 2 14 7 5 2 2" xfId="23718"/>
    <cellStyle name="Normal 2 14 7 5 2 3" xfId="23719"/>
    <cellStyle name="Normal 2 14 7 5 2 4" xfId="23720"/>
    <cellStyle name="Normal 2 14 7 5 3" xfId="23721"/>
    <cellStyle name="Normal 2 14 7 5 4" xfId="23722"/>
    <cellStyle name="Normal 2 14 7 5 5" xfId="23723"/>
    <cellStyle name="Normal 2 14 7 6" xfId="23724"/>
    <cellStyle name="Normal 2 14 7 6 2" xfId="23725"/>
    <cellStyle name="Normal 2 14 7 6 2 2" xfId="23726"/>
    <cellStyle name="Normal 2 14 7 6 2 3" xfId="23727"/>
    <cellStyle name="Normal 2 14 7 6 2 4" xfId="23728"/>
    <cellStyle name="Normal 2 14 7 6 3" xfId="23729"/>
    <cellStyle name="Normal 2 14 7 6 4" xfId="23730"/>
    <cellStyle name="Normal 2 14 7 6 5" xfId="23731"/>
    <cellStyle name="Normal 2 14 7 7" xfId="23732"/>
    <cellStyle name="Normal 2 14 7 7 2" xfId="23733"/>
    <cellStyle name="Normal 2 14 7 7 2 2" xfId="23734"/>
    <cellStyle name="Normal 2 14 7 7 2 3" xfId="23735"/>
    <cellStyle name="Normal 2 14 7 7 2 4" xfId="23736"/>
    <cellStyle name="Normal 2 14 7 7 3" xfId="23737"/>
    <cellStyle name="Normal 2 14 7 7 4" xfId="23738"/>
    <cellStyle name="Normal 2 14 7 7 5" xfId="23739"/>
    <cellStyle name="Normal 2 14 7 8" xfId="23740"/>
    <cellStyle name="Normal 2 14 7 8 2" xfId="23741"/>
    <cellStyle name="Normal 2 14 7 8 3" xfId="23742"/>
    <cellStyle name="Normal 2 14 7 8 4" xfId="23743"/>
    <cellStyle name="Normal 2 14 7 9" xfId="23744"/>
    <cellStyle name="Normal 2 14 8" xfId="23745"/>
    <cellStyle name="Normal 2 14 8 10" xfId="23746"/>
    <cellStyle name="Normal 2 14 8 11" xfId="23747"/>
    <cellStyle name="Normal 2 14 8 2" xfId="23748"/>
    <cellStyle name="Normal 2 14 8 2 2" xfId="23749"/>
    <cellStyle name="Normal 2 14 8 2 2 2" xfId="23750"/>
    <cellStyle name="Normal 2 14 8 2 2 3" xfId="23751"/>
    <cellStyle name="Normal 2 14 8 2 2 4" xfId="23752"/>
    <cellStyle name="Normal 2 14 8 2 3" xfId="23753"/>
    <cellStyle name="Normal 2 14 8 2 4" xfId="23754"/>
    <cellStyle name="Normal 2 14 8 2 5" xfId="23755"/>
    <cellStyle name="Normal 2 14 8 3" xfId="23756"/>
    <cellStyle name="Normal 2 14 8 3 2" xfId="23757"/>
    <cellStyle name="Normal 2 14 8 3 2 2" xfId="23758"/>
    <cellStyle name="Normal 2 14 8 3 2 3" xfId="23759"/>
    <cellStyle name="Normal 2 14 8 3 2 4" xfId="23760"/>
    <cellStyle name="Normal 2 14 8 3 3" xfId="23761"/>
    <cellStyle name="Normal 2 14 8 3 4" xfId="23762"/>
    <cellStyle name="Normal 2 14 8 3 5" xfId="23763"/>
    <cellStyle name="Normal 2 14 8 4" xfId="23764"/>
    <cellStyle name="Normal 2 14 8 4 2" xfId="23765"/>
    <cellStyle name="Normal 2 14 8 4 2 2" xfId="23766"/>
    <cellStyle name="Normal 2 14 8 4 2 3" xfId="23767"/>
    <cellStyle name="Normal 2 14 8 4 2 4" xfId="23768"/>
    <cellStyle name="Normal 2 14 8 4 3" xfId="23769"/>
    <cellStyle name="Normal 2 14 8 4 4" xfId="23770"/>
    <cellStyle name="Normal 2 14 8 4 4 2" xfId="23771"/>
    <cellStyle name="Normal 2 14 8 4 4 2 2" xfId="23772"/>
    <cellStyle name="Normal 2 14 8 4 4 3" xfId="23773"/>
    <cellStyle name="Normal 2 14 8 4 5" xfId="23774"/>
    <cellStyle name="Normal 2 14 8 5" xfId="23775"/>
    <cellStyle name="Normal 2 14 8 5 2" xfId="23776"/>
    <cellStyle name="Normal 2 14 8 5 2 2" xfId="23777"/>
    <cellStyle name="Normal 2 14 8 5 2 3" xfId="23778"/>
    <cellStyle name="Normal 2 14 8 5 2 4" xfId="23779"/>
    <cellStyle name="Normal 2 14 8 5 3" xfId="23780"/>
    <cellStyle name="Normal 2 14 8 5 4" xfId="23781"/>
    <cellStyle name="Normal 2 14 8 5 5" xfId="23782"/>
    <cellStyle name="Normal 2 14 8 6" xfId="23783"/>
    <cellStyle name="Normal 2 14 8 6 2" xfId="23784"/>
    <cellStyle name="Normal 2 14 8 6 2 2" xfId="23785"/>
    <cellStyle name="Normal 2 14 8 6 2 3" xfId="23786"/>
    <cellStyle name="Normal 2 14 8 6 2 4" xfId="23787"/>
    <cellStyle name="Normal 2 14 8 6 3" xfId="23788"/>
    <cellStyle name="Normal 2 14 8 6 4" xfId="23789"/>
    <cellStyle name="Normal 2 14 8 6 5" xfId="23790"/>
    <cellStyle name="Normal 2 14 8 7" xfId="23791"/>
    <cellStyle name="Normal 2 14 8 7 2" xfId="23792"/>
    <cellStyle name="Normal 2 14 8 7 2 2" xfId="23793"/>
    <cellStyle name="Normal 2 14 8 7 2 3" xfId="23794"/>
    <cellStyle name="Normal 2 14 8 7 2 4" xfId="23795"/>
    <cellStyle name="Normal 2 14 8 7 3" xfId="23796"/>
    <cellStyle name="Normal 2 14 8 7 4" xfId="23797"/>
    <cellStyle name="Normal 2 14 8 7 5" xfId="23798"/>
    <cellStyle name="Normal 2 14 8 8" xfId="23799"/>
    <cellStyle name="Normal 2 14 8 8 2" xfId="23800"/>
    <cellStyle name="Normal 2 14 8 8 3" xfId="23801"/>
    <cellStyle name="Normal 2 14 8 8 4" xfId="23802"/>
    <cellStyle name="Normal 2 14 8 9" xfId="23803"/>
    <cellStyle name="Normal 2 14 9" xfId="23804"/>
    <cellStyle name="Normal 2 14 9 10" xfId="23805"/>
    <cellStyle name="Normal 2 14 9 11" xfId="23806"/>
    <cellStyle name="Normal 2 14 9 2" xfId="23807"/>
    <cellStyle name="Normal 2 14 9 2 2" xfId="23808"/>
    <cellStyle name="Normal 2 14 9 2 2 2" xfId="23809"/>
    <cellStyle name="Normal 2 14 9 2 2 3" xfId="23810"/>
    <cellStyle name="Normal 2 14 9 2 2 4" xfId="23811"/>
    <cellStyle name="Normal 2 14 9 2 3" xfId="23812"/>
    <cellStyle name="Normal 2 14 9 2 4" xfId="23813"/>
    <cellStyle name="Normal 2 14 9 2 5" xfId="23814"/>
    <cellStyle name="Normal 2 14 9 3" xfId="23815"/>
    <cellStyle name="Normal 2 14 9 3 2" xfId="23816"/>
    <cellStyle name="Normal 2 14 9 3 2 2" xfId="23817"/>
    <cellStyle name="Normal 2 14 9 3 2 2 2" xfId="23818"/>
    <cellStyle name="Normal 2 14 9 3 2 2 2 2" xfId="23819"/>
    <cellStyle name="Normal 2 14 9 3 2 2 3" xfId="23820"/>
    <cellStyle name="Normal 2 14 9 3 2 3" xfId="23821"/>
    <cellStyle name="Normal 2 14 9 3 2 4" xfId="23822"/>
    <cellStyle name="Normal 2 14 9 3 3" xfId="23823"/>
    <cellStyle name="Normal 2 14 9 3 4" xfId="23824"/>
    <cellStyle name="Normal 2 14 9 3 5" xfId="23825"/>
    <cellStyle name="Normal 2 14 9 4" xfId="23826"/>
    <cellStyle name="Normal 2 14 9 4 2" xfId="23827"/>
    <cellStyle name="Normal 2 14 9 4 2 2" xfId="23828"/>
    <cellStyle name="Normal 2 14 9 4 2 3" xfId="23829"/>
    <cellStyle name="Normal 2 14 9 4 2 4" xfId="23830"/>
    <cellStyle name="Normal 2 14 9 4 3" xfId="23831"/>
    <cellStyle name="Normal 2 14 9 4 4" xfId="23832"/>
    <cellStyle name="Normal 2 14 9 4 5" xfId="23833"/>
    <cellStyle name="Normal 2 14 9 5" xfId="23834"/>
    <cellStyle name="Normal 2 14 9 5 2" xfId="23835"/>
    <cellStyle name="Normal 2 14 9 5 2 2" xfId="23836"/>
    <cellStyle name="Normal 2 14 9 5 2 3" xfId="23837"/>
    <cellStyle name="Normal 2 14 9 5 2 4" xfId="23838"/>
    <cellStyle name="Normal 2 14 9 5 3" xfId="23839"/>
    <cellStyle name="Normal 2 14 9 5 4" xfId="23840"/>
    <cellStyle name="Normal 2 14 9 5 5" xfId="23841"/>
    <cellStyle name="Normal 2 14 9 6" xfId="23842"/>
    <cellStyle name="Normal 2 14 9 6 2" xfId="23843"/>
    <cellStyle name="Normal 2 14 9 6 2 2" xfId="23844"/>
    <cellStyle name="Normal 2 14 9 6 2 3" xfId="23845"/>
    <cellStyle name="Normal 2 14 9 6 2 4" xfId="23846"/>
    <cellStyle name="Normal 2 14 9 6 3" xfId="23847"/>
    <cellStyle name="Normal 2 14 9 6 4" xfId="23848"/>
    <cellStyle name="Normal 2 14 9 6 5" xfId="23849"/>
    <cellStyle name="Normal 2 14 9 7" xfId="23850"/>
    <cellStyle name="Normal 2 14 9 7 2" xfId="23851"/>
    <cellStyle name="Normal 2 14 9 7 2 2" xfId="23852"/>
    <cellStyle name="Normal 2 14 9 7 2 3" xfId="23853"/>
    <cellStyle name="Normal 2 14 9 7 2 4" xfId="23854"/>
    <cellStyle name="Normal 2 14 9 7 3" xfId="23855"/>
    <cellStyle name="Normal 2 14 9 7 3 2" xfId="23856"/>
    <cellStyle name="Normal 2 14 9 7 3 2 2" xfId="23857"/>
    <cellStyle name="Normal 2 14 9 7 3 3" xfId="23858"/>
    <cellStyle name="Normal 2 14 9 7 4" xfId="23859"/>
    <cellStyle name="Normal 2 14 9 7 5" xfId="23860"/>
    <cellStyle name="Normal 2 14 9 8" xfId="23861"/>
    <cellStyle name="Normal 2 14 9 8 2" xfId="23862"/>
    <cellStyle name="Normal 2 14 9 8 3" xfId="23863"/>
    <cellStyle name="Normal 2 14 9 8 4" xfId="23864"/>
    <cellStyle name="Normal 2 14 9 9" xfId="23865"/>
    <cellStyle name="Normal 2 15" xfId="23866"/>
    <cellStyle name="Normal 2 15 10" xfId="23867"/>
    <cellStyle name="Normal 2 15 10 10" xfId="23868"/>
    <cellStyle name="Normal 2 15 10 11" xfId="23869"/>
    <cellStyle name="Normal 2 15 10 2" xfId="23870"/>
    <cellStyle name="Normal 2 15 10 2 2" xfId="23871"/>
    <cellStyle name="Normal 2 15 10 2 2 2" xfId="23872"/>
    <cellStyle name="Normal 2 15 10 2 2 3" xfId="23873"/>
    <cellStyle name="Normal 2 15 10 2 2 4" xfId="23874"/>
    <cellStyle name="Normal 2 15 10 2 3" xfId="23875"/>
    <cellStyle name="Normal 2 15 10 2 4" xfId="23876"/>
    <cellStyle name="Normal 2 15 10 2 5" xfId="23877"/>
    <cellStyle name="Normal 2 15 10 3" xfId="23878"/>
    <cellStyle name="Normal 2 15 10 3 2" xfId="23879"/>
    <cellStyle name="Normal 2 15 10 3 2 2" xfId="23880"/>
    <cellStyle name="Normal 2 15 10 3 2 3" xfId="23881"/>
    <cellStyle name="Normal 2 15 10 3 2 4" xfId="23882"/>
    <cellStyle name="Normal 2 15 10 3 3" xfId="23883"/>
    <cellStyle name="Normal 2 15 10 3 4" xfId="23884"/>
    <cellStyle name="Normal 2 15 10 3 5" xfId="23885"/>
    <cellStyle name="Normal 2 15 10 4" xfId="23886"/>
    <cellStyle name="Normal 2 15 10 4 2" xfId="23887"/>
    <cellStyle name="Normal 2 15 10 4 2 2" xfId="23888"/>
    <cellStyle name="Normal 2 15 10 4 2 3" xfId="23889"/>
    <cellStyle name="Normal 2 15 10 4 2 4" xfId="23890"/>
    <cellStyle name="Normal 2 15 10 4 3" xfId="23891"/>
    <cellStyle name="Normal 2 15 10 4 4" xfId="23892"/>
    <cellStyle name="Normal 2 15 10 4 5" xfId="23893"/>
    <cellStyle name="Normal 2 15 10 5" xfId="23894"/>
    <cellStyle name="Normal 2 15 10 5 2" xfId="23895"/>
    <cellStyle name="Normal 2 15 10 5 2 2" xfId="23896"/>
    <cellStyle name="Normal 2 15 10 5 2 3" xfId="23897"/>
    <cellStyle name="Normal 2 15 10 5 2 4" xfId="23898"/>
    <cellStyle name="Normal 2 15 10 5 3" xfId="23899"/>
    <cellStyle name="Normal 2 15 10 5 4" xfId="23900"/>
    <cellStyle name="Normal 2 15 10 5 5" xfId="23901"/>
    <cellStyle name="Normal 2 15 10 6" xfId="23902"/>
    <cellStyle name="Normal 2 15 10 6 2" xfId="23903"/>
    <cellStyle name="Normal 2 15 10 6 2 2" xfId="23904"/>
    <cellStyle name="Normal 2 15 10 6 2 3" xfId="23905"/>
    <cellStyle name="Normal 2 15 10 6 2 3 2" xfId="23906"/>
    <cellStyle name="Normal 2 15 10 6 2 3 2 2" xfId="23907"/>
    <cellStyle name="Normal 2 15 10 6 2 3 3" xfId="23908"/>
    <cellStyle name="Normal 2 15 10 6 2 4" xfId="23909"/>
    <cellStyle name="Normal 2 15 10 6 3" xfId="23910"/>
    <cellStyle name="Normal 2 15 10 6 4" xfId="23911"/>
    <cellStyle name="Normal 2 15 10 6 5" xfId="23912"/>
    <cellStyle name="Normal 2 15 10 7" xfId="23913"/>
    <cellStyle name="Normal 2 15 10 7 2" xfId="23914"/>
    <cellStyle name="Normal 2 15 10 7 2 2" xfId="23915"/>
    <cellStyle name="Normal 2 15 10 7 2 3" xfId="23916"/>
    <cellStyle name="Normal 2 15 10 7 2 4" xfId="23917"/>
    <cellStyle name="Normal 2 15 10 7 3" xfId="23918"/>
    <cellStyle name="Normal 2 15 10 7 4" xfId="23919"/>
    <cellStyle name="Normal 2 15 10 7 5" xfId="23920"/>
    <cellStyle name="Normal 2 15 10 8" xfId="23921"/>
    <cellStyle name="Normal 2 15 10 8 2" xfId="23922"/>
    <cellStyle name="Normal 2 15 10 8 3" xfId="23923"/>
    <cellStyle name="Normal 2 15 10 8 4" xfId="23924"/>
    <cellStyle name="Normal 2 15 10 9" xfId="23925"/>
    <cellStyle name="Normal 2 15 11" xfId="23926"/>
    <cellStyle name="Normal 2 15 11 10" xfId="23927"/>
    <cellStyle name="Normal 2 15 11 11" xfId="23928"/>
    <cellStyle name="Normal 2 15 11 2" xfId="23929"/>
    <cellStyle name="Normal 2 15 11 2 2" xfId="23930"/>
    <cellStyle name="Normal 2 15 11 2 2 2" xfId="23931"/>
    <cellStyle name="Normal 2 15 11 2 2 3" xfId="23932"/>
    <cellStyle name="Normal 2 15 11 2 2 4" xfId="23933"/>
    <cellStyle name="Normal 2 15 11 2 3" xfId="23934"/>
    <cellStyle name="Normal 2 15 11 2 4" xfId="23935"/>
    <cellStyle name="Normal 2 15 11 2 5" xfId="23936"/>
    <cellStyle name="Normal 2 15 11 3" xfId="23937"/>
    <cellStyle name="Normal 2 15 11 3 2" xfId="23938"/>
    <cellStyle name="Normal 2 15 11 3 2 2" xfId="23939"/>
    <cellStyle name="Normal 2 15 11 3 2 3" xfId="23940"/>
    <cellStyle name="Normal 2 15 11 3 2 4" xfId="23941"/>
    <cellStyle name="Normal 2 15 11 3 3" xfId="23942"/>
    <cellStyle name="Normal 2 15 11 3 4" xfId="23943"/>
    <cellStyle name="Normal 2 15 11 3 5" xfId="23944"/>
    <cellStyle name="Normal 2 15 11 4" xfId="23945"/>
    <cellStyle name="Normal 2 15 11 4 2" xfId="23946"/>
    <cellStyle name="Normal 2 15 11 4 2 2" xfId="23947"/>
    <cellStyle name="Normal 2 15 11 4 2 3" xfId="23948"/>
    <cellStyle name="Normal 2 15 11 4 2 4" xfId="23949"/>
    <cellStyle name="Normal 2 15 11 4 3" xfId="23950"/>
    <cellStyle name="Normal 2 15 11 4 4" xfId="23951"/>
    <cellStyle name="Normal 2 15 11 4 5" xfId="23952"/>
    <cellStyle name="Normal 2 15 11 5" xfId="23953"/>
    <cellStyle name="Normal 2 15 11 5 2" xfId="23954"/>
    <cellStyle name="Normal 2 15 11 5 2 2" xfId="23955"/>
    <cellStyle name="Normal 2 15 11 5 2 3" xfId="23956"/>
    <cellStyle name="Normal 2 15 11 5 2 3 2" xfId="23957"/>
    <cellStyle name="Normal 2 15 11 5 2 3 2 2" xfId="23958"/>
    <cellStyle name="Normal 2 15 11 5 2 3 3" xfId="23959"/>
    <cellStyle name="Normal 2 15 11 5 2 4" xfId="23960"/>
    <cellStyle name="Normal 2 15 11 5 3" xfId="23961"/>
    <cellStyle name="Normal 2 15 11 5 4" xfId="23962"/>
    <cellStyle name="Normal 2 15 11 5 5" xfId="23963"/>
    <cellStyle name="Normal 2 15 11 6" xfId="23964"/>
    <cellStyle name="Normal 2 15 11 6 2" xfId="23965"/>
    <cellStyle name="Normal 2 15 11 6 2 2" xfId="23966"/>
    <cellStyle name="Normal 2 15 11 6 2 3" xfId="23967"/>
    <cellStyle name="Normal 2 15 11 6 2 4" xfId="23968"/>
    <cellStyle name="Normal 2 15 11 6 3" xfId="23969"/>
    <cellStyle name="Normal 2 15 11 6 4" xfId="23970"/>
    <cellStyle name="Normal 2 15 11 6 5" xfId="23971"/>
    <cellStyle name="Normal 2 15 11 7" xfId="23972"/>
    <cellStyle name="Normal 2 15 11 7 2" xfId="23973"/>
    <cellStyle name="Normal 2 15 11 7 2 2" xfId="23974"/>
    <cellStyle name="Normal 2 15 11 7 2 3" xfId="23975"/>
    <cellStyle name="Normal 2 15 11 7 2 4" xfId="23976"/>
    <cellStyle name="Normal 2 15 11 7 3" xfId="23977"/>
    <cellStyle name="Normal 2 15 11 7 4" xfId="23978"/>
    <cellStyle name="Normal 2 15 11 7 5" xfId="23979"/>
    <cellStyle name="Normal 2 15 11 8" xfId="23980"/>
    <cellStyle name="Normal 2 15 11 8 2" xfId="23981"/>
    <cellStyle name="Normal 2 15 11 8 3" xfId="23982"/>
    <cellStyle name="Normal 2 15 11 8 4" xfId="23983"/>
    <cellStyle name="Normal 2 15 11 9" xfId="23984"/>
    <cellStyle name="Normal 2 15 12" xfId="23985"/>
    <cellStyle name="Normal 2 15 12 10" xfId="23986"/>
    <cellStyle name="Normal 2 15 12 11" xfId="23987"/>
    <cellStyle name="Normal 2 15 12 2" xfId="23988"/>
    <cellStyle name="Normal 2 15 12 2 2" xfId="23989"/>
    <cellStyle name="Normal 2 15 12 2 2 2" xfId="23990"/>
    <cellStyle name="Normal 2 15 12 2 2 3" xfId="23991"/>
    <cellStyle name="Normal 2 15 12 2 2 4" xfId="23992"/>
    <cellStyle name="Normal 2 15 12 2 3" xfId="23993"/>
    <cellStyle name="Normal 2 15 12 2 4" xfId="23994"/>
    <cellStyle name="Normal 2 15 12 2 5" xfId="23995"/>
    <cellStyle name="Normal 2 15 12 3" xfId="23996"/>
    <cellStyle name="Normal 2 15 12 3 2" xfId="23997"/>
    <cellStyle name="Normal 2 15 12 3 2 2" xfId="23998"/>
    <cellStyle name="Normal 2 15 12 3 2 3" xfId="23999"/>
    <cellStyle name="Normal 2 15 12 3 2 4" xfId="24000"/>
    <cellStyle name="Normal 2 15 12 3 3" xfId="24001"/>
    <cellStyle name="Normal 2 15 12 3 4" xfId="24002"/>
    <cellStyle name="Normal 2 15 12 3 5" xfId="24003"/>
    <cellStyle name="Normal 2 15 12 4" xfId="24004"/>
    <cellStyle name="Normal 2 15 12 4 2" xfId="24005"/>
    <cellStyle name="Normal 2 15 12 4 2 2" xfId="24006"/>
    <cellStyle name="Normal 2 15 12 4 2 3" xfId="24007"/>
    <cellStyle name="Normal 2 15 12 4 2 4" xfId="24008"/>
    <cellStyle name="Normal 2 15 12 4 3" xfId="24009"/>
    <cellStyle name="Normal 2 15 12 4 4" xfId="24010"/>
    <cellStyle name="Normal 2 15 12 4 5" xfId="24011"/>
    <cellStyle name="Normal 2 15 12 5" xfId="24012"/>
    <cellStyle name="Normal 2 15 12 5 2" xfId="24013"/>
    <cellStyle name="Normal 2 15 12 5 2 2" xfId="24014"/>
    <cellStyle name="Normal 2 15 12 5 2 3" xfId="24015"/>
    <cellStyle name="Normal 2 15 12 5 2 4" xfId="24016"/>
    <cellStyle name="Normal 2 15 12 5 3" xfId="24017"/>
    <cellStyle name="Normal 2 15 12 5 4" xfId="24018"/>
    <cellStyle name="Normal 2 15 12 5 5" xfId="24019"/>
    <cellStyle name="Normal 2 15 12 6" xfId="24020"/>
    <cellStyle name="Normal 2 15 12 6 2" xfId="24021"/>
    <cellStyle name="Normal 2 15 12 6 2 2" xfId="24022"/>
    <cellStyle name="Normal 2 15 12 6 2 3" xfId="24023"/>
    <cellStyle name="Normal 2 15 12 6 2 4" xfId="24024"/>
    <cellStyle name="Normal 2 15 12 6 3" xfId="24025"/>
    <cellStyle name="Normal 2 15 12 6 4" xfId="24026"/>
    <cellStyle name="Normal 2 15 12 6 4 2" xfId="24027"/>
    <cellStyle name="Normal 2 15 12 6 4 2 2" xfId="24028"/>
    <cellStyle name="Normal 2 15 12 6 4 3" xfId="24029"/>
    <cellStyle name="Normal 2 15 12 6 5" xfId="24030"/>
    <cellStyle name="Normal 2 15 12 7" xfId="24031"/>
    <cellStyle name="Normal 2 15 12 7 2" xfId="24032"/>
    <cellStyle name="Normal 2 15 12 7 2 2" xfId="24033"/>
    <cellStyle name="Normal 2 15 12 7 2 3" xfId="24034"/>
    <cellStyle name="Normal 2 15 12 7 2 4" xfId="24035"/>
    <cellStyle name="Normal 2 15 12 7 3" xfId="24036"/>
    <cellStyle name="Normal 2 15 12 7 4" xfId="24037"/>
    <cellStyle name="Normal 2 15 12 7 5" xfId="24038"/>
    <cellStyle name="Normal 2 15 12 8" xfId="24039"/>
    <cellStyle name="Normal 2 15 12 8 2" xfId="24040"/>
    <cellStyle name="Normal 2 15 12 8 3" xfId="24041"/>
    <cellStyle name="Normal 2 15 12 8 4" xfId="24042"/>
    <cellStyle name="Normal 2 15 12 9" xfId="24043"/>
    <cellStyle name="Normal 2 15 13" xfId="24044"/>
    <cellStyle name="Normal 2 15 13 10" xfId="24045"/>
    <cellStyle name="Normal 2 15 13 11" xfId="24046"/>
    <cellStyle name="Normal 2 15 13 2" xfId="24047"/>
    <cellStyle name="Normal 2 15 13 2 2" xfId="24048"/>
    <cellStyle name="Normal 2 15 13 2 2 2" xfId="24049"/>
    <cellStyle name="Normal 2 15 13 2 2 2 2" xfId="24050"/>
    <cellStyle name="Normal 2 15 13 2 2 3" xfId="24051"/>
    <cellStyle name="Normal 2 15 13 2 2 4" xfId="24052"/>
    <cellStyle name="Normal 2 15 13 2 2 5" xfId="24053"/>
    <cellStyle name="Normal 2 15 13 2 3" xfId="24054"/>
    <cellStyle name="Normal 2 15 13 2 4" xfId="24055"/>
    <cellStyle name="Normal 2 15 13 2 5" xfId="24056"/>
    <cellStyle name="Normal 2 15 13 3" xfId="24057"/>
    <cellStyle name="Normal 2 15 13 3 2" xfId="24058"/>
    <cellStyle name="Normal 2 15 13 3 2 2" xfId="24059"/>
    <cellStyle name="Normal 2 15 13 3 2 2 2" xfId="24060"/>
    <cellStyle name="Normal 2 15 13 3 2 2 2 2" xfId="24061"/>
    <cellStyle name="Normal 2 15 13 3 2 2 3" xfId="24062"/>
    <cellStyle name="Normal 2 15 13 3 2 3" xfId="24063"/>
    <cellStyle name="Normal 2 15 13 3 2 4" xfId="24064"/>
    <cellStyle name="Normal 2 15 13 3 3" xfId="24065"/>
    <cellStyle name="Normal 2 15 13 3 4" xfId="24066"/>
    <cellStyle name="Normal 2 15 13 3 5" xfId="24067"/>
    <cellStyle name="Normal 2 15 13 4" xfId="24068"/>
    <cellStyle name="Normal 2 15 13 4 2" xfId="24069"/>
    <cellStyle name="Normal 2 15 13 4 2 2" xfId="24070"/>
    <cellStyle name="Normal 2 15 13 4 2 3" xfId="24071"/>
    <cellStyle name="Normal 2 15 13 4 2 4" xfId="24072"/>
    <cellStyle name="Normal 2 15 13 4 3" xfId="24073"/>
    <cellStyle name="Normal 2 15 13 4 4" xfId="24074"/>
    <cellStyle name="Normal 2 15 13 4 5" xfId="24075"/>
    <cellStyle name="Normal 2 15 13 5" xfId="24076"/>
    <cellStyle name="Normal 2 15 13 5 2" xfId="24077"/>
    <cellStyle name="Normal 2 15 13 5 2 2" xfId="24078"/>
    <cellStyle name="Normal 2 15 13 5 2 3" xfId="24079"/>
    <cellStyle name="Normal 2 15 13 5 2 4" xfId="24080"/>
    <cellStyle name="Normal 2 15 13 5 3" xfId="24081"/>
    <cellStyle name="Normal 2 15 13 5 4" xfId="24082"/>
    <cellStyle name="Normal 2 15 13 5 5" xfId="24083"/>
    <cellStyle name="Normal 2 15 13 6" xfId="24084"/>
    <cellStyle name="Normal 2 15 13 6 2" xfId="24085"/>
    <cellStyle name="Normal 2 15 13 6 2 2" xfId="24086"/>
    <cellStyle name="Normal 2 15 13 6 2 3" xfId="24087"/>
    <cellStyle name="Normal 2 15 13 6 2 4" xfId="24088"/>
    <cellStyle name="Normal 2 15 13 6 3" xfId="24089"/>
    <cellStyle name="Normal 2 15 13 6 4" xfId="24090"/>
    <cellStyle name="Normal 2 15 13 6 5" xfId="24091"/>
    <cellStyle name="Normal 2 15 13 7" xfId="24092"/>
    <cellStyle name="Normal 2 15 13 7 2" xfId="24093"/>
    <cellStyle name="Normal 2 15 13 7 2 2" xfId="24094"/>
    <cellStyle name="Normal 2 15 13 7 2 3" xfId="24095"/>
    <cellStyle name="Normal 2 15 13 7 2 4" xfId="24096"/>
    <cellStyle name="Normal 2 15 13 7 3" xfId="24097"/>
    <cellStyle name="Normal 2 15 13 7 4" xfId="24098"/>
    <cellStyle name="Normal 2 15 13 7 5" xfId="24099"/>
    <cellStyle name="Normal 2 15 13 8" xfId="24100"/>
    <cellStyle name="Normal 2 15 13 8 2" xfId="24101"/>
    <cellStyle name="Normal 2 15 13 8 3" xfId="24102"/>
    <cellStyle name="Normal 2 15 13 8 4" xfId="24103"/>
    <cellStyle name="Normal 2 15 13 9" xfId="24104"/>
    <cellStyle name="Normal 2 15 14" xfId="24105"/>
    <cellStyle name="Normal 2 15 14 2" xfId="24106"/>
    <cellStyle name="Normal 2 15 14 2 2" xfId="24107"/>
    <cellStyle name="Normal 2 15 14 2 3" xfId="24108"/>
    <cellStyle name="Normal 2 15 14 2 4" xfId="24109"/>
    <cellStyle name="Normal 2 15 14 3" xfId="24110"/>
    <cellStyle name="Normal 2 15 14 4" xfId="24111"/>
    <cellStyle name="Normal 2 15 14 5" xfId="24112"/>
    <cellStyle name="Normal 2 15 15" xfId="24113"/>
    <cellStyle name="Normal 2 15 15 10" xfId="24114"/>
    <cellStyle name="Normal 2 15 15 11" xfId="24115"/>
    <cellStyle name="Normal 2 15 15 12" xfId="24116"/>
    <cellStyle name="Normal 2 15 15 13" xfId="24117"/>
    <cellStyle name="Normal 2 15 15 14" xfId="24118"/>
    <cellStyle name="Normal 2 15 15 15" xfId="24119"/>
    <cellStyle name="Normal 2 15 15 16" xfId="24120"/>
    <cellStyle name="Normal 2 15 15 17" xfId="24121"/>
    <cellStyle name="Normal 2 15 15 18" xfId="24122"/>
    <cellStyle name="Normal 2 15 15 19" xfId="24123"/>
    <cellStyle name="Normal 2 15 15 2" xfId="24124"/>
    <cellStyle name="Normal 2 15 15 2 10" xfId="24125"/>
    <cellStyle name="Normal 2 15 15 2 11" xfId="24126"/>
    <cellStyle name="Normal 2 15 15 2 12" xfId="24127"/>
    <cellStyle name="Normal 2 15 15 2 13" xfId="24128"/>
    <cellStyle name="Normal 2 15 15 2 14" xfId="24129"/>
    <cellStyle name="Normal 2 15 15 2 15" xfId="24130"/>
    <cellStyle name="Normal 2 15 15 2 16" xfId="24131"/>
    <cellStyle name="Normal 2 15 15 2 17" xfId="24132"/>
    <cellStyle name="Normal 2 15 15 2 18" xfId="24133"/>
    <cellStyle name="Normal 2 15 15 2 19" xfId="24134"/>
    <cellStyle name="Normal 2 15 15 2 2" xfId="24135"/>
    <cellStyle name="Normal 2 15 15 2 20" xfId="24136"/>
    <cellStyle name="Normal 2 15 15 2 21" xfId="24137"/>
    <cellStyle name="Normal 2 15 15 2 22" xfId="24138"/>
    <cellStyle name="Normal 2 15 15 2 23" xfId="24139"/>
    <cellStyle name="Normal 2 15 15 2 24" xfId="24140"/>
    <cellStyle name="Normal 2 15 15 2 25" xfId="24141"/>
    <cellStyle name="Normal 2 15 15 2 26" xfId="24142"/>
    <cellStyle name="Normal 2 15 15 2 27" xfId="24143"/>
    <cellStyle name="Normal 2 15 15 2 3" xfId="24144"/>
    <cellStyle name="Normal 2 15 15 2 4" xfId="24145"/>
    <cellStyle name="Normal 2 15 15 2 5" xfId="24146"/>
    <cellStyle name="Normal 2 15 15 2 6" xfId="24147"/>
    <cellStyle name="Normal 2 15 15 2 7" xfId="24148"/>
    <cellStyle name="Normal 2 15 15 2 8" xfId="24149"/>
    <cellStyle name="Normal 2 15 15 2 9" xfId="24150"/>
    <cellStyle name="Normal 2 15 15 20" xfId="24151"/>
    <cellStyle name="Normal 2 15 15 21" xfId="24152"/>
    <cellStyle name="Normal 2 15 15 22" xfId="24153"/>
    <cellStyle name="Normal 2 15 15 23" xfId="24154"/>
    <cellStyle name="Normal 2 15 15 24" xfId="24155"/>
    <cellStyle name="Normal 2 15 15 25" xfId="24156"/>
    <cellStyle name="Normal 2 15 15 26" xfId="24157"/>
    <cellStyle name="Normal 2 15 15 27" xfId="24158"/>
    <cellStyle name="Normal 2 15 15 3" xfId="24159"/>
    <cellStyle name="Normal 2 15 15 3 2" xfId="24160"/>
    <cellStyle name="Normal 2 15 15 4" xfId="24161"/>
    <cellStyle name="Normal 2 15 15 5" xfId="24162"/>
    <cellStyle name="Normal 2 15 15 6" xfId="24163"/>
    <cellStyle name="Normal 2 15 15 7" xfId="24164"/>
    <cellStyle name="Normal 2 15 15 8" xfId="24165"/>
    <cellStyle name="Normal 2 15 15 9" xfId="24166"/>
    <cellStyle name="Normal 2 15 16" xfId="24167"/>
    <cellStyle name="Normal 2 15 16 2" xfId="24168"/>
    <cellStyle name="Normal 2 15 16 2 2" xfId="24169"/>
    <cellStyle name="Normal 2 15 16 2 3" xfId="24170"/>
    <cellStyle name="Normal 2 15 16 2 4" xfId="24171"/>
    <cellStyle name="Normal 2 15 16 3" xfId="24172"/>
    <cellStyle name="Normal 2 15 16 4" xfId="24173"/>
    <cellStyle name="Normal 2 15 16 5" xfId="24174"/>
    <cellStyle name="Normal 2 15 17" xfId="24175"/>
    <cellStyle name="Normal 2 15 17 2" xfId="24176"/>
    <cellStyle name="Normal 2 15 17 2 2" xfId="24177"/>
    <cellStyle name="Normal 2 15 17 2 3" xfId="24178"/>
    <cellStyle name="Normal 2 15 17 2 4" xfId="24179"/>
    <cellStyle name="Normal 2 15 17 3" xfId="24180"/>
    <cellStyle name="Normal 2 15 17 4" xfId="24181"/>
    <cellStyle name="Normal 2 15 17 5" xfId="24182"/>
    <cellStyle name="Normal 2 15 18" xfId="24183"/>
    <cellStyle name="Normal 2 15 18 2" xfId="24184"/>
    <cellStyle name="Normal 2 15 18 2 2" xfId="24185"/>
    <cellStyle name="Normal 2 15 18 2 3" xfId="24186"/>
    <cellStyle name="Normal 2 15 18 2 4" xfId="24187"/>
    <cellStyle name="Normal 2 15 18 3" xfId="24188"/>
    <cellStyle name="Normal 2 15 18 4" xfId="24189"/>
    <cellStyle name="Normal 2 15 18 5" xfId="24190"/>
    <cellStyle name="Normal 2 15 19" xfId="24191"/>
    <cellStyle name="Normal 2 15 19 2" xfId="24192"/>
    <cellStyle name="Normal 2 15 19 2 2" xfId="24193"/>
    <cellStyle name="Normal 2 15 19 2 3" xfId="24194"/>
    <cellStyle name="Normal 2 15 19 2 4" xfId="24195"/>
    <cellStyle name="Normal 2 15 19 3" xfId="24196"/>
    <cellStyle name="Normal 2 15 19 4" xfId="24197"/>
    <cellStyle name="Normal 2 15 19 5" xfId="24198"/>
    <cellStyle name="Normal 2 15 2" xfId="24199"/>
    <cellStyle name="Normal 2 15 2 10" xfId="24200"/>
    <cellStyle name="Normal 2 15 2 11" xfId="24201"/>
    <cellStyle name="Normal 2 15 2 12" xfId="24202"/>
    <cellStyle name="Normal 2 15 2 13" xfId="24203"/>
    <cellStyle name="Normal 2 15 2 14" xfId="24204"/>
    <cellStyle name="Normal 2 15 2 14 10" xfId="24205"/>
    <cellStyle name="Normal 2 15 2 14 11" xfId="24206"/>
    <cellStyle name="Normal 2 15 2 14 12" xfId="24207"/>
    <cellStyle name="Normal 2 15 2 14 13" xfId="24208"/>
    <cellStyle name="Normal 2 15 2 14 14" xfId="24209"/>
    <cellStyle name="Normal 2 15 2 14 15" xfId="24210"/>
    <cellStyle name="Normal 2 15 2 14 16" xfId="24211"/>
    <cellStyle name="Normal 2 15 2 14 17" xfId="24212"/>
    <cellStyle name="Normal 2 15 2 14 18" xfId="24213"/>
    <cellStyle name="Normal 2 15 2 14 19" xfId="24214"/>
    <cellStyle name="Normal 2 15 2 14 2" xfId="24215"/>
    <cellStyle name="Normal 2 15 2 14 2 10" xfId="24216"/>
    <cellStyle name="Normal 2 15 2 14 2 11" xfId="24217"/>
    <cellStyle name="Normal 2 15 2 14 2 12" xfId="24218"/>
    <cellStyle name="Normal 2 15 2 14 2 13" xfId="24219"/>
    <cellStyle name="Normal 2 15 2 14 2 14" xfId="24220"/>
    <cellStyle name="Normal 2 15 2 14 2 15" xfId="24221"/>
    <cellStyle name="Normal 2 15 2 14 2 16" xfId="24222"/>
    <cellStyle name="Normal 2 15 2 14 2 17" xfId="24223"/>
    <cellStyle name="Normal 2 15 2 14 2 18" xfId="24224"/>
    <cellStyle name="Normal 2 15 2 14 2 19" xfId="24225"/>
    <cellStyle name="Normal 2 15 2 14 2 2" xfId="24226"/>
    <cellStyle name="Normal 2 15 2 14 2 20" xfId="24227"/>
    <cellStyle name="Normal 2 15 2 14 2 21" xfId="24228"/>
    <cellStyle name="Normal 2 15 2 14 2 22" xfId="24229"/>
    <cellStyle name="Normal 2 15 2 14 2 23" xfId="24230"/>
    <cellStyle name="Normal 2 15 2 14 2 24" xfId="24231"/>
    <cellStyle name="Normal 2 15 2 14 2 25" xfId="24232"/>
    <cellStyle name="Normal 2 15 2 14 2 26" xfId="24233"/>
    <cellStyle name="Normal 2 15 2 14 2 27" xfId="24234"/>
    <cellStyle name="Normal 2 15 2 14 2 3" xfId="24235"/>
    <cellStyle name="Normal 2 15 2 14 2 4" xfId="24236"/>
    <cellStyle name="Normal 2 15 2 14 2 5" xfId="24237"/>
    <cellStyle name="Normal 2 15 2 14 2 6" xfId="24238"/>
    <cellStyle name="Normal 2 15 2 14 2 7" xfId="24239"/>
    <cellStyle name="Normal 2 15 2 14 2 8" xfId="24240"/>
    <cellStyle name="Normal 2 15 2 14 2 9" xfId="24241"/>
    <cellStyle name="Normal 2 15 2 14 20" xfId="24242"/>
    <cellStyle name="Normal 2 15 2 14 21" xfId="24243"/>
    <cellStyle name="Normal 2 15 2 14 22" xfId="24244"/>
    <cellStyle name="Normal 2 15 2 14 23" xfId="24245"/>
    <cellStyle name="Normal 2 15 2 14 24" xfId="24246"/>
    <cellStyle name="Normal 2 15 2 14 25" xfId="24247"/>
    <cellStyle name="Normal 2 15 2 14 26" xfId="24248"/>
    <cellStyle name="Normal 2 15 2 14 27" xfId="24249"/>
    <cellStyle name="Normal 2 15 2 14 3" xfId="24250"/>
    <cellStyle name="Normal 2 15 2 14 4" xfId="24251"/>
    <cellStyle name="Normal 2 15 2 14 5" xfId="24252"/>
    <cellStyle name="Normal 2 15 2 14 6" xfId="24253"/>
    <cellStyle name="Normal 2 15 2 14 7" xfId="24254"/>
    <cellStyle name="Normal 2 15 2 14 8" xfId="24255"/>
    <cellStyle name="Normal 2 15 2 14 9" xfId="24256"/>
    <cellStyle name="Normal 2 15 2 15" xfId="24257"/>
    <cellStyle name="Normal 2 15 2 16" xfId="24258"/>
    <cellStyle name="Normal 2 15 2 17" xfId="24259"/>
    <cellStyle name="Normal 2 15 2 18" xfId="24260"/>
    <cellStyle name="Normal 2 15 2 19" xfId="24261"/>
    <cellStyle name="Normal 2 15 2 2" xfId="24262"/>
    <cellStyle name="Normal 2 15 2 2 2" xfId="24263"/>
    <cellStyle name="Normal 2 15 2 2 2 2" xfId="24264"/>
    <cellStyle name="Normal 2 15 2 2 2 3" xfId="24265"/>
    <cellStyle name="Normal 2 15 2 2 2 4" xfId="24266"/>
    <cellStyle name="Normal 2 15 2 2 3" xfId="24267"/>
    <cellStyle name="Normal 2 15 2 2 4" xfId="24268"/>
    <cellStyle name="Normal 2 15 2 2 5" xfId="24269"/>
    <cellStyle name="Normal 2 15 2 20" xfId="24270"/>
    <cellStyle name="Normal 2 15 2 21" xfId="24271"/>
    <cellStyle name="Normal 2 15 2 22" xfId="24272"/>
    <cellStyle name="Normal 2 15 2 23" xfId="24273"/>
    <cellStyle name="Normal 2 15 2 24" xfId="24274"/>
    <cellStyle name="Normal 2 15 2 25" xfId="24275"/>
    <cellStyle name="Normal 2 15 2 26" xfId="24276"/>
    <cellStyle name="Normal 2 15 2 27" xfId="24277"/>
    <cellStyle name="Normal 2 15 2 28" xfId="24278"/>
    <cellStyle name="Normal 2 15 2 29" xfId="24279"/>
    <cellStyle name="Normal 2 15 2 3" xfId="24280"/>
    <cellStyle name="Normal 2 15 2 3 10" xfId="24281"/>
    <cellStyle name="Normal 2 15 2 3 11" xfId="24282"/>
    <cellStyle name="Normal 2 15 2 3 12" xfId="24283"/>
    <cellStyle name="Normal 2 15 2 3 13" xfId="24284"/>
    <cellStyle name="Normal 2 15 2 3 14" xfId="24285"/>
    <cellStyle name="Normal 2 15 2 3 15" xfId="24286"/>
    <cellStyle name="Normal 2 15 2 3 16" xfId="24287"/>
    <cellStyle name="Normal 2 15 2 3 17" xfId="24288"/>
    <cellStyle name="Normal 2 15 2 3 18" xfId="24289"/>
    <cellStyle name="Normal 2 15 2 3 19" xfId="24290"/>
    <cellStyle name="Normal 2 15 2 3 2" xfId="24291"/>
    <cellStyle name="Normal 2 15 2 3 2 10" xfId="24292"/>
    <cellStyle name="Normal 2 15 2 3 2 11" xfId="24293"/>
    <cellStyle name="Normal 2 15 2 3 2 12" xfId="24294"/>
    <cellStyle name="Normal 2 15 2 3 2 13" xfId="24295"/>
    <cellStyle name="Normal 2 15 2 3 2 14" xfId="24296"/>
    <cellStyle name="Normal 2 15 2 3 2 15" xfId="24297"/>
    <cellStyle name="Normal 2 15 2 3 2 16" xfId="24298"/>
    <cellStyle name="Normal 2 15 2 3 2 17" xfId="24299"/>
    <cellStyle name="Normal 2 15 2 3 2 18" xfId="24300"/>
    <cellStyle name="Normal 2 15 2 3 2 19" xfId="24301"/>
    <cellStyle name="Normal 2 15 2 3 2 2" xfId="24302"/>
    <cellStyle name="Normal 2 15 2 3 2 2 10" xfId="24303"/>
    <cellStyle name="Normal 2 15 2 3 2 2 11" xfId="24304"/>
    <cellStyle name="Normal 2 15 2 3 2 2 12" xfId="24305"/>
    <cellStyle name="Normal 2 15 2 3 2 2 13" xfId="24306"/>
    <cellStyle name="Normal 2 15 2 3 2 2 14" xfId="24307"/>
    <cellStyle name="Normal 2 15 2 3 2 2 15" xfId="24308"/>
    <cellStyle name="Normal 2 15 2 3 2 2 16" xfId="24309"/>
    <cellStyle name="Normal 2 15 2 3 2 2 17" xfId="24310"/>
    <cellStyle name="Normal 2 15 2 3 2 2 18" xfId="24311"/>
    <cellStyle name="Normal 2 15 2 3 2 2 19" xfId="24312"/>
    <cellStyle name="Normal 2 15 2 3 2 2 2" xfId="24313"/>
    <cellStyle name="Normal 2 15 2 3 2 2 20" xfId="24314"/>
    <cellStyle name="Normal 2 15 2 3 2 2 21" xfId="24315"/>
    <cellStyle name="Normal 2 15 2 3 2 2 22" xfId="24316"/>
    <cellStyle name="Normal 2 15 2 3 2 2 23" xfId="24317"/>
    <cellStyle name="Normal 2 15 2 3 2 2 24" xfId="24318"/>
    <cellStyle name="Normal 2 15 2 3 2 2 25" xfId="24319"/>
    <cellStyle name="Normal 2 15 2 3 2 2 26" xfId="24320"/>
    <cellStyle name="Normal 2 15 2 3 2 2 27" xfId="24321"/>
    <cellStyle name="Normal 2 15 2 3 2 2 3" xfId="24322"/>
    <cellStyle name="Normal 2 15 2 3 2 2 4" xfId="24323"/>
    <cellStyle name="Normal 2 15 2 3 2 2 5" xfId="24324"/>
    <cellStyle name="Normal 2 15 2 3 2 2 6" xfId="24325"/>
    <cellStyle name="Normal 2 15 2 3 2 2 7" xfId="24326"/>
    <cellStyle name="Normal 2 15 2 3 2 2 8" xfId="24327"/>
    <cellStyle name="Normal 2 15 2 3 2 2 9" xfId="24328"/>
    <cellStyle name="Normal 2 15 2 3 2 20" xfId="24329"/>
    <cellStyle name="Normal 2 15 2 3 2 21" xfId="24330"/>
    <cellStyle name="Normal 2 15 2 3 2 22" xfId="24331"/>
    <cellStyle name="Normal 2 15 2 3 2 23" xfId="24332"/>
    <cellStyle name="Normal 2 15 2 3 2 24" xfId="24333"/>
    <cellStyle name="Normal 2 15 2 3 2 25" xfId="24334"/>
    <cellStyle name="Normal 2 15 2 3 2 26" xfId="24335"/>
    <cellStyle name="Normal 2 15 2 3 2 27" xfId="24336"/>
    <cellStyle name="Normal 2 15 2 3 2 3" xfId="24337"/>
    <cellStyle name="Normal 2 15 2 3 2 4" xfId="24338"/>
    <cellStyle name="Normal 2 15 2 3 2 5" xfId="24339"/>
    <cellStyle name="Normal 2 15 2 3 2 6" xfId="24340"/>
    <cellStyle name="Normal 2 15 2 3 2 7" xfId="24341"/>
    <cellStyle name="Normal 2 15 2 3 2 8" xfId="24342"/>
    <cellStyle name="Normal 2 15 2 3 2 9" xfId="24343"/>
    <cellStyle name="Normal 2 15 2 3 20" xfId="24344"/>
    <cellStyle name="Normal 2 15 2 3 21" xfId="24345"/>
    <cellStyle name="Normal 2 15 2 3 22" xfId="24346"/>
    <cellStyle name="Normal 2 15 2 3 23" xfId="24347"/>
    <cellStyle name="Normal 2 15 2 3 24" xfId="24348"/>
    <cellStyle name="Normal 2 15 2 3 25" xfId="24349"/>
    <cellStyle name="Normal 2 15 2 3 26" xfId="24350"/>
    <cellStyle name="Normal 2 15 2 3 27" xfId="24351"/>
    <cellStyle name="Normal 2 15 2 3 28" xfId="24352"/>
    <cellStyle name="Normal 2 15 2 3 29" xfId="24353"/>
    <cellStyle name="Normal 2 15 2 3 3" xfId="24354"/>
    <cellStyle name="Normal 2 15 2 3 30" xfId="24355"/>
    <cellStyle name="Normal 2 15 2 3 31" xfId="24356"/>
    <cellStyle name="Normal 2 15 2 3 32" xfId="24357"/>
    <cellStyle name="Normal 2 15 2 3 33" xfId="24358"/>
    <cellStyle name="Normal 2 15 2 3 34" xfId="24359"/>
    <cellStyle name="Normal 2 15 2 3 35" xfId="24360"/>
    <cellStyle name="Normal 2 15 2 3 36" xfId="24361"/>
    <cellStyle name="Normal 2 15 2 3 37" xfId="24362"/>
    <cellStyle name="Normal 2 15 2 3 38" xfId="24363"/>
    <cellStyle name="Normal 2 15 2 3 39" xfId="24364"/>
    <cellStyle name="Normal 2 15 2 3 4" xfId="24365"/>
    <cellStyle name="Normal 2 15 2 3 5" xfId="24366"/>
    <cellStyle name="Normal 2 15 2 3 6" xfId="24367"/>
    <cellStyle name="Normal 2 15 2 3 7" xfId="24368"/>
    <cellStyle name="Normal 2 15 2 3 8" xfId="24369"/>
    <cellStyle name="Normal 2 15 2 3 9" xfId="24370"/>
    <cellStyle name="Normal 2 15 2 30" xfId="24371"/>
    <cellStyle name="Normal 2 15 2 31" xfId="24372"/>
    <cellStyle name="Normal 2 15 2 32" xfId="24373"/>
    <cellStyle name="Normal 2 15 2 33" xfId="24374"/>
    <cellStyle name="Normal 2 15 2 34" xfId="24375"/>
    <cellStyle name="Normal 2 15 2 35" xfId="24376"/>
    <cellStyle name="Normal 2 15 2 36" xfId="24377"/>
    <cellStyle name="Normal 2 15 2 37" xfId="24378"/>
    <cellStyle name="Normal 2 15 2 38" xfId="24379"/>
    <cellStyle name="Normal 2 15 2 39" xfId="24380"/>
    <cellStyle name="Normal 2 15 2 4" xfId="24381"/>
    <cellStyle name="Normal 2 15 2 4 2" xfId="24382"/>
    <cellStyle name="Normal 2 15 2 4 2 2" xfId="24383"/>
    <cellStyle name="Normal 2 15 2 4 2 2 2" xfId="24384"/>
    <cellStyle name="Normal 2 15 2 4 2 3" xfId="24385"/>
    <cellStyle name="Normal 2 15 2 4 2 4" xfId="24386"/>
    <cellStyle name="Normal 2 15 2 4 2 5" xfId="24387"/>
    <cellStyle name="Normal 2 15 2 4 3" xfId="24388"/>
    <cellStyle name="Normal 2 15 2 4 4" xfId="24389"/>
    <cellStyle name="Normal 2 15 2 4 5" xfId="24390"/>
    <cellStyle name="Normal 2 15 2 40" xfId="24391"/>
    <cellStyle name="Normal 2 15 2 41" xfId="24392"/>
    <cellStyle name="Normal 2 15 2 42" xfId="24393"/>
    <cellStyle name="Normal 2 15 2 43" xfId="24394"/>
    <cellStyle name="Normal 2 15 2 44" xfId="24395"/>
    <cellStyle name="Normal 2 15 2 45" xfId="24396"/>
    <cellStyle name="Normal 2 15 2 46" xfId="24397"/>
    <cellStyle name="Normal 2 15 2 47" xfId="24398"/>
    <cellStyle name="Normal 2 15 2 48" xfId="24399"/>
    <cellStyle name="Normal 2 15 2 49" xfId="24400"/>
    <cellStyle name="Normal 2 15 2 5" xfId="24401"/>
    <cellStyle name="Normal 2 15 2 5 2" xfId="24402"/>
    <cellStyle name="Normal 2 15 2 5 2 2" xfId="24403"/>
    <cellStyle name="Normal 2 15 2 5 2 3" xfId="24404"/>
    <cellStyle name="Normal 2 15 2 5 2 4" xfId="24405"/>
    <cellStyle name="Normal 2 15 2 5 3" xfId="24406"/>
    <cellStyle name="Normal 2 15 2 5 4" xfId="24407"/>
    <cellStyle name="Normal 2 15 2 5 5" xfId="24408"/>
    <cellStyle name="Normal 2 15 2 50" xfId="24409"/>
    <cellStyle name="Normal 2 15 2 6" xfId="24410"/>
    <cellStyle name="Normal 2 15 2 6 2" xfId="24411"/>
    <cellStyle name="Normal 2 15 2 6 2 2" xfId="24412"/>
    <cellStyle name="Normal 2 15 2 6 2 3" xfId="24413"/>
    <cellStyle name="Normal 2 15 2 6 2 4" xfId="24414"/>
    <cellStyle name="Normal 2 15 2 6 3" xfId="24415"/>
    <cellStyle name="Normal 2 15 2 6 4" xfId="24416"/>
    <cellStyle name="Normal 2 15 2 6 5" xfId="24417"/>
    <cellStyle name="Normal 2 15 2 7" xfId="24418"/>
    <cellStyle name="Normal 2 15 2 7 2" xfId="24419"/>
    <cellStyle name="Normal 2 15 2 7 2 2" xfId="24420"/>
    <cellStyle name="Normal 2 15 2 7 2 3" xfId="24421"/>
    <cellStyle name="Normal 2 15 2 7 2 4" xfId="24422"/>
    <cellStyle name="Normal 2 15 2 7 3" xfId="24423"/>
    <cellStyle name="Normal 2 15 2 7 4" xfId="24424"/>
    <cellStyle name="Normal 2 15 2 7 5" xfId="24425"/>
    <cellStyle name="Normal 2 15 2 8" xfId="24426"/>
    <cellStyle name="Normal 2 15 2 8 2" xfId="24427"/>
    <cellStyle name="Normal 2 15 2 8 3" xfId="24428"/>
    <cellStyle name="Normal 2 15 2 8 4" xfId="24429"/>
    <cellStyle name="Normal 2 15 2 9" xfId="24430"/>
    <cellStyle name="Normal 2 15 20" xfId="24431"/>
    <cellStyle name="Normal 2 15 20 2" xfId="24432"/>
    <cellStyle name="Normal 2 15 20 3" xfId="24433"/>
    <cellStyle name="Normal 2 15 20 4" xfId="24434"/>
    <cellStyle name="Normal 2 15 21" xfId="24435"/>
    <cellStyle name="Normal 2 15 22" xfId="24436"/>
    <cellStyle name="Normal 2 15 23" xfId="24437"/>
    <cellStyle name="Normal 2 15 24" xfId="24438"/>
    <cellStyle name="Normal 2 15 25" xfId="24439"/>
    <cellStyle name="Normal 2 15 26" xfId="24440"/>
    <cellStyle name="Normal 2 15 27" xfId="24441"/>
    <cellStyle name="Normal 2 15 28" xfId="24442"/>
    <cellStyle name="Normal 2 15 29" xfId="24443"/>
    <cellStyle name="Normal 2 15 3" xfId="24444"/>
    <cellStyle name="Normal 2 15 3 10" xfId="24445"/>
    <cellStyle name="Normal 2 15 3 11" xfId="24446"/>
    <cellStyle name="Normal 2 15 3 2" xfId="24447"/>
    <cellStyle name="Normal 2 15 3 2 2" xfId="24448"/>
    <cellStyle name="Normal 2 15 3 2 2 2" xfId="24449"/>
    <cellStyle name="Normal 2 15 3 2 2 3" xfId="24450"/>
    <cellStyle name="Normal 2 15 3 2 2 4" xfId="24451"/>
    <cellStyle name="Normal 2 15 3 2 3" xfId="24452"/>
    <cellStyle name="Normal 2 15 3 2 4" xfId="24453"/>
    <cellStyle name="Normal 2 15 3 2 5" xfId="24454"/>
    <cellStyle name="Normal 2 15 3 3" xfId="24455"/>
    <cellStyle name="Normal 2 15 3 3 2" xfId="24456"/>
    <cellStyle name="Normal 2 15 3 3 2 2" xfId="24457"/>
    <cellStyle name="Normal 2 15 3 3 2 3" xfId="24458"/>
    <cellStyle name="Normal 2 15 3 3 2 4" xfId="24459"/>
    <cellStyle name="Normal 2 15 3 3 3" xfId="24460"/>
    <cellStyle name="Normal 2 15 3 3 4" xfId="24461"/>
    <cellStyle name="Normal 2 15 3 3 5" xfId="24462"/>
    <cellStyle name="Normal 2 15 3 4" xfId="24463"/>
    <cellStyle name="Normal 2 15 3 4 2" xfId="24464"/>
    <cellStyle name="Normal 2 15 3 4 2 2" xfId="24465"/>
    <cellStyle name="Normal 2 15 3 4 2 3" xfId="24466"/>
    <cellStyle name="Normal 2 15 3 4 2 4" xfId="24467"/>
    <cellStyle name="Normal 2 15 3 4 3" xfId="24468"/>
    <cellStyle name="Normal 2 15 3 4 4" xfId="24469"/>
    <cellStyle name="Normal 2 15 3 4 5" xfId="24470"/>
    <cellStyle name="Normal 2 15 3 5" xfId="24471"/>
    <cellStyle name="Normal 2 15 3 5 2" xfId="24472"/>
    <cellStyle name="Normal 2 15 3 5 2 2" xfId="24473"/>
    <cellStyle name="Normal 2 15 3 5 2 3" xfId="24474"/>
    <cellStyle name="Normal 2 15 3 5 2 4" xfId="24475"/>
    <cellStyle name="Normal 2 15 3 5 3" xfId="24476"/>
    <cellStyle name="Normal 2 15 3 5 4" xfId="24477"/>
    <cellStyle name="Normal 2 15 3 5 5" xfId="24478"/>
    <cellStyle name="Normal 2 15 3 6" xfId="24479"/>
    <cellStyle name="Normal 2 15 3 6 2" xfId="24480"/>
    <cellStyle name="Normal 2 15 3 6 2 2" xfId="24481"/>
    <cellStyle name="Normal 2 15 3 6 2 3" xfId="24482"/>
    <cellStyle name="Normal 2 15 3 6 2 4" xfId="24483"/>
    <cellStyle name="Normal 2 15 3 6 3" xfId="24484"/>
    <cellStyle name="Normal 2 15 3 6 4" xfId="24485"/>
    <cellStyle name="Normal 2 15 3 6 5" xfId="24486"/>
    <cellStyle name="Normal 2 15 3 7" xfId="24487"/>
    <cellStyle name="Normal 2 15 3 7 2" xfId="24488"/>
    <cellStyle name="Normal 2 15 3 7 2 2" xfId="24489"/>
    <cellStyle name="Normal 2 15 3 7 2 3" xfId="24490"/>
    <cellStyle name="Normal 2 15 3 7 2 4" xfId="24491"/>
    <cellStyle name="Normal 2 15 3 7 3" xfId="24492"/>
    <cellStyle name="Normal 2 15 3 7 4" xfId="24493"/>
    <cellStyle name="Normal 2 15 3 7 5" xfId="24494"/>
    <cellStyle name="Normal 2 15 3 8" xfId="24495"/>
    <cellStyle name="Normal 2 15 3 8 2" xfId="24496"/>
    <cellStyle name="Normal 2 15 3 8 3" xfId="24497"/>
    <cellStyle name="Normal 2 15 3 8 4" xfId="24498"/>
    <cellStyle name="Normal 2 15 3 9" xfId="24499"/>
    <cellStyle name="Normal 2 15 30" xfId="24500"/>
    <cellStyle name="Normal 2 15 31" xfId="24501"/>
    <cellStyle name="Normal 2 15 32" xfId="24502"/>
    <cellStyle name="Normal 2 15 33" xfId="24503"/>
    <cellStyle name="Normal 2 15 34" xfId="24504"/>
    <cellStyle name="Normal 2 15 35" xfId="24505"/>
    <cellStyle name="Normal 2 15 36" xfId="24506"/>
    <cellStyle name="Normal 2 15 37" xfId="24507"/>
    <cellStyle name="Normal 2 15 38" xfId="24508"/>
    <cellStyle name="Normal 2 15 39" xfId="24509"/>
    <cellStyle name="Normal 2 15 4" xfId="24510"/>
    <cellStyle name="Normal 2 15 4 10" xfId="24511"/>
    <cellStyle name="Normal 2 15 4 11" xfId="24512"/>
    <cellStyle name="Normal 2 15 4 12" xfId="24513"/>
    <cellStyle name="Normal 2 15 4 13" xfId="24514"/>
    <cellStyle name="Normal 2 15 4 14" xfId="24515"/>
    <cellStyle name="Normal 2 15 4 15" xfId="24516"/>
    <cellStyle name="Normal 2 15 4 16" xfId="24517"/>
    <cellStyle name="Normal 2 15 4 17" xfId="24518"/>
    <cellStyle name="Normal 2 15 4 18" xfId="24519"/>
    <cellStyle name="Normal 2 15 4 19" xfId="24520"/>
    <cellStyle name="Normal 2 15 4 2" xfId="24521"/>
    <cellStyle name="Normal 2 15 4 2 10" xfId="24522"/>
    <cellStyle name="Normal 2 15 4 2 11" xfId="24523"/>
    <cellStyle name="Normal 2 15 4 2 12" xfId="24524"/>
    <cellStyle name="Normal 2 15 4 2 13" xfId="24525"/>
    <cellStyle name="Normal 2 15 4 2 14" xfId="24526"/>
    <cellStyle name="Normal 2 15 4 2 15" xfId="24527"/>
    <cellStyle name="Normal 2 15 4 2 16" xfId="24528"/>
    <cellStyle name="Normal 2 15 4 2 17" xfId="24529"/>
    <cellStyle name="Normal 2 15 4 2 18" xfId="24530"/>
    <cellStyle name="Normal 2 15 4 2 19" xfId="24531"/>
    <cellStyle name="Normal 2 15 4 2 2" xfId="24532"/>
    <cellStyle name="Normal 2 15 4 2 2 10" xfId="24533"/>
    <cellStyle name="Normal 2 15 4 2 2 11" xfId="24534"/>
    <cellStyle name="Normal 2 15 4 2 2 12" xfId="24535"/>
    <cellStyle name="Normal 2 15 4 2 2 13" xfId="24536"/>
    <cellStyle name="Normal 2 15 4 2 2 14" xfId="24537"/>
    <cellStyle name="Normal 2 15 4 2 2 15" xfId="24538"/>
    <cellStyle name="Normal 2 15 4 2 2 16" xfId="24539"/>
    <cellStyle name="Normal 2 15 4 2 2 17" xfId="24540"/>
    <cellStyle name="Normal 2 15 4 2 2 18" xfId="24541"/>
    <cellStyle name="Normal 2 15 4 2 2 19" xfId="24542"/>
    <cellStyle name="Normal 2 15 4 2 2 2" xfId="24543"/>
    <cellStyle name="Normal 2 15 4 2 2 20" xfId="24544"/>
    <cellStyle name="Normal 2 15 4 2 2 21" xfId="24545"/>
    <cellStyle name="Normal 2 15 4 2 2 22" xfId="24546"/>
    <cellStyle name="Normal 2 15 4 2 2 23" xfId="24547"/>
    <cellStyle name="Normal 2 15 4 2 2 24" xfId="24548"/>
    <cellStyle name="Normal 2 15 4 2 2 25" xfId="24549"/>
    <cellStyle name="Normal 2 15 4 2 2 26" xfId="24550"/>
    <cellStyle name="Normal 2 15 4 2 2 27" xfId="24551"/>
    <cellStyle name="Normal 2 15 4 2 2 3" xfId="24552"/>
    <cellStyle name="Normal 2 15 4 2 2 4" xfId="24553"/>
    <cellStyle name="Normal 2 15 4 2 2 5" xfId="24554"/>
    <cellStyle name="Normal 2 15 4 2 2 6" xfId="24555"/>
    <cellStyle name="Normal 2 15 4 2 2 7" xfId="24556"/>
    <cellStyle name="Normal 2 15 4 2 2 8" xfId="24557"/>
    <cellStyle name="Normal 2 15 4 2 2 9" xfId="24558"/>
    <cellStyle name="Normal 2 15 4 2 20" xfId="24559"/>
    <cellStyle name="Normal 2 15 4 2 21" xfId="24560"/>
    <cellStyle name="Normal 2 15 4 2 22" xfId="24561"/>
    <cellStyle name="Normal 2 15 4 2 23" xfId="24562"/>
    <cellStyle name="Normal 2 15 4 2 24" xfId="24563"/>
    <cellStyle name="Normal 2 15 4 2 25" xfId="24564"/>
    <cellStyle name="Normal 2 15 4 2 26" xfId="24565"/>
    <cellStyle name="Normal 2 15 4 2 27" xfId="24566"/>
    <cellStyle name="Normal 2 15 4 2 3" xfId="24567"/>
    <cellStyle name="Normal 2 15 4 2 4" xfId="24568"/>
    <cellStyle name="Normal 2 15 4 2 5" xfId="24569"/>
    <cellStyle name="Normal 2 15 4 2 6" xfId="24570"/>
    <cellStyle name="Normal 2 15 4 2 7" xfId="24571"/>
    <cellStyle name="Normal 2 15 4 2 8" xfId="24572"/>
    <cellStyle name="Normal 2 15 4 2 9" xfId="24573"/>
    <cellStyle name="Normal 2 15 4 20" xfId="24574"/>
    <cellStyle name="Normal 2 15 4 21" xfId="24575"/>
    <cellStyle name="Normal 2 15 4 22" xfId="24576"/>
    <cellStyle name="Normal 2 15 4 23" xfId="24577"/>
    <cellStyle name="Normal 2 15 4 24" xfId="24578"/>
    <cellStyle name="Normal 2 15 4 25" xfId="24579"/>
    <cellStyle name="Normal 2 15 4 26" xfId="24580"/>
    <cellStyle name="Normal 2 15 4 27" xfId="24581"/>
    <cellStyle name="Normal 2 15 4 28" xfId="24582"/>
    <cellStyle name="Normal 2 15 4 29" xfId="24583"/>
    <cellStyle name="Normal 2 15 4 3" xfId="24584"/>
    <cellStyle name="Normal 2 15 4 3 2" xfId="24585"/>
    <cellStyle name="Normal 2 15 4 3 2 2" xfId="24586"/>
    <cellStyle name="Normal 2 15 4 3 2 3" xfId="24587"/>
    <cellStyle name="Normal 2 15 4 3 2 4" xfId="24588"/>
    <cellStyle name="Normal 2 15 4 3 3" xfId="24589"/>
    <cellStyle name="Normal 2 15 4 3 4" xfId="24590"/>
    <cellStyle name="Normal 2 15 4 3 5" xfId="24591"/>
    <cellStyle name="Normal 2 15 4 30" xfId="24592"/>
    <cellStyle name="Normal 2 15 4 31" xfId="24593"/>
    <cellStyle name="Normal 2 15 4 32" xfId="24594"/>
    <cellStyle name="Normal 2 15 4 33" xfId="24595"/>
    <cellStyle name="Normal 2 15 4 34" xfId="24596"/>
    <cellStyle name="Normal 2 15 4 35" xfId="24597"/>
    <cellStyle name="Normal 2 15 4 36" xfId="24598"/>
    <cellStyle name="Normal 2 15 4 37" xfId="24599"/>
    <cellStyle name="Normal 2 15 4 38" xfId="24600"/>
    <cellStyle name="Normal 2 15 4 39" xfId="24601"/>
    <cellStyle name="Normal 2 15 4 4" xfId="24602"/>
    <cellStyle name="Normal 2 15 4 4 2" xfId="24603"/>
    <cellStyle name="Normal 2 15 4 4 2 2" xfId="24604"/>
    <cellStyle name="Normal 2 15 4 4 2 3" xfId="24605"/>
    <cellStyle name="Normal 2 15 4 4 2 4" xfId="24606"/>
    <cellStyle name="Normal 2 15 4 4 3" xfId="24607"/>
    <cellStyle name="Normal 2 15 4 4 4" xfId="24608"/>
    <cellStyle name="Normal 2 15 4 4 5" xfId="24609"/>
    <cellStyle name="Normal 2 15 4 5" xfId="24610"/>
    <cellStyle name="Normal 2 15 4 5 2" xfId="24611"/>
    <cellStyle name="Normal 2 15 4 5 2 2" xfId="24612"/>
    <cellStyle name="Normal 2 15 4 5 2 3" xfId="24613"/>
    <cellStyle name="Normal 2 15 4 5 2 4" xfId="24614"/>
    <cellStyle name="Normal 2 15 4 5 3" xfId="24615"/>
    <cellStyle name="Normal 2 15 4 5 4" xfId="24616"/>
    <cellStyle name="Normal 2 15 4 5 5" xfId="24617"/>
    <cellStyle name="Normal 2 15 4 6" xfId="24618"/>
    <cellStyle name="Normal 2 15 4 6 2" xfId="24619"/>
    <cellStyle name="Normal 2 15 4 6 2 2" xfId="24620"/>
    <cellStyle name="Normal 2 15 4 6 2 3" xfId="24621"/>
    <cellStyle name="Normal 2 15 4 6 2 4" xfId="24622"/>
    <cellStyle name="Normal 2 15 4 6 3" xfId="24623"/>
    <cellStyle name="Normal 2 15 4 6 4" xfId="24624"/>
    <cellStyle name="Normal 2 15 4 6 5" xfId="24625"/>
    <cellStyle name="Normal 2 15 4 7" xfId="24626"/>
    <cellStyle name="Normal 2 15 4 7 2" xfId="24627"/>
    <cellStyle name="Normal 2 15 4 7 2 2" xfId="24628"/>
    <cellStyle name="Normal 2 15 4 7 2 3" xfId="24629"/>
    <cellStyle name="Normal 2 15 4 7 2 4" xfId="24630"/>
    <cellStyle name="Normal 2 15 4 7 3" xfId="24631"/>
    <cellStyle name="Normal 2 15 4 7 4" xfId="24632"/>
    <cellStyle name="Normal 2 15 4 7 5" xfId="24633"/>
    <cellStyle name="Normal 2 15 4 8" xfId="24634"/>
    <cellStyle name="Normal 2 15 4 8 2" xfId="24635"/>
    <cellStyle name="Normal 2 15 4 8 3" xfId="24636"/>
    <cellStyle name="Normal 2 15 4 8 4" xfId="24637"/>
    <cellStyle name="Normal 2 15 4 9" xfId="24638"/>
    <cellStyle name="Normal 2 15 40" xfId="24639"/>
    <cellStyle name="Normal 2 15 41" xfId="24640"/>
    <cellStyle name="Normal 2 15 42" xfId="24641"/>
    <cellStyle name="Normal 2 15 43" xfId="24642"/>
    <cellStyle name="Normal 2 15 44" xfId="24643"/>
    <cellStyle name="Normal 2 15 45" xfId="24644"/>
    <cellStyle name="Normal 2 15 46" xfId="24645"/>
    <cellStyle name="Normal 2 15 47" xfId="24646"/>
    <cellStyle name="Normal 2 15 48" xfId="24647"/>
    <cellStyle name="Normal 2 15 49" xfId="24648"/>
    <cellStyle name="Normal 2 15 5" xfId="24649"/>
    <cellStyle name="Normal 2 15 5 10" xfId="24650"/>
    <cellStyle name="Normal 2 15 5 11" xfId="24651"/>
    <cellStyle name="Normal 2 15 5 2" xfId="24652"/>
    <cellStyle name="Normal 2 15 5 2 2" xfId="24653"/>
    <cellStyle name="Normal 2 15 5 2 2 2" xfId="24654"/>
    <cellStyle name="Normal 2 15 5 2 2 3" xfId="24655"/>
    <cellStyle name="Normal 2 15 5 2 2 4" xfId="24656"/>
    <cellStyle name="Normal 2 15 5 2 3" xfId="24657"/>
    <cellStyle name="Normal 2 15 5 2 4" xfId="24658"/>
    <cellStyle name="Normal 2 15 5 2 5" xfId="24659"/>
    <cellStyle name="Normal 2 15 5 3" xfId="24660"/>
    <cellStyle name="Normal 2 15 5 3 2" xfId="24661"/>
    <cellStyle name="Normal 2 15 5 3 2 2" xfId="24662"/>
    <cellStyle name="Normal 2 15 5 3 2 3" xfId="24663"/>
    <cellStyle name="Normal 2 15 5 3 2 4" xfId="24664"/>
    <cellStyle name="Normal 2 15 5 3 3" xfId="24665"/>
    <cellStyle name="Normal 2 15 5 3 4" xfId="24666"/>
    <cellStyle name="Normal 2 15 5 3 5" xfId="24667"/>
    <cellStyle name="Normal 2 15 5 4" xfId="24668"/>
    <cellStyle name="Normal 2 15 5 4 2" xfId="24669"/>
    <cellStyle name="Normal 2 15 5 4 2 2" xfId="24670"/>
    <cellStyle name="Normal 2 15 5 4 2 3" xfId="24671"/>
    <cellStyle name="Normal 2 15 5 4 2 4" xfId="24672"/>
    <cellStyle name="Normal 2 15 5 4 3" xfId="24673"/>
    <cellStyle name="Normal 2 15 5 4 4" xfId="24674"/>
    <cellStyle name="Normal 2 15 5 4 5" xfId="24675"/>
    <cellStyle name="Normal 2 15 5 5" xfId="24676"/>
    <cellStyle name="Normal 2 15 5 5 2" xfId="24677"/>
    <cellStyle name="Normal 2 15 5 5 2 2" xfId="24678"/>
    <cellStyle name="Normal 2 15 5 5 2 3" xfId="24679"/>
    <cellStyle name="Normal 2 15 5 5 2 4" xfId="24680"/>
    <cellStyle name="Normal 2 15 5 5 3" xfId="24681"/>
    <cellStyle name="Normal 2 15 5 5 4" xfId="24682"/>
    <cellStyle name="Normal 2 15 5 5 4 2" xfId="24683"/>
    <cellStyle name="Normal 2 15 5 5 4 2 2" xfId="24684"/>
    <cellStyle name="Normal 2 15 5 5 4 3" xfId="24685"/>
    <cellStyle name="Normal 2 15 5 5 5" xfId="24686"/>
    <cellStyle name="Normal 2 15 5 6" xfId="24687"/>
    <cellStyle name="Normal 2 15 5 6 2" xfId="24688"/>
    <cellStyle name="Normal 2 15 5 6 2 2" xfId="24689"/>
    <cellStyle name="Normal 2 15 5 6 2 2 2" xfId="24690"/>
    <cellStyle name="Normal 2 15 5 6 2 3" xfId="24691"/>
    <cellStyle name="Normal 2 15 5 6 2 4" xfId="24692"/>
    <cellStyle name="Normal 2 15 5 6 2 5" xfId="24693"/>
    <cellStyle name="Normal 2 15 5 6 3" xfId="24694"/>
    <cellStyle name="Normal 2 15 5 6 4" xfId="24695"/>
    <cellStyle name="Normal 2 15 5 6 5" xfId="24696"/>
    <cellStyle name="Normal 2 15 5 7" xfId="24697"/>
    <cellStyle name="Normal 2 15 5 7 2" xfId="24698"/>
    <cellStyle name="Normal 2 15 5 7 2 2" xfId="24699"/>
    <cellStyle name="Normal 2 15 5 7 2 3" xfId="24700"/>
    <cellStyle name="Normal 2 15 5 7 2 4" xfId="24701"/>
    <cellStyle name="Normal 2 15 5 7 3" xfId="24702"/>
    <cellStyle name="Normal 2 15 5 7 4" xfId="24703"/>
    <cellStyle name="Normal 2 15 5 7 5" xfId="24704"/>
    <cellStyle name="Normal 2 15 5 8" xfId="24705"/>
    <cellStyle name="Normal 2 15 5 8 2" xfId="24706"/>
    <cellStyle name="Normal 2 15 5 8 2 2" xfId="24707"/>
    <cellStyle name="Normal 2 15 5 8 3" xfId="24708"/>
    <cellStyle name="Normal 2 15 5 8 4" xfId="24709"/>
    <cellStyle name="Normal 2 15 5 8 5" xfId="24710"/>
    <cellStyle name="Normal 2 15 5 9" xfId="24711"/>
    <cellStyle name="Normal 2 15 50" xfId="24712"/>
    <cellStyle name="Normal 2 15 51" xfId="24713"/>
    <cellStyle name="Normal 2 15 6" xfId="24714"/>
    <cellStyle name="Normal 2 15 6 10" xfId="24715"/>
    <cellStyle name="Normal 2 15 6 11" xfId="24716"/>
    <cellStyle name="Normal 2 15 6 2" xfId="24717"/>
    <cellStyle name="Normal 2 15 6 2 2" xfId="24718"/>
    <cellStyle name="Normal 2 15 6 2 2 2" xfId="24719"/>
    <cellStyle name="Normal 2 15 6 2 2 3" xfId="24720"/>
    <cellStyle name="Normal 2 15 6 2 2 4" xfId="24721"/>
    <cellStyle name="Normal 2 15 6 2 3" xfId="24722"/>
    <cellStyle name="Normal 2 15 6 2 4" xfId="24723"/>
    <cellStyle name="Normal 2 15 6 2 5" xfId="24724"/>
    <cellStyle name="Normal 2 15 6 3" xfId="24725"/>
    <cellStyle name="Normal 2 15 6 3 2" xfId="24726"/>
    <cellStyle name="Normal 2 15 6 3 2 2" xfId="24727"/>
    <cellStyle name="Normal 2 15 6 3 2 3" xfId="24728"/>
    <cellStyle name="Normal 2 15 6 3 2 4" xfId="24729"/>
    <cellStyle name="Normal 2 15 6 3 3" xfId="24730"/>
    <cellStyle name="Normal 2 15 6 3 4" xfId="24731"/>
    <cellStyle name="Normal 2 15 6 3 5" xfId="24732"/>
    <cellStyle name="Normal 2 15 6 4" xfId="24733"/>
    <cellStyle name="Normal 2 15 6 4 2" xfId="24734"/>
    <cellStyle name="Normal 2 15 6 4 2 2" xfId="24735"/>
    <cellStyle name="Normal 2 15 6 4 2 3" xfId="24736"/>
    <cellStyle name="Normal 2 15 6 4 2 4" xfId="24737"/>
    <cellStyle name="Normal 2 15 6 4 3" xfId="24738"/>
    <cellStyle name="Normal 2 15 6 4 4" xfId="24739"/>
    <cellStyle name="Normal 2 15 6 4 5" xfId="24740"/>
    <cellStyle name="Normal 2 15 6 5" xfId="24741"/>
    <cellStyle name="Normal 2 15 6 5 2" xfId="24742"/>
    <cellStyle name="Normal 2 15 6 5 2 2" xfId="24743"/>
    <cellStyle name="Normal 2 15 6 5 2 3" xfId="24744"/>
    <cellStyle name="Normal 2 15 6 5 2 4" xfId="24745"/>
    <cellStyle name="Normal 2 15 6 5 3" xfId="24746"/>
    <cellStyle name="Normal 2 15 6 5 4" xfId="24747"/>
    <cellStyle name="Normal 2 15 6 5 5" xfId="24748"/>
    <cellStyle name="Normal 2 15 6 6" xfId="24749"/>
    <cellStyle name="Normal 2 15 6 6 2" xfId="24750"/>
    <cellStyle name="Normal 2 15 6 6 2 2" xfId="24751"/>
    <cellStyle name="Normal 2 15 6 6 2 3" xfId="24752"/>
    <cellStyle name="Normal 2 15 6 6 2 4" xfId="24753"/>
    <cellStyle name="Normal 2 15 6 6 3" xfId="24754"/>
    <cellStyle name="Normal 2 15 6 6 4" xfId="24755"/>
    <cellStyle name="Normal 2 15 6 6 5" xfId="24756"/>
    <cellStyle name="Normal 2 15 6 7" xfId="24757"/>
    <cellStyle name="Normal 2 15 6 7 2" xfId="24758"/>
    <cellStyle name="Normal 2 15 6 7 2 2" xfId="24759"/>
    <cellStyle name="Normal 2 15 6 7 2 3" xfId="24760"/>
    <cellStyle name="Normal 2 15 6 7 2 4" xfId="24761"/>
    <cellStyle name="Normal 2 15 6 7 3" xfId="24762"/>
    <cellStyle name="Normal 2 15 6 7 3 2" xfId="24763"/>
    <cellStyle name="Normal 2 15 6 7 4" xfId="24764"/>
    <cellStyle name="Normal 2 15 6 7 5" xfId="24765"/>
    <cellStyle name="Normal 2 15 6 7 6" xfId="24766"/>
    <cellStyle name="Normal 2 15 6 8" xfId="24767"/>
    <cellStyle name="Normal 2 15 6 8 2" xfId="24768"/>
    <cellStyle name="Normal 2 15 6 8 3" xfId="24769"/>
    <cellStyle name="Normal 2 15 6 8 4" xfId="24770"/>
    <cellStyle name="Normal 2 15 6 9" xfId="24771"/>
    <cellStyle name="Normal 2 15 7" xfId="24772"/>
    <cellStyle name="Normal 2 15 7 10" xfId="24773"/>
    <cellStyle name="Normal 2 15 7 11" xfId="24774"/>
    <cellStyle name="Normal 2 15 7 2" xfId="24775"/>
    <cellStyle name="Normal 2 15 7 2 2" xfId="24776"/>
    <cellStyle name="Normal 2 15 7 2 2 2" xfId="24777"/>
    <cellStyle name="Normal 2 15 7 2 2 3" xfId="24778"/>
    <cellStyle name="Normal 2 15 7 2 2 4" xfId="24779"/>
    <cellStyle name="Normal 2 15 7 2 3" xfId="24780"/>
    <cellStyle name="Normal 2 15 7 2 4" xfId="24781"/>
    <cellStyle name="Normal 2 15 7 2 5" xfId="24782"/>
    <cellStyle name="Normal 2 15 7 3" xfId="24783"/>
    <cellStyle name="Normal 2 15 7 3 2" xfId="24784"/>
    <cellStyle name="Normal 2 15 7 3 2 2" xfId="24785"/>
    <cellStyle name="Normal 2 15 7 3 2 3" xfId="24786"/>
    <cellStyle name="Normal 2 15 7 3 2 4" xfId="24787"/>
    <cellStyle name="Normal 2 15 7 3 3" xfId="24788"/>
    <cellStyle name="Normal 2 15 7 3 4" xfId="24789"/>
    <cellStyle name="Normal 2 15 7 3 5" xfId="24790"/>
    <cellStyle name="Normal 2 15 7 4" xfId="24791"/>
    <cellStyle name="Normal 2 15 7 4 2" xfId="24792"/>
    <cellStyle name="Normal 2 15 7 4 2 2" xfId="24793"/>
    <cellStyle name="Normal 2 15 7 4 2 3" xfId="24794"/>
    <cellStyle name="Normal 2 15 7 4 2 4" xfId="24795"/>
    <cellStyle name="Normal 2 15 7 4 3" xfId="24796"/>
    <cellStyle name="Normal 2 15 7 4 4" xfId="24797"/>
    <cellStyle name="Normal 2 15 7 4 5" xfId="24798"/>
    <cellStyle name="Normal 2 15 7 5" xfId="24799"/>
    <cellStyle name="Normal 2 15 7 5 2" xfId="24800"/>
    <cellStyle name="Normal 2 15 7 5 2 2" xfId="24801"/>
    <cellStyle name="Normal 2 15 7 5 2 3" xfId="24802"/>
    <cellStyle name="Normal 2 15 7 5 2 4" xfId="24803"/>
    <cellStyle name="Normal 2 15 7 5 3" xfId="24804"/>
    <cellStyle name="Normal 2 15 7 5 4" xfId="24805"/>
    <cellStyle name="Normal 2 15 7 5 5" xfId="24806"/>
    <cellStyle name="Normal 2 15 7 6" xfId="24807"/>
    <cellStyle name="Normal 2 15 7 6 2" xfId="24808"/>
    <cellStyle name="Normal 2 15 7 6 2 2" xfId="24809"/>
    <cellStyle name="Normal 2 15 7 6 2 3" xfId="24810"/>
    <cellStyle name="Normal 2 15 7 6 2 4" xfId="24811"/>
    <cellStyle name="Normal 2 15 7 6 3" xfId="24812"/>
    <cellStyle name="Normal 2 15 7 6 4" xfId="24813"/>
    <cellStyle name="Normal 2 15 7 6 5" xfId="24814"/>
    <cellStyle name="Normal 2 15 7 7" xfId="24815"/>
    <cellStyle name="Normal 2 15 7 7 2" xfId="24816"/>
    <cellStyle name="Normal 2 15 7 7 2 2" xfId="24817"/>
    <cellStyle name="Normal 2 15 7 7 2 3" xfId="24818"/>
    <cellStyle name="Normal 2 15 7 7 2 4" xfId="24819"/>
    <cellStyle name="Normal 2 15 7 7 3" xfId="24820"/>
    <cellStyle name="Normal 2 15 7 7 4" xfId="24821"/>
    <cellStyle name="Normal 2 15 7 7 5" xfId="24822"/>
    <cellStyle name="Normal 2 15 7 8" xfId="24823"/>
    <cellStyle name="Normal 2 15 7 8 2" xfId="24824"/>
    <cellStyle name="Normal 2 15 7 8 3" xfId="24825"/>
    <cellStyle name="Normal 2 15 7 8 4" xfId="24826"/>
    <cellStyle name="Normal 2 15 7 9" xfId="24827"/>
    <cellStyle name="Normal 2 15 8" xfId="24828"/>
    <cellStyle name="Normal 2 15 8 10" xfId="24829"/>
    <cellStyle name="Normal 2 15 8 11" xfId="24830"/>
    <cellStyle name="Normal 2 15 8 2" xfId="24831"/>
    <cellStyle name="Normal 2 15 8 2 2" xfId="24832"/>
    <cellStyle name="Normal 2 15 8 2 2 2" xfId="24833"/>
    <cellStyle name="Normal 2 15 8 2 2 3" xfId="24834"/>
    <cellStyle name="Normal 2 15 8 2 2 4" xfId="24835"/>
    <cellStyle name="Normal 2 15 8 2 3" xfId="24836"/>
    <cellStyle name="Normal 2 15 8 2 4" xfId="24837"/>
    <cellStyle name="Normal 2 15 8 2 5" xfId="24838"/>
    <cellStyle name="Normal 2 15 8 3" xfId="24839"/>
    <cellStyle name="Normal 2 15 8 3 2" xfId="24840"/>
    <cellStyle name="Normal 2 15 8 3 2 2" xfId="24841"/>
    <cellStyle name="Normal 2 15 8 3 2 3" xfId="24842"/>
    <cellStyle name="Normal 2 15 8 3 2 4" xfId="24843"/>
    <cellStyle name="Normal 2 15 8 3 3" xfId="24844"/>
    <cellStyle name="Normal 2 15 8 3 4" xfId="24845"/>
    <cellStyle name="Normal 2 15 8 3 5" xfId="24846"/>
    <cellStyle name="Normal 2 15 8 4" xfId="24847"/>
    <cellStyle name="Normal 2 15 8 4 2" xfId="24848"/>
    <cellStyle name="Normal 2 15 8 4 2 2" xfId="24849"/>
    <cellStyle name="Normal 2 15 8 4 2 3" xfId="24850"/>
    <cellStyle name="Normal 2 15 8 4 2 4" xfId="24851"/>
    <cellStyle name="Normal 2 15 8 4 3" xfId="24852"/>
    <cellStyle name="Normal 2 15 8 4 4" xfId="24853"/>
    <cellStyle name="Normal 2 15 8 4 5" xfId="24854"/>
    <cellStyle name="Normal 2 15 8 5" xfId="24855"/>
    <cellStyle name="Normal 2 15 8 5 2" xfId="24856"/>
    <cellStyle name="Normal 2 15 8 5 2 2" xfId="24857"/>
    <cellStyle name="Normal 2 15 8 5 2 3" xfId="24858"/>
    <cellStyle name="Normal 2 15 8 5 2 4" xfId="24859"/>
    <cellStyle name="Normal 2 15 8 5 3" xfId="24860"/>
    <cellStyle name="Normal 2 15 8 5 4" xfId="24861"/>
    <cellStyle name="Normal 2 15 8 5 5" xfId="24862"/>
    <cellStyle name="Normal 2 15 8 6" xfId="24863"/>
    <cellStyle name="Normal 2 15 8 6 2" xfId="24864"/>
    <cellStyle name="Normal 2 15 8 6 2 2" xfId="24865"/>
    <cellStyle name="Normal 2 15 8 6 2 3" xfId="24866"/>
    <cellStyle name="Normal 2 15 8 6 2 4" xfId="24867"/>
    <cellStyle name="Normal 2 15 8 6 3" xfId="24868"/>
    <cellStyle name="Normal 2 15 8 6 4" xfId="24869"/>
    <cellStyle name="Normal 2 15 8 6 5" xfId="24870"/>
    <cellStyle name="Normal 2 15 8 7" xfId="24871"/>
    <cellStyle name="Normal 2 15 8 7 2" xfId="24872"/>
    <cellStyle name="Normal 2 15 8 7 2 2" xfId="24873"/>
    <cellStyle name="Normal 2 15 8 7 2 3" xfId="24874"/>
    <cellStyle name="Normal 2 15 8 7 2 4" xfId="24875"/>
    <cellStyle name="Normal 2 15 8 7 3" xfId="24876"/>
    <cellStyle name="Normal 2 15 8 7 3 2" xfId="24877"/>
    <cellStyle name="Normal 2 15 8 7 3 2 2" xfId="24878"/>
    <cellStyle name="Normal 2 15 8 7 3 3" xfId="24879"/>
    <cellStyle name="Normal 2 15 8 7 4" xfId="24880"/>
    <cellStyle name="Normal 2 15 8 7 5" xfId="24881"/>
    <cellStyle name="Normal 2 15 8 8" xfId="24882"/>
    <cellStyle name="Normal 2 15 8 8 2" xfId="24883"/>
    <cellStyle name="Normal 2 15 8 8 3" xfId="24884"/>
    <cellStyle name="Normal 2 15 8 8 4" xfId="24885"/>
    <cellStyle name="Normal 2 15 8 9" xfId="24886"/>
    <cellStyle name="Normal 2 15 9" xfId="24887"/>
    <cellStyle name="Normal 2 15 9 10" xfId="24888"/>
    <cellStyle name="Normal 2 15 9 11" xfId="24889"/>
    <cellStyle name="Normal 2 15 9 2" xfId="24890"/>
    <cellStyle name="Normal 2 15 9 2 2" xfId="24891"/>
    <cellStyle name="Normal 2 15 9 2 2 2" xfId="24892"/>
    <cellStyle name="Normal 2 15 9 2 2 3" xfId="24893"/>
    <cellStyle name="Normal 2 15 9 2 2 4" xfId="24894"/>
    <cellStyle name="Normal 2 15 9 2 3" xfId="24895"/>
    <cellStyle name="Normal 2 15 9 2 4" xfId="24896"/>
    <cellStyle name="Normal 2 15 9 2 5" xfId="24897"/>
    <cellStyle name="Normal 2 15 9 3" xfId="24898"/>
    <cellStyle name="Normal 2 15 9 3 2" xfId="24899"/>
    <cellStyle name="Normal 2 15 9 3 2 2" xfId="24900"/>
    <cellStyle name="Normal 2 15 9 3 2 3" xfId="24901"/>
    <cellStyle name="Normal 2 15 9 3 2 4" xfId="24902"/>
    <cellStyle name="Normal 2 15 9 3 3" xfId="24903"/>
    <cellStyle name="Normal 2 15 9 3 4" xfId="24904"/>
    <cellStyle name="Normal 2 15 9 3 5" xfId="24905"/>
    <cellStyle name="Normal 2 15 9 4" xfId="24906"/>
    <cellStyle name="Normal 2 15 9 4 2" xfId="24907"/>
    <cellStyle name="Normal 2 15 9 4 2 2" xfId="24908"/>
    <cellStyle name="Normal 2 15 9 4 2 3" xfId="24909"/>
    <cellStyle name="Normal 2 15 9 4 2 4" xfId="24910"/>
    <cellStyle name="Normal 2 15 9 4 3" xfId="24911"/>
    <cellStyle name="Normal 2 15 9 4 4" xfId="24912"/>
    <cellStyle name="Normal 2 15 9 4 5" xfId="24913"/>
    <cellStyle name="Normal 2 15 9 5" xfId="24914"/>
    <cellStyle name="Normal 2 15 9 5 2" xfId="24915"/>
    <cellStyle name="Normal 2 15 9 5 2 2" xfId="24916"/>
    <cellStyle name="Normal 2 15 9 5 2 3" xfId="24917"/>
    <cellStyle name="Normal 2 15 9 5 2 4" xfId="24918"/>
    <cellStyle name="Normal 2 15 9 5 3" xfId="24919"/>
    <cellStyle name="Normal 2 15 9 5 4" xfId="24920"/>
    <cellStyle name="Normal 2 15 9 5 5" xfId="24921"/>
    <cellStyle name="Normal 2 15 9 6" xfId="24922"/>
    <cellStyle name="Normal 2 15 9 6 2" xfId="24923"/>
    <cellStyle name="Normal 2 15 9 6 2 2" xfId="24924"/>
    <cellStyle name="Normal 2 15 9 6 2 3" xfId="24925"/>
    <cellStyle name="Normal 2 15 9 6 2 4" xfId="24926"/>
    <cellStyle name="Normal 2 15 9 6 3" xfId="24927"/>
    <cellStyle name="Normal 2 15 9 6 4" xfId="24928"/>
    <cellStyle name="Normal 2 15 9 6 5" xfId="24929"/>
    <cellStyle name="Normal 2 15 9 7" xfId="24930"/>
    <cellStyle name="Normal 2 15 9 7 2" xfId="24931"/>
    <cellStyle name="Normal 2 15 9 7 2 2" xfId="24932"/>
    <cellStyle name="Normal 2 15 9 7 2 3" xfId="24933"/>
    <cellStyle name="Normal 2 15 9 7 2 4" xfId="24934"/>
    <cellStyle name="Normal 2 15 9 7 3" xfId="24935"/>
    <cellStyle name="Normal 2 15 9 7 4" xfId="24936"/>
    <cellStyle name="Normal 2 15 9 7 5" xfId="24937"/>
    <cellStyle name="Normal 2 15 9 8" xfId="24938"/>
    <cellStyle name="Normal 2 15 9 8 2" xfId="24939"/>
    <cellStyle name="Normal 2 15 9 8 3" xfId="24940"/>
    <cellStyle name="Normal 2 15 9 8 4" xfId="24941"/>
    <cellStyle name="Normal 2 15 9 9" xfId="24942"/>
    <cellStyle name="Normal 2 16" xfId="24943"/>
    <cellStyle name="Normal 2 16 10" xfId="24944"/>
    <cellStyle name="Normal 2 16 10 10" xfId="24945"/>
    <cellStyle name="Normal 2 16 10 11" xfId="24946"/>
    <cellStyle name="Normal 2 16 10 2" xfId="24947"/>
    <cellStyle name="Normal 2 16 10 2 2" xfId="24948"/>
    <cellStyle name="Normal 2 16 10 2 2 2" xfId="24949"/>
    <cellStyle name="Normal 2 16 10 2 2 3" xfId="24950"/>
    <cellStyle name="Normal 2 16 10 2 2 4" xfId="24951"/>
    <cellStyle name="Normal 2 16 10 2 3" xfId="24952"/>
    <cellStyle name="Normal 2 16 10 2 4" xfId="24953"/>
    <cellStyle name="Normal 2 16 10 2 5" xfId="24954"/>
    <cellStyle name="Normal 2 16 10 3" xfId="24955"/>
    <cellStyle name="Normal 2 16 10 3 2" xfId="24956"/>
    <cellStyle name="Normal 2 16 10 3 2 2" xfId="24957"/>
    <cellStyle name="Normal 2 16 10 3 2 3" xfId="24958"/>
    <cellStyle name="Normal 2 16 10 3 2 4" xfId="24959"/>
    <cellStyle name="Normal 2 16 10 3 3" xfId="24960"/>
    <cellStyle name="Normal 2 16 10 3 4" xfId="24961"/>
    <cellStyle name="Normal 2 16 10 3 5" xfId="24962"/>
    <cellStyle name="Normal 2 16 10 4" xfId="24963"/>
    <cellStyle name="Normal 2 16 10 4 2" xfId="24964"/>
    <cellStyle name="Normal 2 16 10 4 2 2" xfId="24965"/>
    <cellStyle name="Normal 2 16 10 4 2 3" xfId="24966"/>
    <cellStyle name="Normal 2 16 10 4 2 4" xfId="24967"/>
    <cellStyle name="Normal 2 16 10 4 3" xfId="24968"/>
    <cellStyle name="Normal 2 16 10 4 4" xfId="24969"/>
    <cellStyle name="Normal 2 16 10 4 5" xfId="24970"/>
    <cellStyle name="Normal 2 16 10 5" xfId="24971"/>
    <cellStyle name="Normal 2 16 10 5 2" xfId="24972"/>
    <cellStyle name="Normal 2 16 10 5 2 2" xfId="24973"/>
    <cellStyle name="Normal 2 16 10 5 2 3" xfId="24974"/>
    <cellStyle name="Normal 2 16 10 5 2 4" xfId="24975"/>
    <cellStyle name="Normal 2 16 10 5 3" xfId="24976"/>
    <cellStyle name="Normal 2 16 10 5 3 2" xfId="24977"/>
    <cellStyle name="Normal 2 16 10 5 3 2 2" xfId="24978"/>
    <cellStyle name="Normal 2 16 10 5 3 3" xfId="24979"/>
    <cellStyle name="Normal 2 16 10 5 4" xfId="24980"/>
    <cellStyle name="Normal 2 16 10 5 5" xfId="24981"/>
    <cellStyle name="Normal 2 16 10 6" xfId="24982"/>
    <cellStyle name="Normal 2 16 10 6 2" xfId="24983"/>
    <cellStyle name="Normal 2 16 10 6 2 2" xfId="24984"/>
    <cellStyle name="Normal 2 16 10 6 2 3" xfId="24985"/>
    <cellStyle name="Normal 2 16 10 6 2 4" xfId="24986"/>
    <cellStyle name="Normal 2 16 10 6 3" xfId="24987"/>
    <cellStyle name="Normal 2 16 10 6 4" xfId="24988"/>
    <cellStyle name="Normal 2 16 10 6 5" xfId="24989"/>
    <cellStyle name="Normal 2 16 10 7" xfId="24990"/>
    <cellStyle name="Normal 2 16 10 7 2" xfId="24991"/>
    <cellStyle name="Normal 2 16 10 7 2 2" xfId="24992"/>
    <cellStyle name="Normal 2 16 10 7 2 3" xfId="24993"/>
    <cellStyle name="Normal 2 16 10 7 2 4" xfId="24994"/>
    <cellStyle name="Normal 2 16 10 7 3" xfId="24995"/>
    <cellStyle name="Normal 2 16 10 7 4" xfId="24996"/>
    <cellStyle name="Normal 2 16 10 7 5" xfId="24997"/>
    <cellStyle name="Normal 2 16 10 8" xfId="24998"/>
    <cellStyle name="Normal 2 16 10 8 2" xfId="24999"/>
    <cellStyle name="Normal 2 16 10 8 3" xfId="25000"/>
    <cellStyle name="Normal 2 16 10 8 4" xfId="25001"/>
    <cellStyle name="Normal 2 16 10 9" xfId="25002"/>
    <cellStyle name="Normal 2 16 11" xfId="25003"/>
    <cellStyle name="Normal 2 16 11 10" xfId="25004"/>
    <cellStyle name="Normal 2 16 11 11" xfId="25005"/>
    <cellStyle name="Normal 2 16 11 2" xfId="25006"/>
    <cellStyle name="Normal 2 16 11 2 2" xfId="25007"/>
    <cellStyle name="Normal 2 16 11 2 2 2" xfId="25008"/>
    <cellStyle name="Normal 2 16 11 2 2 3" xfId="25009"/>
    <cellStyle name="Normal 2 16 11 2 2 4" xfId="25010"/>
    <cellStyle name="Normal 2 16 11 2 3" xfId="25011"/>
    <cellStyle name="Normal 2 16 11 2 4" xfId="25012"/>
    <cellStyle name="Normal 2 16 11 2 5" xfId="25013"/>
    <cellStyle name="Normal 2 16 11 3" xfId="25014"/>
    <cellStyle name="Normal 2 16 11 3 2" xfId="25015"/>
    <cellStyle name="Normal 2 16 11 3 2 2" xfId="25016"/>
    <cellStyle name="Normal 2 16 11 3 2 3" xfId="25017"/>
    <cellStyle name="Normal 2 16 11 3 2 4" xfId="25018"/>
    <cellStyle name="Normal 2 16 11 3 3" xfId="25019"/>
    <cellStyle name="Normal 2 16 11 3 4" xfId="25020"/>
    <cellStyle name="Normal 2 16 11 3 5" xfId="25021"/>
    <cellStyle name="Normal 2 16 11 4" xfId="25022"/>
    <cellStyle name="Normal 2 16 11 4 2" xfId="25023"/>
    <cellStyle name="Normal 2 16 11 4 2 2" xfId="25024"/>
    <cellStyle name="Normal 2 16 11 4 2 3" xfId="25025"/>
    <cellStyle name="Normal 2 16 11 4 2 4" xfId="25026"/>
    <cellStyle name="Normal 2 16 11 4 3" xfId="25027"/>
    <cellStyle name="Normal 2 16 11 4 3 2" xfId="25028"/>
    <cellStyle name="Normal 2 16 11 4 4" xfId="25029"/>
    <cellStyle name="Normal 2 16 11 4 5" xfId="25030"/>
    <cellStyle name="Normal 2 16 11 4 6" xfId="25031"/>
    <cellStyle name="Normal 2 16 11 5" xfId="25032"/>
    <cellStyle name="Normal 2 16 11 5 2" xfId="25033"/>
    <cellStyle name="Normal 2 16 11 5 2 2" xfId="25034"/>
    <cellStyle name="Normal 2 16 11 5 2 3" xfId="25035"/>
    <cellStyle name="Normal 2 16 11 5 2 4" xfId="25036"/>
    <cellStyle name="Normal 2 16 11 5 3" xfId="25037"/>
    <cellStyle name="Normal 2 16 11 5 4" xfId="25038"/>
    <cellStyle name="Normal 2 16 11 5 5" xfId="25039"/>
    <cellStyle name="Normal 2 16 11 6" xfId="25040"/>
    <cellStyle name="Normal 2 16 11 6 2" xfId="25041"/>
    <cellStyle name="Normal 2 16 11 6 2 2" xfId="25042"/>
    <cellStyle name="Normal 2 16 11 6 2 3" xfId="25043"/>
    <cellStyle name="Normal 2 16 11 6 2 4" xfId="25044"/>
    <cellStyle name="Normal 2 16 11 6 3" xfId="25045"/>
    <cellStyle name="Normal 2 16 11 6 4" xfId="25046"/>
    <cellStyle name="Normal 2 16 11 6 5" xfId="25047"/>
    <cellStyle name="Normal 2 16 11 7" xfId="25048"/>
    <cellStyle name="Normal 2 16 11 7 2" xfId="25049"/>
    <cellStyle name="Normal 2 16 11 7 2 2" xfId="25050"/>
    <cellStyle name="Normal 2 16 11 7 2 3" xfId="25051"/>
    <cellStyle name="Normal 2 16 11 7 2 4" xfId="25052"/>
    <cellStyle name="Normal 2 16 11 7 3" xfId="25053"/>
    <cellStyle name="Normal 2 16 11 7 3 2" xfId="25054"/>
    <cellStyle name="Normal 2 16 11 7 3 2 2" xfId="25055"/>
    <cellStyle name="Normal 2 16 11 7 3 3" xfId="25056"/>
    <cellStyle name="Normal 2 16 11 7 4" xfId="25057"/>
    <cellStyle name="Normal 2 16 11 7 5" xfId="25058"/>
    <cellStyle name="Normal 2 16 11 8" xfId="25059"/>
    <cellStyle name="Normal 2 16 11 8 2" xfId="25060"/>
    <cellStyle name="Normal 2 16 11 8 3" xfId="25061"/>
    <cellStyle name="Normal 2 16 11 8 4" xfId="25062"/>
    <cellStyle name="Normal 2 16 11 9" xfId="25063"/>
    <cellStyle name="Normal 2 16 12" xfId="25064"/>
    <cellStyle name="Normal 2 16 12 10" xfId="25065"/>
    <cellStyle name="Normal 2 16 12 11" xfId="25066"/>
    <cellStyle name="Normal 2 16 12 2" xfId="25067"/>
    <cellStyle name="Normal 2 16 12 2 2" xfId="25068"/>
    <cellStyle name="Normal 2 16 12 2 2 2" xfId="25069"/>
    <cellStyle name="Normal 2 16 12 2 2 3" xfId="25070"/>
    <cellStyle name="Normal 2 16 12 2 2 4" xfId="25071"/>
    <cellStyle name="Normal 2 16 12 2 3" xfId="25072"/>
    <cellStyle name="Normal 2 16 12 2 4" xfId="25073"/>
    <cellStyle name="Normal 2 16 12 2 5" xfId="25074"/>
    <cellStyle name="Normal 2 16 12 3" xfId="25075"/>
    <cellStyle name="Normal 2 16 12 3 2" xfId="25076"/>
    <cellStyle name="Normal 2 16 12 3 2 2" xfId="25077"/>
    <cellStyle name="Normal 2 16 12 3 2 3" xfId="25078"/>
    <cellStyle name="Normal 2 16 12 3 2 4" xfId="25079"/>
    <cellStyle name="Normal 2 16 12 3 3" xfId="25080"/>
    <cellStyle name="Normal 2 16 12 3 4" xfId="25081"/>
    <cellStyle name="Normal 2 16 12 3 5" xfId="25082"/>
    <cellStyle name="Normal 2 16 12 4" xfId="25083"/>
    <cellStyle name="Normal 2 16 12 4 2" xfId="25084"/>
    <cellStyle name="Normal 2 16 12 4 2 2" xfId="25085"/>
    <cellStyle name="Normal 2 16 12 4 2 3" xfId="25086"/>
    <cellStyle name="Normal 2 16 12 4 2 4" xfId="25087"/>
    <cellStyle name="Normal 2 16 12 4 3" xfId="25088"/>
    <cellStyle name="Normal 2 16 12 4 4" xfId="25089"/>
    <cellStyle name="Normal 2 16 12 4 5" xfId="25090"/>
    <cellStyle name="Normal 2 16 12 5" xfId="25091"/>
    <cellStyle name="Normal 2 16 12 5 2" xfId="25092"/>
    <cellStyle name="Normal 2 16 12 5 2 2" xfId="25093"/>
    <cellStyle name="Normal 2 16 12 5 2 3" xfId="25094"/>
    <cellStyle name="Normal 2 16 12 5 2 4" xfId="25095"/>
    <cellStyle name="Normal 2 16 12 5 3" xfId="25096"/>
    <cellStyle name="Normal 2 16 12 5 4" xfId="25097"/>
    <cellStyle name="Normal 2 16 12 5 5" xfId="25098"/>
    <cellStyle name="Normal 2 16 12 6" xfId="25099"/>
    <cellStyle name="Normal 2 16 12 6 2" xfId="25100"/>
    <cellStyle name="Normal 2 16 12 6 2 2" xfId="25101"/>
    <cellStyle name="Normal 2 16 12 6 2 3" xfId="25102"/>
    <cellStyle name="Normal 2 16 12 6 2 4" xfId="25103"/>
    <cellStyle name="Normal 2 16 12 6 3" xfId="25104"/>
    <cellStyle name="Normal 2 16 12 6 4" xfId="25105"/>
    <cellStyle name="Normal 2 16 12 6 5" xfId="25106"/>
    <cellStyle name="Normal 2 16 12 7" xfId="25107"/>
    <cellStyle name="Normal 2 16 12 7 2" xfId="25108"/>
    <cellStyle name="Normal 2 16 12 7 2 2" xfId="25109"/>
    <cellStyle name="Normal 2 16 12 7 2 3" xfId="25110"/>
    <cellStyle name="Normal 2 16 12 7 2 4" xfId="25111"/>
    <cellStyle name="Normal 2 16 12 7 3" xfId="25112"/>
    <cellStyle name="Normal 2 16 12 7 4" xfId="25113"/>
    <cellStyle name="Normal 2 16 12 7 5" xfId="25114"/>
    <cellStyle name="Normal 2 16 12 8" xfId="25115"/>
    <cellStyle name="Normal 2 16 12 8 2" xfId="25116"/>
    <cellStyle name="Normal 2 16 12 8 3" xfId="25117"/>
    <cellStyle name="Normal 2 16 12 8 4" xfId="25118"/>
    <cellStyle name="Normal 2 16 12 9" xfId="25119"/>
    <cellStyle name="Normal 2 16 13" xfId="25120"/>
    <cellStyle name="Normal 2 16 13 10" xfId="25121"/>
    <cellStyle name="Normal 2 16 13 11" xfId="25122"/>
    <cellStyle name="Normal 2 16 13 2" xfId="25123"/>
    <cellStyle name="Normal 2 16 13 2 2" xfId="25124"/>
    <cellStyle name="Normal 2 16 13 2 2 2" xfId="25125"/>
    <cellStyle name="Normal 2 16 13 2 2 3" xfId="25126"/>
    <cellStyle name="Normal 2 16 13 2 2 4" xfId="25127"/>
    <cellStyle name="Normal 2 16 13 2 3" xfId="25128"/>
    <cellStyle name="Normal 2 16 13 2 4" xfId="25129"/>
    <cellStyle name="Normal 2 16 13 2 5" xfId="25130"/>
    <cellStyle name="Normal 2 16 13 3" xfId="25131"/>
    <cellStyle name="Normal 2 16 13 3 2" xfId="25132"/>
    <cellStyle name="Normal 2 16 13 3 2 2" xfId="25133"/>
    <cellStyle name="Normal 2 16 13 3 2 3" xfId="25134"/>
    <cellStyle name="Normal 2 16 13 3 2 4" xfId="25135"/>
    <cellStyle name="Normal 2 16 13 3 3" xfId="25136"/>
    <cellStyle name="Normal 2 16 13 3 4" xfId="25137"/>
    <cellStyle name="Normal 2 16 13 3 5" xfId="25138"/>
    <cellStyle name="Normal 2 16 13 4" xfId="25139"/>
    <cellStyle name="Normal 2 16 13 4 2" xfId="25140"/>
    <cellStyle name="Normal 2 16 13 4 2 2" xfId="25141"/>
    <cellStyle name="Normal 2 16 13 4 2 2 2" xfId="25142"/>
    <cellStyle name="Normal 2 16 13 4 2 3" xfId="25143"/>
    <cellStyle name="Normal 2 16 13 4 2 4" xfId="25144"/>
    <cellStyle name="Normal 2 16 13 4 2 5" xfId="25145"/>
    <cellStyle name="Normal 2 16 13 4 3" xfId="25146"/>
    <cellStyle name="Normal 2 16 13 4 4" xfId="25147"/>
    <cellStyle name="Normal 2 16 13 4 5" xfId="25148"/>
    <cellStyle name="Normal 2 16 13 5" xfId="25149"/>
    <cellStyle name="Normal 2 16 13 5 2" xfId="25150"/>
    <cellStyle name="Normal 2 16 13 5 2 2" xfId="25151"/>
    <cellStyle name="Normal 2 16 13 5 2 3" xfId="25152"/>
    <cellStyle name="Normal 2 16 13 5 2 4" xfId="25153"/>
    <cellStyle name="Normal 2 16 13 5 3" xfId="25154"/>
    <cellStyle name="Normal 2 16 13 5 4" xfId="25155"/>
    <cellStyle name="Normal 2 16 13 5 5" xfId="25156"/>
    <cellStyle name="Normal 2 16 13 6" xfId="25157"/>
    <cellStyle name="Normal 2 16 13 6 2" xfId="25158"/>
    <cellStyle name="Normal 2 16 13 6 2 2" xfId="25159"/>
    <cellStyle name="Normal 2 16 13 6 2 3" xfId="25160"/>
    <cellStyle name="Normal 2 16 13 6 2 4" xfId="25161"/>
    <cellStyle name="Normal 2 16 13 6 3" xfId="25162"/>
    <cellStyle name="Normal 2 16 13 6 4" xfId="25163"/>
    <cellStyle name="Normal 2 16 13 6 5" xfId="25164"/>
    <cellStyle name="Normal 2 16 13 7" xfId="25165"/>
    <cellStyle name="Normal 2 16 13 7 2" xfId="25166"/>
    <cellStyle name="Normal 2 16 13 7 2 2" xfId="25167"/>
    <cellStyle name="Normal 2 16 13 7 2 3" xfId="25168"/>
    <cellStyle name="Normal 2 16 13 7 2 4" xfId="25169"/>
    <cellStyle name="Normal 2 16 13 7 3" xfId="25170"/>
    <cellStyle name="Normal 2 16 13 7 4" xfId="25171"/>
    <cellStyle name="Normal 2 16 13 7 5" xfId="25172"/>
    <cellStyle name="Normal 2 16 13 8" xfId="25173"/>
    <cellStyle name="Normal 2 16 13 8 2" xfId="25174"/>
    <cellStyle name="Normal 2 16 13 8 3" xfId="25175"/>
    <cellStyle name="Normal 2 16 13 8 4" xfId="25176"/>
    <cellStyle name="Normal 2 16 13 9" xfId="25177"/>
    <cellStyle name="Normal 2 16 14" xfId="25178"/>
    <cellStyle name="Normal 2 16 14 10" xfId="25179"/>
    <cellStyle name="Normal 2 16 14 11" xfId="25180"/>
    <cellStyle name="Normal 2 16 14 12" xfId="25181"/>
    <cellStyle name="Normal 2 16 14 13" xfId="25182"/>
    <cellStyle name="Normal 2 16 14 14" xfId="25183"/>
    <cellStyle name="Normal 2 16 14 15" xfId="25184"/>
    <cellStyle name="Normal 2 16 14 16" xfId="25185"/>
    <cellStyle name="Normal 2 16 14 17" xfId="25186"/>
    <cellStyle name="Normal 2 16 14 18" xfId="25187"/>
    <cellStyle name="Normal 2 16 14 19" xfId="25188"/>
    <cellStyle name="Normal 2 16 14 2" xfId="25189"/>
    <cellStyle name="Normal 2 16 14 2 10" xfId="25190"/>
    <cellStyle name="Normal 2 16 14 2 11" xfId="25191"/>
    <cellStyle name="Normal 2 16 14 2 12" xfId="25192"/>
    <cellStyle name="Normal 2 16 14 2 13" xfId="25193"/>
    <cellStyle name="Normal 2 16 14 2 14" xfId="25194"/>
    <cellStyle name="Normal 2 16 14 2 15" xfId="25195"/>
    <cellStyle name="Normal 2 16 14 2 16" xfId="25196"/>
    <cellStyle name="Normal 2 16 14 2 17" xfId="25197"/>
    <cellStyle name="Normal 2 16 14 2 18" xfId="25198"/>
    <cellStyle name="Normal 2 16 14 2 19" xfId="25199"/>
    <cellStyle name="Normal 2 16 14 2 2" xfId="25200"/>
    <cellStyle name="Normal 2 16 14 2 20" xfId="25201"/>
    <cellStyle name="Normal 2 16 14 2 21" xfId="25202"/>
    <cellStyle name="Normal 2 16 14 2 22" xfId="25203"/>
    <cellStyle name="Normal 2 16 14 2 23" xfId="25204"/>
    <cellStyle name="Normal 2 16 14 2 24" xfId="25205"/>
    <cellStyle name="Normal 2 16 14 2 25" xfId="25206"/>
    <cellStyle name="Normal 2 16 14 2 26" xfId="25207"/>
    <cellStyle name="Normal 2 16 14 2 27" xfId="25208"/>
    <cellStyle name="Normal 2 16 14 2 3" xfId="25209"/>
    <cellStyle name="Normal 2 16 14 2 4" xfId="25210"/>
    <cellStyle name="Normal 2 16 14 2 5" xfId="25211"/>
    <cellStyle name="Normal 2 16 14 2 6" xfId="25212"/>
    <cellStyle name="Normal 2 16 14 2 7" xfId="25213"/>
    <cellStyle name="Normal 2 16 14 2 8" xfId="25214"/>
    <cellStyle name="Normal 2 16 14 2 9" xfId="25215"/>
    <cellStyle name="Normal 2 16 14 20" xfId="25216"/>
    <cellStyle name="Normal 2 16 14 21" xfId="25217"/>
    <cellStyle name="Normal 2 16 14 22" xfId="25218"/>
    <cellStyle name="Normal 2 16 14 23" xfId="25219"/>
    <cellStyle name="Normal 2 16 14 24" xfId="25220"/>
    <cellStyle name="Normal 2 16 14 25" xfId="25221"/>
    <cellStyle name="Normal 2 16 14 26" xfId="25222"/>
    <cellStyle name="Normal 2 16 14 27" xfId="25223"/>
    <cellStyle name="Normal 2 16 14 3" xfId="25224"/>
    <cellStyle name="Normal 2 16 14 4" xfId="25225"/>
    <cellStyle name="Normal 2 16 14 5" xfId="25226"/>
    <cellStyle name="Normal 2 16 14 6" xfId="25227"/>
    <cellStyle name="Normal 2 16 14 7" xfId="25228"/>
    <cellStyle name="Normal 2 16 14 8" xfId="25229"/>
    <cellStyle name="Normal 2 16 14 9" xfId="25230"/>
    <cellStyle name="Normal 2 16 15" xfId="25231"/>
    <cellStyle name="Normal 2 16 15 2" xfId="25232"/>
    <cellStyle name="Normal 2 16 15 2 2" xfId="25233"/>
    <cellStyle name="Normal 2 16 15 2 2 2" xfId="25234"/>
    <cellStyle name="Normal 2 16 15 2 2 2 2" xfId="25235"/>
    <cellStyle name="Normal 2 16 15 2 2 3" xfId="25236"/>
    <cellStyle name="Normal 2 16 15 2 3" xfId="25237"/>
    <cellStyle name="Normal 2 16 15 2 4" xfId="25238"/>
    <cellStyle name="Normal 2 16 15 3" xfId="25239"/>
    <cellStyle name="Normal 2 16 15 4" xfId="25240"/>
    <cellStyle name="Normal 2 16 15 5" xfId="25241"/>
    <cellStyle name="Normal 2 16 16" xfId="25242"/>
    <cellStyle name="Normal 2 16 16 2" xfId="25243"/>
    <cellStyle name="Normal 2 16 16 2 2" xfId="25244"/>
    <cellStyle name="Normal 2 16 16 2 3" xfId="25245"/>
    <cellStyle name="Normal 2 16 16 2 4" xfId="25246"/>
    <cellStyle name="Normal 2 16 16 3" xfId="25247"/>
    <cellStyle name="Normal 2 16 16 4" xfId="25248"/>
    <cellStyle name="Normal 2 16 16 5" xfId="25249"/>
    <cellStyle name="Normal 2 16 17" xfId="25250"/>
    <cellStyle name="Normal 2 16 17 2" xfId="25251"/>
    <cellStyle name="Normal 2 16 17 2 2" xfId="25252"/>
    <cellStyle name="Normal 2 16 17 2 3" xfId="25253"/>
    <cellStyle name="Normal 2 16 17 2 4" xfId="25254"/>
    <cellStyle name="Normal 2 16 17 3" xfId="25255"/>
    <cellStyle name="Normal 2 16 17 4" xfId="25256"/>
    <cellStyle name="Normal 2 16 17 5" xfId="25257"/>
    <cellStyle name="Normal 2 16 18" xfId="25258"/>
    <cellStyle name="Normal 2 16 18 2" xfId="25259"/>
    <cellStyle name="Normal 2 16 18 2 2" xfId="25260"/>
    <cellStyle name="Normal 2 16 18 2 3" xfId="25261"/>
    <cellStyle name="Normal 2 16 18 2 4" xfId="25262"/>
    <cellStyle name="Normal 2 16 18 3" xfId="25263"/>
    <cellStyle name="Normal 2 16 18 4" xfId="25264"/>
    <cellStyle name="Normal 2 16 18 5" xfId="25265"/>
    <cellStyle name="Normal 2 16 19" xfId="25266"/>
    <cellStyle name="Normal 2 16 19 2" xfId="25267"/>
    <cellStyle name="Normal 2 16 19 2 2" xfId="25268"/>
    <cellStyle name="Normal 2 16 19 2 3" xfId="25269"/>
    <cellStyle name="Normal 2 16 19 2 4" xfId="25270"/>
    <cellStyle name="Normal 2 16 19 3" xfId="25271"/>
    <cellStyle name="Normal 2 16 19 4" xfId="25272"/>
    <cellStyle name="Normal 2 16 19 5" xfId="25273"/>
    <cellStyle name="Normal 2 16 2" xfId="25274"/>
    <cellStyle name="Normal 2 16 2 10" xfId="25275"/>
    <cellStyle name="Normal 2 16 2 11" xfId="25276"/>
    <cellStyle name="Normal 2 16 2 12" xfId="25277"/>
    <cellStyle name="Normal 2 16 2 13" xfId="25278"/>
    <cellStyle name="Normal 2 16 2 14" xfId="25279"/>
    <cellStyle name="Normal 2 16 2 15" xfId="25280"/>
    <cellStyle name="Normal 2 16 2 16" xfId="25281"/>
    <cellStyle name="Normal 2 16 2 17" xfId="25282"/>
    <cellStyle name="Normal 2 16 2 18" xfId="25283"/>
    <cellStyle name="Normal 2 16 2 19" xfId="25284"/>
    <cellStyle name="Normal 2 16 2 2" xfId="25285"/>
    <cellStyle name="Normal 2 16 2 2 10" xfId="25286"/>
    <cellStyle name="Normal 2 16 2 2 11" xfId="25287"/>
    <cellStyle name="Normal 2 16 2 2 12" xfId="25288"/>
    <cellStyle name="Normal 2 16 2 2 13" xfId="25289"/>
    <cellStyle name="Normal 2 16 2 2 14" xfId="25290"/>
    <cellStyle name="Normal 2 16 2 2 15" xfId="25291"/>
    <cellStyle name="Normal 2 16 2 2 16" xfId="25292"/>
    <cellStyle name="Normal 2 16 2 2 17" xfId="25293"/>
    <cellStyle name="Normal 2 16 2 2 18" xfId="25294"/>
    <cellStyle name="Normal 2 16 2 2 19" xfId="25295"/>
    <cellStyle name="Normal 2 16 2 2 2" xfId="25296"/>
    <cellStyle name="Normal 2 16 2 2 2 10" xfId="25297"/>
    <cellStyle name="Normal 2 16 2 2 2 11" xfId="25298"/>
    <cellStyle name="Normal 2 16 2 2 2 12" xfId="25299"/>
    <cellStyle name="Normal 2 16 2 2 2 13" xfId="25300"/>
    <cellStyle name="Normal 2 16 2 2 2 14" xfId="25301"/>
    <cellStyle name="Normal 2 16 2 2 2 15" xfId="25302"/>
    <cellStyle name="Normal 2 16 2 2 2 16" xfId="25303"/>
    <cellStyle name="Normal 2 16 2 2 2 17" xfId="25304"/>
    <cellStyle name="Normal 2 16 2 2 2 18" xfId="25305"/>
    <cellStyle name="Normal 2 16 2 2 2 19" xfId="25306"/>
    <cellStyle name="Normal 2 16 2 2 2 2" xfId="25307"/>
    <cellStyle name="Normal 2 16 2 2 2 20" xfId="25308"/>
    <cellStyle name="Normal 2 16 2 2 2 21" xfId="25309"/>
    <cellStyle name="Normal 2 16 2 2 2 22" xfId="25310"/>
    <cellStyle name="Normal 2 16 2 2 2 23" xfId="25311"/>
    <cellStyle name="Normal 2 16 2 2 2 24" xfId="25312"/>
    <cellStyle name="Normal 2 16 2 2 2 25" xfId="25313"/>
    <cellStyle name="Normal 2 16 2 2 2 26" xfId="25314"/>
    <cellStyle name="Normal 2 16 2 2 2 27" xfId="25315"/>
    <cellStyle name="Normal 2 16 2 2 2 3" xfId="25316"/>
    <cellStyle name="Normal 2 16 2 2 2 4" xfId="25317"/>
    <cellStyle name="Normal 2 16 2 2 2 5" xfId="25318"/>
    <cellStyle name="Normal 2 16 2 2 2 6" xfId="25319"/>
    <cellStyle name="Normal 2 16 2 2 2 7" xfId="25320"/>
    <cellStyle name="Normal 2 16 2 2 2 8" xfId="25321"/>
    <cellStyle name="Normal 2 16 2 2 2 9" xfId="25322"/>
    <cellStyle name="Normal 2 16 2 2 20" xfId="25323"/>
    <cellStyle name="Normal 2 16 2 2 21" xfId="25324"/>
    <cellStyle name="Normal 2 16 2 2 22" xfId="25325"/>
    <cellStyle name="Normal 2 16 2 2 23" xfId="25326"/>
    <cellStyle name="Normal 2 16 2 2 24" xfId="25327"/>
    <cellStyle name="Normal 2 16 2 2 25" xfId="25328"/>
    <cellStyle name="Normal 2 16 2 2 26" xfId="25329"/>
    <cellStyle name="Normal 2 16 2 2 27" xfId="25330"/>
    <cellStyle name="Normal 2 16 2 2 3" xfId="25331"/>
    <cellStyle name="Normal 2 16 2 2 4" xfId="25332"/>
    <cellStyle name="Normal 2 16 2 2 5" xfId="25333"/>
    <cellStyle name="Normal 2 16 2 2 6" xfId="25334"/>
    <cellStyle name="Normal 2 16 2 2 7" xfId="25335"/>
    <cellStyle name="Normal 2 16 2 2 8" xfId="25336"/>
    <cellStyle name="Normal 2 16 2 2 9" xfId="25337"/>
    <cellStyle name="Normal 2 16 2 20" xfId="25338"/>
    <cellStyle name="Normal 2 16 2 21" xfId="25339"/>
    <cellStyle name="Normal 2 16 2 22" xfId="25340"/>
    <cellStyle name="Normal 2 16 2 23" xfId="25341"/>
    <cellStyle name="Normal 2 16 2 24" xfId="25342"/>
    <cellStyle name="Normal 2 16 2 25" xfId="25343"/>
    <cellStyle name="Normal 2 16 2 26" xfId="25344"/>
    <cellStyle name="Normal 2 16 2 27" xfId="25345"/>
    <cellStyle name="Normal 2 16 2 28" xfId="25346"/>
    <cellStyle name="Normal 2 16 2 29" xfId="25347"/>
    <cellStyle name="Normal 2 16 2 3" xfId="25348"/>
    <cellStyle name="Normal 2 16 2 3 2" xfId="25349"/>
    <cellStyle name="Normal 2 16 2 3 2 2" xfId="25350"/>
    <cellStyle name="Normal 2 16 2 3 2 3" xfId="25351"/>
    <cellStyle name="Normal 2 16 2 3 2 4" xfId="25352"/>
    <cellStyle name="Normal 2 16 2 3 3" xfId="25353"/>
    <cellStyle name="Normal 2 16 2 3 4" xfId="25354"/>
    <cellStyle name="Normal 2 16 2 3 5" xfId="25355"/>
    <cellStyle name="Normal 2 16 2 30" xfId="25356"/>
    <cellStyle name="Normal 2 16 2 31" xfId="25357"/>
    <cellStyle name="Normal 2 16 2 32" xfId="25358"/>
    <cellStyle name="Normal 2 16 2 33" xfId="25359"/>
    <cellStyle name="Normal 2 16 2 34" xfId="25360"/>
    <cellStyle name="Normal 2 16 2 35" xfId="25361"/>
    <cellStyle name="Normal 2 16 2 36" xfId="25362"/>
    <cellStyle name="Normal 2 16 2 37" xfId="25363"/>
    <cellStyle name="Normal 2 16 2 38" xfId="25364"/>
    <cellStyle name="Normal 2 16 2 39" xfId="25365"/>
    <cellStyle name="Normal 2 16 2 4" xfId="25366"/>
    <cellStyle name="Normal 2 16 2 4 2" xfId="25367"/>
    <cellStyle name="Normal 2 16 2 4 2 2" xfId="25368"/>
    <cellStyle name="Normal 2 16 2 4 2 3" xfId="25369"/>
    <cellStyle name="Normal 2 16 2 4 2 4" xfId="25370"/>
    <cellStyle name="Normal 2 16 2 4 3" xfId="25371"/>
    <cellStyle name="Normal 2 16 2 4 4" xfId="25372"/>
    <cellStyle name="Normal 2 16 2 4 4 2" xfId="25373"/>
    <cellStyle name="Normal 2 16 2 4 4 2 2" xfId="25374"/>
    <cellStyle name="Normal 2 16 2 4 4 3" xfId="25375"/>
    <cellStyle name="Normal 2 16 2 4 5" xfId="25376"/>
    <cellStyle name="Normal 2 16 2 5" xfId="25377"/>
    <cellStyle name="Normal 2 16 2 5 2" xfId="25378"/>
    <cellStyle name="Normal 2 16 2 5 2 2" xfId="25379"/>
    <cellStyle name="Normal 2 16 2 5 2 3" xfId="25380"/>
    <cellStyle name="Normal 2 16 2 5 2 4" xfId="25381"/>
    <cellStyle name="Normal 2 16 2 5 3" xfId="25382"/>
    <cellStyle name="Normal 2 16 2 5 4" xfId="25383"/>
    <cellStyle name="Normal 2 16 2 5 5" xfId="25384"/>
    <cellStyle name="Normal 2 16 2 6" xfId="25385"/>
    <cellStyle name="Normal 2 16 2 6 2" xfId="25386"/>
    <cellStyle name="Normal 2 16 2 6 2 2" xfId="25387"/>
    <cellStyle name="Normal 2 16 2 6 2 3" xfId="25388"/>
    <cellStyle name="Normal 2 16 2 6 2 4" xfId="25389"/>
    <cellStyle name="Normal 2 16 2 6 3" xfId="25390"/>
    <cellStyle name="Normal 2 16 2 6 4" xfId="25391"/>
    <cellStyle name="Normal 2 16 2 6 5" xfId="25392"/>
    <cellStyle name="Normal 2 16 2 7" xfId="25393"/>
    <cellStyle name="Normal 2 16 2 7 2" xfId="25394"/>
    <cellStyle name="Normal 2 16 2 7 2 2" xfId="25395"/>
    <cellStyle name="Normal 2 16 2 7 2 3" xfId="25396"/>
    <cellStyle name="Normal 2 16 2 7 2 4" xfId="25397"/>
    <cellStyle name="Normal 2 16 2 7 3" xfId="25398"/>
    <cellStyle name="Normal 2 16 2 7 4" xfId="25399"/>
    <cellStyle name="Normal 2 16 2 7 5" xfId="25400"/>
    <cellStyle name="Normal 2 16 2 8" xfId="25401"/>
    <cellStyle name="Normal 2 16 2 8 2" xfId="25402"/>
    <cellStyle name="Normal 2 16 2 8 3" xfId="25403"/>
    <cellStyle name="Normal 2 16 2 8 4" xfId="25404"/>
    <cellStyle name="Normal 2 16 2 9" xfId="25405"/>
    <cellStyle name="Normal 2 16 20" xfId="25406"/>
    <cellStyle name="Normal 2 16 20 2" xfId="25407"/>
    <cellStyle name="Normal 2 16 20 3" xfId="25408"/>
    <cellStyle name="Normal 2 16 20 4" xfId="25409"/>
    <cellStyle name="Normal 2 16 21" xfId="25410"/>
    <cellStyle name="Normal 2 16 22" xfId="25411"/>
    <cellStyle name="Normal 2 16 23" xfId="25412"/>
    <cellStyle name="Normal 2 16 24" xfId="25413"/>
    <cellStyle name="Normal 2 16 25" xfId="25414"/>
    <cellStyle name="Normal 2 16 26" xfId="25415"/>
    <cellStyle name="Normal 2 16 27" xfId="25416"/>
    <cellStyle name="Normal 2 16 28" xfId="25417"/>
    <cellStyle name="Normal 2 16 29" xfId="25418"/>
    <cellStyle name="Normal 2 16 3" xfId="25419"/>
    <cellStyle name="Normal 2 16 3 10" xfId="25420"/>
    <cellStyle name="Normal 2 16 3 11" xfId="25421"/>
    <cellStyle name="Normal 2 16 3 2" xfId="25422"/>
    <cellStyle name="Normal 2 16 3 2 2" xfId="25423"/>
    <cellStyle name="Normal 2 16 3 2 2 2" xfId="25424"/>
    <cellStyle name="Normal 2 16 3 2 2 3" xfId="25425"/>
    <cellStyle name="Normal 2 16 3 2 2 4" xfId="25426"/>
    <cellStyle name="Normal 2 16 3 2 3" xfId="25427"/>
    <cellStyle name="Normal 2 16 3 2 4" xfId="25428"/>
    <cellStyle name="Normal 2 16 3 2 5" xfId="25429"/>
    <cellStyle name="Normal 2 16 3 3" xfId="25430"/>
    <cellStyle name="Normal 2 16 3 3 2" xfId="25431"/>
    <cellStyle name="Normal 2 16 3 3 2 2" xfId="25432"/>
    <cellStyle name="Normal 2 16 3 3 2 3" xfId="25433"/>
    <cellStyle name="Normal 2 16 3 3 2 4" xfId="25434"/>
    <cellStyle name="Normal 2 16 3 3 3" xfId="25435"/>
    <cellStyle name="Normal 2 16 3 3 4" xfId="25436"/>
    <cellStyle name="Normal 2 16 3 3 5" xfId="25437"/>
    <cellStyle name="Normal 2 16 3 4" xfId="25438"/>
    <cellStyle name="Normal 2 16 3 4 2" xfId="25439"/>
    <cellStyle name="Normal 2 16 3 4 2 2" xfId="25440"/>
    <cellStyle name="Normal 2 16 3 4 2 2 2" xfId="25441"/>
    <cellStyle name="Normal 2 16 3 4 2 2 2 2" xfId="25442"/>
    <cellStyle name="Normal 2 16 3 4 2 2 3" xfId="25443"/>
    <cellStyle name="Normal 2 16 3 4 2 3" xfId="25444"/>
    <cellStyle name="Normal 2 16 3 4 2 4" xfId="25445"/>
    <cellStyle name="Normal 2 16 3 4 3" xfId="25446"/>
    <cellStyle name="Normal 2 16 3 4 4" xfId="25447"/>
    <cellStyle name="Normal 2 16 3 4 5" xfId="25448"/>
    <cellStyle name="Normal 2 16 3 5" xfId="25449"/>
    <cellStyle name="Normal 2 16 3 5 2" xfId="25450"/>
    <cellStyle name="Normal 2 16 3 5 2 2" xfId="25451"/>
    <cellStyle name="Normal 2 16 3 5 2 3" xfId="25452"/>
    <cellStyle name="Normal 2 16 3 5 2 4" xfId="25453"/>
    <cellStyle name="Normal 2 16 3 5 3" xfId="25454"/>
    <cellStyle name="Normal 2 16 3 5 4" xfId="25455"/>
    <cellStyle name="Normal 2 16 3 5 5" xfId="25456"/>
    <cellStyle name="Normal 2 16 3 6" xfId="25457"/>
    <cellStyle name="Normal 2 16 3 6 2" xfId="25458"/>
    <cellStyle name="Normal 2 16 3 6 2 2" xfId="25459"/>
    <cellStyle name="Normal 2 16 3 6 2 3" xfId="25460"/>
    <cellStyle name="Normal 2 16 3 6 2 4" xfId="25461"/>
    <cellStyle name="Normal 2 16 3 6 3" xfId="25462"/>
    <cellStyle name="Normal 2 16 3 6 4" xfId="25463"/>
    <cellStyle name="Normal 2 16 3 6 5" xfId="25464"/>
    <cellStyle name="Normal 2 16 3 7" xfId="25465"/>
    <cellStyle name="Normal 2 16 3 7 2" xfId="25466"/>
    <cellStyle name="Normal 2 16 3 7 2 2" xfId="25467"/>
    <cellStyle name="Normal 2 16 3 7 2 2 2" xfId="25468"/>
    <cellStyle name="Normal 2 16 3 7 2 3" xfId="25469"/>
    <cellStyle name="Normal 2 16 3 7 2 4" xfId="25470"/>
    <cellStyle name="Normal 2 16 3 7 2 5" xfId="25471"/>
    <cellStyle name="Normal 2 16 3 7 3" xfId="25472"/>
    <cellStyle name="Normal 2 16 3 7 4" xfId="25473"/>
    <cellStyle name="Normal 2 16 3 7 5" xfId="25474"/>
    <cellStyle name="Normal 2 16 3 8" xfId="25475"/>
    <cellStyle name="Normal 2 16 3 8 2" xfId="25476"/>
    <cellStyle name="Normal 2 16 3 8 3" xfId="25477"/>
    <cellStyle name="Normal 2 16 3 8 4" xfId="25478"/>
    <cellStyle name="Normal 2 16 3 9" xfId="25479"/>
    <cellStyle name="Normal 2 16 30" xfId="25480"/>
    <cellStyle name="Normal 2 16 31" xfId="25481"/>
    <cellStyle name="Normal 2 16 32" xfId="25482"/>
    <cellStyle name="Normal 2 16 33" xfId="25483"/>
    <cellStyle name="Normal 2 16 34" xfId="25484"/>
    <cellStyle name="Normal 2 16 35" xfId="25485"/>
    <cellStyle name="Normal 2 16 36" xfId="25486"/>
    <cellStyle name="Normal 2 16 37" xfId="25487"/>
    <cellStyle name="Normal 2 16 38" xfId="25488"/>
    <cellStyle name="Normal 2 16 39" xfId="25489"/>
    <cellStyle name="Normal 2 16 4" xfId="25490"/>
    <cellStyle name="Normal 2 16 4 10" xfId="25491"/>
    <cellStyle name="Normal 2 16 4 11" xfId="25492"/>
    <cellStyle name="Normal 2 16 4 2" xfId="25493"/>
    <cellStyle name="Normal 2 16 4 2 2" xfId="25494"/>
    <cellStyle name="Normal 2 16 4 2 2 2" xfId="25495"/>
    <cellStyle name="Normal 2 16 4 2 2 3" xfId="25496"/>
    <cellStyle name="Normal 2 16 4 2 2 4" xfId="25497"/>
    <cellStyle name="Normal 2 16 4 2 3" xfId="25498"/>
    <cellStyle name="Normal 2 16 4 2 4" xfId="25499"/>
    <cellStyle name="Normal 2 16 4 2 5" xfId="25500"/>
    <cellStyle name="Normal 2 16 4 3" xfId="25501"/>
    <cellStyle name="Normal 2 16 4 3 2" xfId="25502"/>
    <cellStyle name="Normal 2 16 4 3 2 2" xfId="25503"/>
    <cellStyle name="Normal 2 16 4 3 2 3" xfId="25504"/>
    <cellStyle name="Normal 2 16 4 3 2 4" xfId="25505"/>
    <cellStyle name="Normal 2 16 4 3 3" xfId="25506"/>
    <cellStyle name="Normal 2 16 4 3 4" xfId="25507"/>
    <cellStyle name="Normal 2 16 4 3 5" xfId="25508"/>
    <cellStyle name="Normal 2 16 4 4" xfId="25509"/>
    <cellStyle name="Normal 2 16 4 4 2" xfId="25510"/>
    <cellStyle name="Normal 2 16 4 4 2 2" xfId="25511"/>
    <cellStyle name="Normal 2 16 4 4 2 3" xfId="25512"/>
    <cellStyle name="Normal 2 16 4 4 2 4" xfId="25513"/>
    <cellStyle name="Normal 2 16 4 4 3" xfId="25514"/>
    <cellStyle name="Normal 2 16 4 4 4" xfId="25515"/>
    <cellStyle name="Normal 2 16 4 4 5" xfId="25516"/>
    <cellStyle name="Normal 2 16 4 5" xfId="25517"/>
    <cellStyle name="Normal 2 16 4 5 2" xfId="25518"/>
    <cellStyle name="Normal 2 16 4 5 2 2" xfId="25519"/>
    <cellStyle name="Normal 2 16 4 5 2 3" xfId="25520"/>
    <cellStyle name="Normal 2 16 4 5 2 4" xfId="25521"/>
    <cellStyle name="Normal 2 16 4 5 3" xfId="25522"/>
    <cellStyle name="Normal 2 16 4 5 4" xfId="25523"/>
    <cellStyle name="Normal 2 16 4 5 5" xfId="25524"/>
    <cellStyle name="Normal 2 16 4 6" xfId="25525"/>
    <cellStyle name="Normal 2 16 4 6 2" xfId="25526"/>
    <cellStyle name="Normal 2 16 4 6 2 2" xfId="25527"/>
    <cellStyle name="Normal 2 16 4 6 2 3" xfId="25528"/>
    <cellStyle name="Normal 2 16 4 6 2 4" xfId="25529"/>
    <cellStyle name="Normal 2 16 4 6 3" xfId="25530"/>
    <cellStyle name="Normal 2 16 4 6 4" xfId="25531"/>
    <cellStyle name="Normal 2 16 4 6 5" xfId="25532"/>
    <cellStyle name="Normal 2 16 4 7" xfId="25533"/>
    <cellStyle name="Normal 2 16 4 7 2" xfId="25534"/>
    <cellStyle name="Normal 2 16 4 7 2 2" xfId="25535"/>
    <cellStyle name="Normal 2 16 4 7 2 3" xfId="25536"/>
    <cellStyle name="Normal 2 16 4 7 2 4" xfId="25537"/>
    <cellStyle name="Normal 2 16 4 7 3" xfId="25538"/>
    <cellStyle name="Normal 2 16 4 7 3 2" xfId="25539"/>
    <cellStyle name="Normal 2 16 4 7 3 2 2" xfId="25540"/>
    <cellStyle name="Normal 2 16 4 7 3 3" xfId="25541"/>
    <cellStyle name="Normal 2 16 4 7 4" xfId="25542"/>
    <cellStyle name="Normal 2 16 4 7 5" xfId="25543"/>
    <cellStyle name="Normal 2 16 4 8" xfId="25544"/>
    <cellStyle name="Normal 2 16 4 8 2" xfId="25545"/>
    <cellStyle name="Normal 2 16 4 8 3" xfId="25546"/>
    <cellStyle name="Normal 2 16 4 8 4" xfId="25547"/>
    <cellStyle name="Normal 2 16 4 9" xfId="25548"/>
    <cellStyle name="Normal 2 16 40" xfId="25549"/>
    <cellStyle name="Normal 2 16 41" xfId="25550"/>
    <cellStyle name="Normal 2 16 42" xfId="25551"/>
    <cellStyle name="Normal 2 16 43" xfId="25552"/>
    <cellStyle name="Normal 2 16 44" xfId="25553"/>
    <cellStyle name="Normal 2 16 45" xfId="25554"/>
    <cellStyle name="Normal 2 16 46" xfId="25555"/>
    <cellStyle name="Normal 2 16 47" xfId="25556"/>
    <cellStyle name="Normal 2 16 48" xfId="25557"/>
    <cellStyle name="Normal 2 16 49" xfId="25558"/>
    <cellStyle name="Normal 2 16 5" xfId="25559"/>
    <cellStyle name="Normal 2 16 5 10" xfId="25560"/>
    <cellStyle name="Normal 2 16 5 11" xfId="25561"/>
    <cellStyle name="Normal 2 16 5 2" xfId="25562"/>
    <cellStyle name="Normal 2 16 5 2 2" xfId="25563"/>
    <cellStyle name="Normal 2 16 5 2 2 2" xfId="25564"/>
    <cellStyle name="Normal 2 16 5 2 2 3" xfId="25565"/>
    <cellStyle name="Normal 2 16 5 2 2 4" xfId="25566"/>
    <cellStyle name="Normal 2 16 5 2 3" xfId="25567"/>
    <cellStyle name="Normal 2 16 5 2 4" xfId="25568"/>
    <cellStyle name="Normal 2 16 5 2 5" xfId="25569"/>
    <cellStyle name="Normal 2 16 5 3" xfId="25570"/>
    <cellStyle name="Normal 2 16 5 3 2" xfId="25571"/>
    <cellStyle name="Normal 2 16 5 3 2 2" xfId="25572"/>
    <cellStyle name="Normal 2 16 5 3 2 3" xfId="25573"/>
    <cellStyle name="Normal 2 16 5 3 2 4" xfId="25574"/>
    <cellStyle name="Normal 2 16 5 3 3" xfId="25575"/>
    <cellStyle name="Normal 2 16 5 3 4" xfId="25576"/>
    <cellStyle name="Normal 2 16 5 3 5" xfId="25577"/>
    <cellStyle name="Normal 2 16 5 4" xfId="25578"/>
    <cellStyle name="Normal 2 16 5 4 2" xfId="25579"/>
    <cellStyle name="Normal 2 16 5 4 2 2" xfId="25580"/>
    <cellStyle name="Normal 2 16 5 4 2 3" xfId="25581"/>
    <cellStyle name="Normal 2 16 5 4 2 4" xfId="25582"/>
    <cellStyle name="Normal 2 16 5 4 3" xfId="25583"/>
    <cellStyle name="Normal 2 16 5 4 4" xfId="25584"/>
    <cellStyle name="Normal 2 16 5 4 5" xfId="25585"/>
    <cellStyle name="Normal 2 16 5 5" xfId="25586"/>
    <cellStyle name="Normal 2 16 5 5 2" xfId="25587"/>
    <cellStyle name="Normal 2 16 5 5 2 2" xfId="25588"/>
    <cellStyle name="Normal 2 16 5 5 2 3" xfId="25589"/>
    <cellStyle name="Normal 2 16 5 5 2 4" xfId="25590"/>
    <cellStyle name="Normal 2 16 5 5 3" xfId="25591"/>
    <cellStyle name="Normal 2 16 5 5 4" xfId="25592"/>
    <cellStyle name="Normal 2 16 5 5 5" xfId="25593"/>
    <cellStyle name="Normal 2 16 5 6" xfId="25594"/>
    <cellStyle name="Normal 2 16 5 6 2" xfId="25595"/>
    <cellStyle name="Normal 2 16 5 6 2 2" xfId="25596"/>
    <cellStyle name="Normal 2 16 5 6 2 3" xfId="25597"/>
    <cellStyle name="Normal 2 16 5 6 2 4" xfId="25598"/>
    <cellStyle name="Normal 2 16 5 6 3" xfId="25599"/>
    <cellStyle name="Normal 2 16 5 6 4" xfId="25600"/>
    <cellStyle name="Normal 2 16 5 6 5" xfId="25601"/>
    <cellStyle name="Normal 2 16 5 7" xfId="25602"/>
    <cellStyle name="Normal 2 16 5 7 2" xfId="25603"/>
    <cellStyle name="Normal 2 16 5 7 2 2" xfId="25604"/>
    <cellStyle name="Normal 2 16 5 7 2 3" xfId="25605"/>
    <cellStyle name="Normal 2 16 5 7 2 4" xfId="25606"/>
    <cellStyle name="Normal 2 16 5 7 3" xfId="25607"/>
    <cellStyle name="Normal 2 16 5 7 4" xfId="25608"/>
    <cellStyle name="Normal 2 16 5 7 5" xfId="25609"/>
    <cellStyle name="Normal 2 16 5 8" xfId="25610"/>
    <cellStyle name="Normal 2 16 5 8 2" xfId="25611"/>
    <cellStyle name="Normal 2 16 5 8 3" xfId="25612"/>
    <cellStyle name="Normal 2 16 5 8 4" xfId="25613"/>
    <cellStyle name="Normal 2 16 5 9" xfId="25614"/>
    <cellStyle name="Normal 2 16 50" xfId="25615"/>
    <cellStyle name="Normal 2 16 6" xfId="25616"/>
    <cellStyle name="Normal 2 16 6 10" xfId="25617"/>
    <cellStyle name="Normal 2 16 6 11" xfId="25618"/>
    <cellStyle name="Normal 2 16 6 2" xfId="25619"/>
    <cellStyle name="Normal 2 16 6 2 2" xfId="25620"/>
    <cellStyle name="Normal 2 16 6 2 2 2" xfId="25621"/>
    <cellStyle name="Normal 2 16 6 2 2 3" xfId="25622"/>
    <cellStyle name="Normal 2 16 6 2 2 4" xfId="25623"/>
    <cellStyle name="Normal 2 16 6 2 3" xfId="25624"/>
    <cellStyle name="Normal 2 16 6 2 4" xfId="25625"/>
    <cellStyle name="Normal 2 16 6 2 5" xfId="25626"/>
    <cellStyle name="Normal 2 16 6 3" xfId="25627"/>
    <cellStyle name="Normal 2 16 6 3 2" xfId="25628"/>
    <cellStyle name="Normal 2 16 6 3 2 2" xfId="25629"/>
    <cellStyle name="Normal 2 16 6 3 2 3" xfId="25630"/>
    <cellStyle name="Normal 2 16 6 3 2 4" xfId="25631"/>
    <cellStyle name="Normal 2 16 6 3 3" xfId="25632"/>
    <cellStyle name="Normal 2 16 6 3 4" xfId="25633"/>
    <cellStyle name="Normal 2 16 6 3 5" xfId="25634"/>
    <cellStyle name="Normal 2 16 6 4" xfId="25635"/>
    <cellStyle name="Normal 2 16 6 4 2" xfId="25636"/>
    <cellStyle name="Normal 2 16 6 4 2 2" xfId="25637"/>
    <cellStyle name="Normal 2 16 6 4 2 3" xfId="25638"/>
    <cellStyle name="Normal 2 16 6 4 2 4" xfId="25639"/>
    <cellStyle name="Normal 2 16 6 4 3" xfId="25640"/>
    <cellStyle name="Normal 2 16 6 4 4" xfId="25641"/>
    <cellStyle name="Normal 2 16 6 4 5" xfId="25642"/>
    <cellStyle name="Normal 2 16 6 5" xfId="25643"/>
    <cellStyle name="Normal 2 16 6 5 2" xfId="25644"/>
    <cellStyle name="Normal 2 16 6 5 2 2" xfId="25645"/>
    <cellStyle name="Normal 2 16 6 5 2 3" xfId="25646"/>
    <cellStyle name="Normal 2 16 6 5 2 4" xfId="25647"/>
    <cellStyle name="Normal 2 16 6 5 3" xfId="25648"/>
    <cellStyle name="Normal 2 16 6 5 4" xfId="25649"/>
    <cellStyle name="Normal 2 16 6 5 5" xfId="25650"/>
    <cellStyle name="Normal 2 16 6 6" xfId="25651"/>
    <cellStyle name="Normal 2 16 6 6 2" xfId="25652"/>
    <cellStyle name="Normal 2 16 6 6 2 2" xfId="25653"/>
    <cellStyle name="Normal 2 16 6 6 2 3" xfId="25654"/>
    <cellStyle name="Normal 2 16 6 6 2 4" xfId="25655"/>
    <cellStyle name="Normal 2 16 6 6 3" xfId="25656"/>
    <cellStyle name="Normal 2 16 6 6 4" xfId="25657"/>
    <cellStyle name="Normal 2 16 6 6 5" xfId="25658"/>
    <cellStyle name="Normal 2 16 6 7" xfId="25659"/>
    <cellStyle name="Normal 2 16 6 7 2" xfId="25660"/>
    <cellStyle name="Normal 2 16 6 7 2 2" xfId="25661"/>
    <cellStyle name="Normal 2 16 6 7 2 3" xfId="25662"/>
    <cellStyle name="Normal 2 16 6 7 2 4" xfId="25663"/>
    <cellStyle name="Normal 2 16 6 7 3" xfId="25664"/>
    <cellStyle name="Normal 2 16 6 7 4" xfId="25665"/>
    <cellStyle name="Normal 2 16 6 7 5" xfId="25666"/>
    <cellStyle name="Normal 2 16 6 8" xfId="25667"/>
    <cellStyle name="Normal 2 16 6 8 2" xfId="25668"/>
    <cellStyle name="Normal 2 16 6 8 3" xfId="25669"/>
    <cellStyle name="Normal 2 16 6 8 4" xfId="25670"/>
    <cellStyle name="Normal 2 16 6 9" xfId="25671"/>
    <cellStyle name="Normal 2 16 7" xfId="25672"/>
    <cellStyle name="Normal 2 16 7 10" xfId="25673"/>
    <cellStyle name="Normal 2 16 7 11" xfId="25674"/>
    <cellStyle name="Normal 2 16 7 2" xfId="25675"/>
    <cellStyle name="Normal 2 16 7 2 2" xfId="25676"/>
    <cellStyle name="Normal 2 16 7 2 2 2" xfId="25677"/>
    <cellStyle name="Normal 2 16 7 2 2 3" xfId="25678"/>
    <cellStyle name="Normal 2 16 7 2 2 4" xfId="25679"/>
    <cellStyle name="Normal 2 16 7 2 3" xfId="25680"/>
    <cellStyle name="Normal 2 16 7 2 4" xfId="25681"/>
    <cellStyle name="Normal 2 16 7 2 5" xfId="25682"/>
    <cellStyle name="Normal 2 16 7 3" xfId="25683"/>
    <cellStyle name="Normal 2 16 7 3 2" xfId="25684"/>
    <cellStyle name="Normal 2 16 7 3 2 2" xfId="25685"/>
    <cellStyle name="Normal 2 16 7 3 2 3" xfId="25686"/>
    <cellStyle name="Normal 2 16 7 3 2 4" xfId="25687"/>
    <cellStyle name="Normal 2 16 7 3 3" xfId="25688"/>
    <cellStyle name="Normal 2 16 7 3 4" xfId="25689"/>
    <cellStyle name="Normal 2 16 7 3 5" xfId="25690"/>
    <cellStyle name="Normal 2 16 7 4" xfId="25691"/>
    <cellStyle name="Normal 2 16 7 4 2" xfId="25692"/>
    <cellStyle name="Normal 2 16 7 4 2 2" xfId="25693"/>
    <cellStyle name="Normal 2 16 7 4 2 3" xfId="25694"/>
    <cellStyle name="Normal 2 16 7 4 2 4" xfId="25695"/>
    <cellStyle name="Normal 2 16 7 4 3" xfId="25696"/>
    <cellStyle name="Normal 2 16 7 4 3 2" xfId="25697"/>
    <cellStyle name="Normal 2 16 7 4 4" xfId="25698"/>
    <cellStyle name="Normal 2 16 7 4 5" xfId="25699"/>
    <cellStyle name="Normal 2 16 7 4 6" xfId="25700"/>
    <cellStyle name="Normal 2 16 7 5" xfId="25701"/>
    <cellStyle name="Normal 2 16 7 5 2" xfId="25702"/>
    <cellStyle name="Normal 2 16 7 5 2 2" xfId="25703"/>
    <cellStyle name="Normal 2 16 7 5 2 3" xfId="25704"/>
    <cellStyle name="Normal 2 16 7 5 2 4" xfId="25705"/>
    <cellStyle name="Normal 2 16 7 5 3" xfId="25706"/>
    <cellStyle name="Normal 2 16 7 5 4" xfId="25707"/>
    <cellStyle name="Normal 2 16 7 5 5" xfId="25708"/>
    <cellStyle name="Normal 2 16 7 6" xfId="25709"/>
    <cellStyle name="Normal 2 16 7 6 2" xfId="25710"/>
    <cellStyle name="Normal 2 16 7 6 2 2" xfId="25711"/>
    <cellStyle name="Normal 2 16 7 6 2 3" xfId="25712"/>
    <cellStyle name="Normal 2 16 7 6 2 4" xfId="25713"/>
    <cellStyle name="Normal 2 16 7 6 3" xfId="25714"/>
    <cellStyle name="Normal 2 16 7 6 4" xfId="25715"/>
    <cellStyle name="Normal 2 16 7 6 5" xfId="25716"/>
    <cellStyle name="Normal 2 16 7 7" xfId="25717"/>
    <cellStyle name="Normal 2 16 7 7 2" xfId="25718"/>
    <cellStyle name="Normal 2 16 7 7 2 2" xfId="25719"/>
    <cellStyle name="Normal 2 16 7 7 2 3" xfId="25720"/>
    <cellStyle name="Normal 2 16 7 7 2 4" xfId="25721"/>
    <cellStyle name="Normal 2 16 7 7 3" xfId="25722"/>
    <cellStyle name="Normal 2 16 7 7 4" xfId="25723"/>
    <cellStyle name="Normal 2 16 7 7 5" xfId="25724"/>
    <cellStyle name="Normal 2 16 7 8" xfId="25725"/>
    <cellStyle name="Normal 2 16 7 8 2" xfId="25726"/>
    <cellStyle name="Normal 2 16 7 8 3" xfId="25727"/>
    <cellStyle name="Normal 2 16 7 8 4" xfId="25728"/>
    <cellStyle name="Normal 2 16 7 9" xfId="25729"/>
    <cellStyle name="Normal 2 16 8" xfId="25730"/>
    <cellStyle name="Normal 2 16 8 10" xfId="25731"/>
    <cellStyle name="Normal 2 16 8 11" xfId="25732"/>
    <cellStyle name="Normal 2 16 8 2" xfId="25733"/>
    <cellStyle name="Normal 2 16 8 2 2" xfId="25734"/>
    <cellStyle name="Normal 2 16 8 2 2 2" xfId="25735"/>
    <cellStyle name="Normal 2 16 8 2 2 3" xfId="25736"/>
    <cellStyle name="Normal 2 16 8 2 2 4" xfId="25737"/>
    <cellStyle name="Normal 2 16 8 2 3" xfId="25738"/>
    <cellStyle name="Normal 2 16 8 2 4" xfId="25739"/>
    <cellStyle name="Normal 2 16 8 2 5" xfId="25740"/>
    <cellStyle name="Normal 2 16 8 3" xfId="25741"/>
    <cellStyle name="Normal 2 16 8 3 2" xfId="25742"/>
    <cellStyle name="Normal 2 16 8 3 2 2" xfId="25743"/>
    <cellStyle name="Normal 2 16 8 3 2 3" xfId="25744"/>
    <cellStyle name="Normal 2 16 8 3 2 4" xfId="25745"/>
    <cellStyle name="Normal 2 16 8 3 3" xfId="25746"/>
    <cellStyle name="Normal 2 16 8 3 4" xfId="25747"/>
    <cellStyle name="Normal 2 16 8 3 5" xfId="25748"/>
    <cellStyle name="Normal 2 16 8 4" xfId="25749"/>
    <cellStyle name="Normal 2 16 8 4 2" xfId="25750"/>
    <cellStyle name="Normal 2 16 8 4 2 2" xfId="25751"/>
    <cellStyle name="Normal 2 16 8 4 2 3" xfId="25752"/>
    <cellStyle name="Normal 2 16 8 4 2 4" xfId="25753"/>
    <cellStyle name="Normal 2 16 8 4 3" xfId="25754"/>
    <cellStyle name="Normal 2 16 8 4 4" xfId="25755"/>
    <cellStyle name="Normal 2 16 8 4 5" xfId="25756"/>
    <cellStyle name="Normal 2 16 8 5" xfId="25757"/>
    <cellStyle name="Normal 2 16 8 5 2" xfId="25758"/>
    <cellStyle name="Normal 2 16 8 5 2 2" xfId="25759"/>
    <cellStyle name="Normal 2 16 8 5 2 3" xfId="25760"/>
    <cellStyle name="Normal 2 16 8 5 2 4" xfId="25761"/>
    <cellStyle name="Normal 2 16 8 5 3" xfId="25762"/>
    <cellStyle name="Normal 2 16 8 5 4" xfId="25763"/>
    <cellStyle name="Normal 2 16 8 5 5" xfId="25764"/>
    <cellStyle name="Normal 2 16 8 6" xfId="25765"/>
    <cellStyle name="Normal 2 16 8 6 2" xfId="25766"/>
    <cellStyle name="Normal 2 16 8 6 2 2" xfId="25767"/>
    <cellStyle name="Normal 2 16 8 6 2 3" xfId="25768"/>
    <cellStyle name="Normal 2 16 8 6 2 4" xfId="25769"/>
    <cellStyle name="Normal 2 16 8 6 3" xfId="25770"/>
    <cellStyle name="Normal 2 16 8 6 4" xfId="25771"/>
    <cellStyle name="Normal 2 16 8 6 5" xfId="25772"/>
    <cellStyle name="Normal 2 16 8 7" xfId="25773"/>
    <cellStyle name="Normal 2 16 8 7 2" xfId="25774"/>
    <cellStyle name="Normal 2 16 8 7 2 2" xfId="25775"/>
    <cellStyle name="Normal 2 16 8 7 2 3" xfId="25776"/>
    <cellStyle name="Normal 2 16 8 7 2 4" xfId="25777"/>
    <cellStyle name="Normal 2 16 8 7 3" xfId="25778"/>
    <cellStyle name="Normal 2 16 8 7 4" xfId="25779"/>
    <cellStyle name="Normal 2 16 8 7 5" xfId="25780"/>
    <cellStyle name="Normal 2 16 8 8" xfId="25781"/>
    <cellStyle name="Normal 2 16 8 8 2" xfId="25782"/>
    <cellStyle name="Normal 2 16 8 8 3" xfId="25783"/>
    <cellStyle name="Normal 2 16 8 8 4" xfId="25784"/>
    <cellStyle name="Normal 2 16 8 9" xfId="25785"/>
    <cellStyle name="Normal 2 16 9" xfId="25786"/>
    <cellStyle name="Normal 2 16 9 10" xfId="25787"/>
    <cellStyle name="Normal 2 16 9 11" xfId="25788"/>
    <cellStyle name="Normal 2 16 9 2" xfId="25789"/>
    <cellStyle name="Normal 2 16 9 2 2" xfId="25790"/>
    <cellStyle name="Normal 2 16 9 2 2 2" xfId="25791"/>
    <cellStyle name="Normal 2 16 9 2 2 3" xfId="25792"/>
    <cellStyle name="Normal 2 16 9 2 2 4" xfId="25793"/>
    <cellStyle name="Normal 2 16 9 2 3" xfId="25794"/>
    <cellStyle name="Normal 2 16 9 2 4" xfId="25795"/>
    <cellStyle name="Normal 2 16 9 2 5" xfId="25796"/>
    <cellStyle name="Normal 2 16 9 3" xfId="25797"/>
    <cellStyle name="Normal 2 16 9 3 2" xfId="25798"/>
    <cellStyle name="Normal 2 16 9 3 2 2" xfId="25799"/>
    <cellStyle name="Normal 2 16 9 3 2 3" xfId="25800"/>
    <cellStyle name="Normal 2 16 9 3 2 4" xfId="25801"/>
    <cellStyle name="Normal 2 16 9 3 3" xfId="25802"/>
    <cellStyle name="Normal 2 16 9 3 4" xfId="25803"/>
    <cellStyle name="Normal 2 16 9 3 5" xfId="25804"/>
    <cellStyle name="Normal 2 16 9 4" xfId="25805"/>
    <cellStyle name="Normal 2 16 9 4 2" xfId="25806"/>
    <cellStyle name="Normal 2 16 9 4 2 2" xfId="25807"/>
    <cellStyle name="Normal 2 16 9 4 2 2 2" xfId="25808"/>
    <cellStyle name="Normal 2 16 9 4 2 2 2 2" xfId="25809"/>
    <cellStyle name="Normal 2 16 9 4 2 2 3" xfId="25810"/>
    <cellStyle name="Normal 2 16 9 4 2 3" xfId="25811"/>
    <cellStyle name="Normal 2 16 9 4 2 4" xfId="25812"/>
    <cellStyle name="Normal 2 16 9 4 3" xfId="25813"/>
    <cellStyle name="Normal 2 16 9 4 4" xfId="25814"/>
    <cellStyle name="Normal 2 16 9 4 5" xfId="25815"/>
    <cellStyle name="Normal 2 16 9 5" xfId="25816"/>
    <cellStyle name="Normal 2 16 9 5 2" xfId="25817"/>
    <cellStyle name="Normal 2 16 9 5 2 2" xfId="25818"/>
    <cellStyle name="Normal 2 16 9 5 2 3" xfId="25819"/>
    <cellStyle name="Normal 2 16 9 5 2 4" xfId="25820"/>
    <cellStyle name="Normal 2 16 9 5 3" xfId="25821"/>
    <cellStyle name="Normal 2 16 9 5 4" xfId="25822"/>
    <cellStyle name="Normal 2 16 9 5 5" xfId="25823"/>
    <cellStyle name="Normal 2 16 9 6" xfId="25824"/>
    <cellStyle name="Normal 2 16 9 6 2" xfId="25825"/>
    <cellStyle name="Normal 2 16 9 6 2 2" xfId="25826"/>
    <cellStyle name="Normal 2 16 9 6 2 3" xfId="25827"/>
    <cellStyle name="Normal 2 16 9 6 2 4" xfId="25828"/>
    <cellStyle name="Normal 2 16 9 6 3" xfId="25829"/>
    <cellStyle name="Normal 2 16 9 6 4" xfId="25830"/>
    <cellStyle name="Normal 2 16 9 6 5" xfId="25831"/>
    <cellStyle name="Normal 2 16 9 7" xfId="25832"/>
    <cellStyle name="Normal 2 16 9 7 2" xfId="25833"/>
    <cellStyle name="Normal 2 16 9 7 2 2" xfId="25834"/>
    <cellStyle name="Normal 2 16 9 7 2 3" xfId="25835"/>
    <cellStyle name="Normal 2 16 9 7 2 4" xfId="25836"/>
    <cellStyle name="Normal 2 16 9 7 3" xfId="25837"/>
    <cellStyle name="Normal 2 16 9 7 4" xfId="25838"/>
    <cellStyle name="Normal 2 16 9 7 5" xfId="25839"/>
    <cellStyle name="Normal 2 16 9 8" xfId="25840"/>
    <cellStyle name="Normal 2 16 9 8 2" xfId="25841"/>
    <cellStyle name="Normal 2 16 9 8 3" xfId="25842"/>
    <cellStyle name="Normal 2 16 9 8 4" xfId="25843"/>
    <cellStyle name="Normal 2 16 9 9" xfId="25844"/>
    <cellStyle name="Normal 2 17" xfId="25845"/>
    <cellStyle name="Normal 2 17 10" xfId="25846"/>
    <cellStyle name="Normal 2 17 10 10" xfId="25847"/>
    <cellStyle name="Normal 2 17 10 11" xfId="25848"/>
    <cellStyle name="Normal 2 17 10 2" xfId="25849"/>
    <cellStyle name="Normal 2 17 10 2 2" xfId="25850"/>
    <cellStyle name="Normal 2 17 10 2 2 2" xfId="25851"/>
    <cellStyle name="Normal 2 17 10 2 2 3" xfId="25852"/>
    <cellStyle name="Normal 2 17 10 2 2 4" xfId="25853"/>
    <cellStyle name="Normal 2 17 10 2 3" xfId="25854"/>
    <cellStyle name="Normal 2 17 10 2 4" xfId="25855"/>
    <cellStyle name="Normal 2 17 10 2 5" xfId="25856"/>
    <cellStyle name="Normal 2 17 10 3" xfId="25857"/>
    <cellStyle name="Normal 2 17 10 3 2" xfId="25858"/>
    <cellStyle name="Normal 2 17 10 3 2 2" xfId="25859"/>
    <cellStyle name="Normal 2 17 10 3 2 3" xfId="25860"/>
    <cellStyle name="Normal 2 17 10 3 2 4" xfId="25861"/>
    <cellStyle name="Normal 2 17 10 3 3" xfId="25862"/>
    <cellStyle name="Normal 2 17 10 3 4" xfId="25863"/>
    <cellStyle name="Normal 2 17 10 3 5" xfId="25864"/>
    <cellStyle name="Normal 2 17 10 4" xfId="25865"/>
    <cellStyle name="Normal 2 17 10 4 2" xfId="25866"/>
    <cellStyle name="Normal 2 17 10 4 2 2" xfId="25867"/>
    <cellStyle name="Normal 2 17 10 4 2 3" xfId="25868"/>
    <cellStyle name="Normal 2 17 10 4 2 4" xfId="25869"/>
    <cellStyle name="Normal 2 17 10 4 3" xfId="25870"/>
    <cellStyle name="Normal 2 17 10 4 4" xfId="25871"/>
    <cellStyle name="Normal 2 17 10 4 5" xfId="25872"/>
    <cellStyle name="Normal 2 17 10 5" xfId="25873"/>
    <cellStyle name="Normal 2 17 10 5 2" xfId="25874"/>
    <cellStyle name="Normal 2 17 10 5 2 2" xfId="25875"/>
    <cellStyle name="Normal 2 17 10 5 2 3" xfId="25876"/>
    <cellStyle name="Normal 2 17 10 5 2 4" xfId="25877"/>
    <cellStyle name="Normal 2 17 10 5 3" xfId="25878"/>
    <cellStyle name="Normal 2 17 10 5 4" xfId="25879"/>
    <cellStyle name="Normal 2 17 10 5 5" xfId="25880"/>
    <cellStyle name="Normal 2 17 10 6" xfId="25881"/>
    <cellStyle name="Normal 2 17 10 6 2" xfId="25882"/>
    <cellStyle name="Normal 2 17 10 6 2 2" xfId="25883"/>
    <cellStyle name="Normal 2 17 10 6 2 3" xfId="25884"/>
    <cellStyle name="Normal 2 17 10 6 2 4" xfId="25885"/>
    <cellStyle name="Normal 2 17 10 6 3" xfId="25886"/>
    <cellStyle name="Normal 2 17 10 6 4" xfId="25887"/>
    <cellStyle name="Normal 2 17 10 6 5" xfId="25888"/>
    <cellStyle name="Normal 2 17 10 7" xfId="25889"/>
    <cellStyle name="Normal 2 17 10 7 2" xfId="25890"/>
    <cellStyle name="Normal 2 17 10 7 2 2" xfId="25891"/>
    <cellStyle name="Normal 2 17 10 7 2 3" xfId="25892"/>
    <cellStyle name="Normal 2 17 10 7 2 4" xfId="25893"/>
    <cellStyle name="Normal 2 17 10 7 3" xfId="25894"/>
    <cellStyle name="Normal 2 17 10 7 4" xfId="25895"/>
    <cellStyle name="Normal 2 17 10 7 5" xfId="25896"/>
    <cellStyle name="Normal 2 17 10 8" xfId="25897"/>
    <cellStyle name="Normal 2 17 10 8 2" xfId="25898"/>
    <cellStyle name="Normal 2 17 10 8 3" xfId="25899"/>
    <cellStyle name="Normal 2 17 10 8 4" xfId="25900"/>
    <cellStyle name="Normal 2 17 10 9" xfId="25901"/>
    <cellStyle name="Normal 2 17 11" xfId="25902"/>
    <cellStyle name="Normal 2 17 11 10" xfId="25903"/>
    <cellStyle name="Normal 2 17 11 11" xfId="25904"/>
    <cellStyle name="Normal 2 17 11 2" xfId="25905"/>
    <cellStyle name="Normal 2 17 11 2 2" xfId="25906"/>
    <cellStyle name="Normal 2 17 11 2 2 2" xfId="25907"/>
    <cellStyle name="Normal 2 17 11 2 2 3" xfId="25908"/>
    <cellStyle name="Normal 2 17 11 2 2 4" xfId="25909"/>
    <cellStyle name="Normal 2 17 11 2 3" xfId="25910"/>
    <cellStyle name="Normal 2 17 11 2 4" xfId="25911"/>
    <cellStyle name="Normal 2 17 11 2 5" xfId="25912"/>
    <cellStyle name="Normal 2 17 11 3" xfId="25913"/>
    <cellStyle name="Normal 2 17 11 3 2" xfId="25914"/>
    <cellStyle name="Normal 2 17 11 3 2 2" xfId="25915"/>
    <cellStyle name="Normal 2 17 11 3 2 3" xfId="25916"/>
    <cellStyle name="Normal 2 17 11 3 2 4" xfId="25917"/>
    <cellStyle name="Normal 2 17 11 3 3" xfId="25918"/>
    <cellStyle name="Normal 2 17 11 3 4" xfId="25919"/>
    <cellStyle name="Normal 2 17 11 3 5" xfId="25920"/>
    <cellStyle name="Normal 2 17 11 4" xfId="25921"/>
    <cellStyle name="Normal 2 17 11 4 2" xfId="25922"/>
    <cellStyle name="Normal 2 17 11 4 2 2" xfId="25923"/>
    <cellStyle name="Normal 2 17 11 4 2 3" xfId="25924"/>
    <cellStyle name="Normal 2 17 11 4 2 4" xfId="25925"/>
    <cellStyle name="Normal 2 17 11 4 3" xfId="25926"/>
    <cellStyle name="Normal 2 17 11 4 4" xfId="25927"/>
    <cellStyle name="Normal 2 17 11 4 5" xfId="25928"/>
    <cellStyle name="Normal 2 17 11 5" xfId="25929"/>
    <cellStyle name="Normal 2 17 11 5 2" xfId="25930"/>
    <cellStyle name="Normal 2 17 11 5 2 2" xfId="25931"/>
    <cellStyle name="Normal 2 17 11 5 2 3" xfId="25932"/>
    <cellStyle name="Normal 2 17 11 5 2 4" xfId="25933"/>
    <cellStyle name="Normal 2 17 11 5 3" xfId="25934"/>
    <cellStyle name="Normal 2 17 11 5 4" xfId="25935"/>
    <cellStyle name="Normal 2 17 11 5 5" xfId="25936"/>
    <cellStyle name="Normal 2 17 11 6" xfId="25937"/>
    <cellStyle name="Normal 2 17 11 6 2" xfId="25938"/>
    <cellStyle name="Normal 2 17 11 6 2 2" xfId="25939"/>
    <cellStyle name="Normal 2 17 11 6 2 3" xfId="25940"/>
    <cellStyle name="Normal 2 17 11 6 2 4" xfId="25941"/>
    <cellStyle name="Normal 2 17 11 6 3" xfId="25942"/>
    <cellStyle name="Normal 2 17 11 6 4" xfId="25943"/>
    <cellStyle name="Normal 2 17 11 6 5" xfId="25944"/>
    <cellStyle name="Normal 2 17 11 7" xfId="25945"/>
    <cellStyle name="Normal 2 17 11 7 2" xfId="25946"/>
    <cellStyle name="Normal 2 17 11 7 2 2" xfId="25947"/>
    <cellStyle name="Normal 2 17 11 7 2 3" xfId="25948"/>
    <cellStyle name="Normal 2 17 11 7 2 4" xfId="25949"/>
    <cellStyle name="Normal 2 17 11 7 3" xfId="25950"/>
    <cellStyle name="Normal 2 17 11 7 4" xfId="25951"/>
    <cellStyle name="Normal 2 17 11 7 5" xfId="25952"/>
    <cellStyle name="Normal 2 17 11 8" xfId="25953"/>
    <cellStyle name="Normal 2 17 11 8 2" xfId="25954"/>
    <cellStyle name="Normal 2 17 11 8 3" xfId="25955"/>
    <cellStyle name="Normal 2 17 11 8 4" xfId="25956"/>
    <cellStyle name="Normal 2 17 11 9" xfId="25957"/>
    <cellStyle name="Normal 2 17 12" xfId="25958"/>
    <cellStyle name="Normal 2 17 12 10" xfId="25959"/>
    <cellStyle name="Normal 2 17 12 11" xfId="25960"/>
    <cellStyle name="Normal 2 17 12 2" xfId="25961"/>
    <cellStyle name="Normal 2 17 12 2 2" xfId="25962"/>
    <cellStyle name="Normal 2 17 12 2 2 2" xfId="25963"/>
    <cellStyle name="Normal 2 17 12 2 2 3" xfId="25964"/>
    <cellStyle name="Normal 2 17 12 2 2 4" xfId="25965"/>
    <cellStyle name="Normal 2 17 12 2 3" xfId="25966"/>
    <cellStyle name="Normal 2 17 12 2 4" xfId="25967"/>
    <cellStyle name="Normal 2 17 12 2 5" xfId="25968"/>
    <cellStyle name="Normal 2 17 12 3" xfId="25969"/>
    <cellStyle name="Normal 2 17 12 3 2" xfId="25970"/>
    <cellStyle name="Normal 2 17 12 3 2 2" xfId="25971"/>
    <cellStyle name="Normal 2 17 12 3 2 3" xfId="25972"/>
    <cellStyle name="Normal 2 17 12 3 2 4" xfId="25973"/>
    <cellStyle name="Normal 2 17 12 3 3" xfId="25974"/>
    <cellStyle name="Normal 2 17 12 3 4" xfId="25975"/>
    <cellStyle name="Normal 2 17 12 3 5" xfId="25976"/>
    <cellStyle name="Normal 2 17 12 4" xfId="25977"/>
    <cellStyle name="Normal 2 17 12 4 2" xfId="25978"/>
    <cellStyle name="Normal 2 17 12 4 2 2" xfId="25979"/>
    <cellStyle name="Normal 2 17 12 4 2 3" xfId="25980"/>
    <cellStyle name="Normal 2 17 12 4 2 4" xfId="25981"/>
    <cellStyle name="Normal 2 17 12 4 3" xfId="25982"/>
    <cellStyle name="Normal 2 17 12 4 4" xfId="25983"/>
    <cellStyle name="Normal 2 17 12 4 5" xfId="25984"/>
    <cellStyle name="Normal 2 17 12 5" xfId="25985"/>
    <cellStyle name="Normal 2 17 12 5 2" xfId="25986"/>
    <cellStyle name="Normal 2 17 12 5 2 2" xfId="25987"/>
    <cellStyle name="Normal 2 17 12 5 2 3" xfId="25988"/>
    <cellStyle name="Normal 2 17 12 5 2 4" xfId="25989"/>
    <cellStyle name="Normal 2 17 12 5 3" xfId="25990"/>
    <cellStyle name="Normal 2 17 12 5 4" xfId="25991"/>
    <cellStyle name="Normal 2 17 12 5 5" xfId="25992"/>
    <cellStyle name="Normal 2 17 12 6" xfId="25993"/>
    <cellStyle name="Normal 2 17 12 6 2" xfId="25994"/>
    <cellStyle name="Normal 2 17 12 6 2 2" xfId="25995"/>
    <cellStyle name="Normal 2 17 12 6 2 3" xfId="25996"/>
    <cellStyle name="Normal 2 17 12 6 2 4" xfId="25997"/>
    <cellStyle name="Normal 2 17 12 6 3" xfId="25998"/>
    <cellStyle name="Normal 2 17 12 6 4" xfId="25999"/>
    <cellStyle name="Normal 2 17 12 6 5" xfId="26000"/>
    <cellStyle name="Normal 2 17 12 7" xfId="26001"/>
    <cellStyle name="Normal 2 17 12 7 2" xfId="26002"/>
    <cellStyle name="Normal 2 17 12 7 2 2" xfId="26003"/>
    <cellStyle name="Normal 2 17 12 7 2 3" xfId="26004"/>
    <cellStyle name="Normal 2 17 12 7 2 4" xfId="26005"/>
    <cellStyle name="Normal 2 17 12 7 3" xfId="26006"/>
    <cellStyle name="Normal 2 17 12 7 4" xfId="26007"/>
    <cellStyle name="Normal 2 17 12 7 5" xfId="26008"/>
    <cellStyle name="Normal 2 17 12 8" xfId="26009"/>
    <cellStyle name="Normal 2 17 12 8 2" xfId="26010"/>
    <cellStyle name="Normal 2 17 12 8 3" xfId="26011"/>
    <cellStyle name="Normal 2 17 12 8 4" xfId="26012"/>
    <cellStyle name="Normal 2 17 12 9" xfId="26013"/>
    <cellStyle name="Normal 2 17 13" xfId="26014"/>
    <cellStyle name="Normal 2 17 13 10" xfId="26015"/>
    <cellStyle name="Normal 2 17 13 11" xfId="26016"/>
    <cellStyle name="Normal 2 17 13 2" xfId="26017"/>
    <cellStyle name="Normal 2 17 13 2 2" xfId="26018"/>
    <cellStyle name="Normal 2 17 13 2 2 2" xfId="26019"/>
    <cellStyle name="Normal 2 17 13 2 2 2 2" xfId="26020"/>
    <cellStyle name="Normal 2 17 13 2 2 2 2 2" xfId="26021"/>
    <cellStyle name="Normal 2 17 13 2 2 2 3" xfId="26022"/>
    <cellStyle name="Normal 2 17 13 2 2 3" xfId="26023"/>
    <cellStyle name="Normal 2 17 13 2 2 4" xfId="26024"/>
    <cellStyle name="Normal 2 17 13 2 3" xfId="26025"/>
    <cellStyle name="Normal 2 17 13 2 4" xfId="26026"/>
    <cellStyle name="Normal 2 17 13 2 5" xfId="26027"/>
    <cellStyle name="Normal 2 17 13 3" xfId="26028"/>
    <cellStyle name="Normal 2 17 13 3 2" xfId="26029"/>
    <cellStyle name="Normal 2 17 13 3 2 2" xfId="26030"/>
    <cellStyle name="Normal 2 17 13 3 2 3" xfId="26031"/>
    <cellStyle name="Normal 2 17 13 3 2 4" xfId="26032"/>
    <cellStyle name="Normal 2 17 13 3 3" xfId="26033"/>
    <cellStyle name="Normal 2 17 13 3 3 2" xfId="26034"/>
    <cellStyle name="Normal 2 17 13 3 4" xfId="26035"/>
    <cellStyle name="Normal 2 17 13 3 5" xfId="26036"/>
    <cellStyle name="Normal 2 17 13 3 6" xfId="26037"/>
    <cellStyle name="Normal 2 17 13 4" xfId="26038"/>
    <cellStyle name="Normal 2 17 13 4 2" xfId="26039"/>
    <cellStyle name="Normal 2 17 13 4 2 2" xfId="26040"/>
    <cellStyle name="Normal 2 17 13 4 2 3" xfId="26041"/>
    <cellStyle name="Normal 2 17 13 4 2 4" xfId="26042"/>
    <cellStyle name="Normal 2 17 13 4 3" xfId="26043"/>
    <cellStyle name="Normal 2 17 13 4 4" xfId="26044"/>
    <cellStyle name="Normal 2 17 13 4 5" xfId="26045"/>
    <cellStyle name="Normal 2 17 13 5" xfId="26046"/>
    <cellStyle name="Normal 2 17 13 5 2" xfId="26047"/>
    <cellStyle name="Normal 2 17 13 5 2 2" xfId="26048"/>
    <cellStyle name="Normal 2 17 13 5 2 3" xfId="26049"/>
    <cellStyle name="Normal 2 17 13 5 2 4" xfId="26050"/>
    <cellStyle name="Normal 2 17 13 5 3" xfId="26051"/>
    <cellStyle name="Normal 2 17 13 5 4" xfId="26052"/>
    <cellStyle name="Normal 2 17 13 5 5" xfId="26053"/>
    <cellStyle name="Normal 2 17 13 6" xfId="26054"/>
    <cellStyle name="Normal 2 17 13 6 2" xfId="26055"/>
    <cellStyle name="Normal 2 17 13 6 2 2" xfId="26056"/>
    <cellStyle name="Normal 2 17 13 6 2 3" xfId="26057"/>
    <cellStyle name="Normal 2 17 13 6 2 4" xfId="26058"/>
    <cellStyle name="Normal 2 17 13 6 3" xfId="26059"/>
    <cellStyle name="Normal 2 17 13 6 4" xfId="26060"/>
    <cellStyle name="Normal 2 17 13 6 4 2" xfId="26061"/>
    <cellStyle name="Normal 2 17 13 6 4 2 2" xfId="26062"/>
    <cellStyle name="Normal 2 17 13 6 4 3" xfId="26063"/>
    <cellStyle name="Normal 2 17 13 6 5" xfId="26064"/>
    <cellStyle name="Normal 2 17 13 7" xfId="26065"/>
    <cellStyle name="Normal 2 17 13 7 2" xfId="26066"/>
    <cellStyle name="Normal 2 17 13 7 2 2" xfId="26067"/>
    <cellStyle name="Normal 2 17 13 7 2 2 2" xfId="26068"/>
    <cellStyle name="Normal 2 17 13 7 2 3" xfId="26069"/>
    <cellStyle name="Normal 2 17 13 7 2 4" xfId="26070"/>
    <cellStyle name="Normal 2 17 13 7 2 5" xfId="26071"/>
    <cellStyle name="Normal 2 17 13 7 3" xfId="26072"/>
    <cellStyle name="Normal 2 17 13 7 4" xfId="26073"/>
    <cellStyle name="Normal 2 17 13 7 5" xfId="26074"/>
    <cellStyle name="Normal 2 17 13 8" xfId="26075"/>
    <cellStyle name="Normal 2 17 13 8 2" xfId="26076"/>
    <cellStyle name="Normal 2 17 13 8 3" xfId="26077"/>
    <cellStyle name="Normal 2 17 13 8 4" xfId="26078"/>
    <cellStyle name="Normal 2 17 13 9" xfId="26079"/>
    <cellStyle name="Normal 2 17 14" xfId="26080"/>
    <cellStyle name="Normal 2 17 14 2" xfId="26081"/>
    <cellStyle name="Normal 2 17 14 2 2" xfId="26082"/>
    <cellStyle name="Normal 2 17 14 2 3" xfId="26083"/>
    <cellStyle name="Normal 2 17 14 2 4" xfId="26084"/>
    <cellStyle name="Normal 2 17 14 3" xfId="26085"/>
    <cellStyle name="Normal 2 17 14 4" xfId="26086"/>
    <cellStyle name="Normal 2 17 14 5" xfId="26087"/>
    <cellStyle name="Normal 2 17 15" xfId="26088"/>
    <cellStyle name="Normal 2 17 15 2" xfId="26089"/>
    <cellStyle name="Normal 2 17 15 2 2" xfId="26090"/>
    <cellStyle name="Normal 2 17 15 2 3" xfId="26091"/>
    <cellStyle name="Normal 2 17 15 2 4" xfId="26092"/>
    <cellStyle name="Normal 2 17 15 3" xfId="26093"/>
    <cellStyle name="Normal 2 17 15 4" xfId="26094"/>
    <cellStyle name="Normal 2 17 15 5" xfId="26095"/>
    <cellStyle name="Normal 2 17 16" xfId="26096"/>
    <cellStyle name="Normal 2 17 16 2" xfId="26097"/>
    <cellStyle name="Normal 2 17 16 2 2" xfId="26098"/>
    <cellStyle name="Normal 2 17 16 2 3" xfId="26099"/>
    <cellStyle name="Normal 2 17 16 2 4" xfId="26100"/>
    <cellStyle name="Normal 2 17 16 3" xfId="26101"/>
    <cellStyle name="Normal 2 17 16 4" xfId="26102"/>
    <cellStyle name="Normal 2 17 16 5" xfId="26103"/>
    <cellStyle name="Normal 2 17 17" xfId="26104"/>
    <cellStyle name="Normal 2 17 17 2" xfId="26105"/>
    <cellStyle name="Normal 2 17 17 2 2" xfId="26106"/>
    <cellStyle name="Normal 2 17 17 2 3" xfId="26107"/>
    <cellStyle name="Normal 2 17 17 2 4" xfId="26108"/>
    <cellStyle name="Normal 2 17 17 3" xfId="26109"/>
    <cellStyle name="Normal 2 17 17 3 2" xfId="26110"/>
    <cellStyle name="Normal 2 17 17 3 2 2" xfId="26111"/>
    <cellStyle name="Normal 2 17 17 3 3" xfId="26112"/>
    <cellStyle name="Normal 2 17 17 4" xfId="26113"/>
    <cellStyle name="Normal 2 17 17 5" xfId="26114"/>
    <cellStyle name="Normal 2 17 18" xfId="26115"/>
    <cellStyle name="Normal 2 17 18 2" xfId="26116"/>
    <cellStyle name="Normal 2 17 18 2 2" xfId="26117"/>
    <cellStyle name="Normal 2 17 18 2 2 2" xfId="26118"/>
    <cellStyle name="Normal 2 17 18 2 3" xfId="26119"/>
    <cellStyle name="Normal 2 17 18 2 4" xfId="26120"/>
    <cellStyle name="Normal 2 17 18 2 5" xfId="26121"/>
    <cellStyle name="Normal 2 17 18 3" xfId="26122"/>
    <cellStyle name="Normal 2 17 18 4" xfId="26123"/>
    <cellStyle name="Normal 2 17 18 5" xfId="26124"/>
    <cellStyle name="Normal 2 17 19" xfId="26125"/>
    <cellStyle name="Normal 2 17 19 2" xfId="26126"/>
    <cellStyle name="Normal 2 17 19 2 2" xfId="26127"/>
    <cellStyle name="Normal 2 17 19 2 3" xfId="26128"/>
    <cellStyle name="Normal 2 17 19 2 4" xfId="26129"/>
    <cellStyle name="Normal 2 17 19 3" xfId="26130"/>
    <cellStyle name="Normal 2 17 19 4" xfId="26131"/>
    <cellStyle name="Normal 2 17 19 4 2" xfId="26132"/>
    <cellStyle name="Normal 2 17 19 4 2 2" xfId="26133"/>
    <cellStyle name="Normal 2 17 19 4 3" xfId="26134"/>
    <cellStyle name="Normal 2 17 19 5" xfId="26135"/>
    <cellStyle name="Normal 2 17 2" xfId="26136"/>
    <cellStyle name="Normal 2 17 2 10" xfId="26137"/>
    <cellStyle name="Normal 2 17 2 11" xfId="26138"/>
    <cellStyle name="Normal 2 17 2 2" xfId="26139"/>
    <cellStyle name="Normal 2 17 2 2 2" xfId="26140"/>
    <cellStyle name="Normal 2 17 2 2 2 2" xfId="26141"/>
    <cellStyle name="Normal 2 17 2 2 2 3" xfId="26142"/>
    <cellStyle name="Normal 2 17 2 2 2 4" xfId="26143"/>
    <cellStyle name="Normal 2 17 2 2 3" xfId="26144"/>
    <cellStyle name="Normal 2 17 2 2 4" xfId="26145"/>
    <cellStyle name="Normal 2 17 2 2 5" xfId="26146"/>
    <cellStyle name="Normal 2 17 2 3" xfId="26147"/>
    <cellStyle name="Normal 2 17 2 3 2" xfId="26148"/>
    <cellStyle name="Normal 2 17 2 3 2 2" xfId="26149"/>
    <cellStyle name="Normal 2 17 2 3 2 3" xfId="26150"/>
    <cellStyle name="Normal 2 17 2 3 2 4" xfId="26151"/>
    <cellStyle name="Normal 2 17 2 3 3" xfId="26152"/>
    <cellStyle name="Normal 2 17 2 3 4" xfId="26153"/>
    <cellStyle name="Normal 2 17 2 3 5" xfId="26154"/>
    <cellStyle name="Normal 2 17 2 4" xfId="26155"/>
    <cellStyle name="Normal 2 17 2 4 2" xfId="26156"/>
    <cellStyle name="Normal 2 17 2 4 2 2" xfId="26157"/>
    <cellStyle name="Normal 2 17 2 4 2 3" xfId="26158"/>
    <cellStyle name="Normal 2 17 2 4 2 4" xfId="26159"/>
    <cellStyle name="Normal 2 17 2 4 3" xfId="26160"/>
    <cellStyle name="Normal 2 17 2 4 4" xfId="26161"/>
    <cellStyle name="Normal 2 17 2 4 5" xfId="26162"/>
    <cellStyle name="Normal 2 17 2 5" xfId="26163"/>
    <cellStyle name="Normal 2 17 2 5 2" xfId="26164"/>
    <cellStyle name="Normal 2 17 2 5 2 2" xfId="26165"/>
    <cellStyle name="Normal 2 17 2 5 2 3" xfId="26166"/>
    <cellStyle name="Normal 2 17 2 5 2 4" xfId="26167"/>
    <cellStyle name="Normal 2 17 2 5 3" xfId="26168"/>
    <cellStyle name="Normal 2 17 2 5 4" xfId="26169"/>
    <cellStyle name="Normal 2 17 2 5 5" xfId="26170"/>
    <cellStyle name="Normal 2 17 2 6" xfId="26171"/>
    <cellStyle name="Normal 2 17 2 6 2" xfId="26172"/>
    <cellStyle name="Normal 2 17 2 6 2 2" xfId="26173"/>
    <cellStyle name="Normal 2 17 2 6 2 3" xfId="26174"/>
    <cellStyle name="Normal 2 17 2 6 2 4" xfId="26175"/>
    <cellStyle name="Normal 2 17 2 6 3" xfId="26176"/>
    <cellStyle name="Normal 2 17 2 6 4" xfId="26177"/>
    <cellStyle name="Normal 2 17 2 6 5" xfId="26178"/>
    <cellStyle name="Normal 2 17 2 7" xfId="26179"/>
    <cellStyle name="Normal 2 17 2 7 2" xfId="26180"/>
    <cellStyle name="Normal 2 17 2 7 2 2" xfId="26181"/>
    <cellStyle name="Normal 2 17 2 7 2 3" xfId="26182"/>
    <cellStyle name="Normal 2 17 2 7 2 4" xfId="26183"/>
    <cellStyle name="Normal 2 17 2 7 3" xfId="26184"/>
    <cellStyle name="Normal 2 17 2 7 4" xfId="26185"/>
    <cellStyle name="Normal 2 17 2 7 5" xfId="26186"/>
    <cellStyle name="Normal 2 17 2 8" xfId="26187"/>
    <cellStyle name="Normal 2 17 2 8 2" xfId="26188"/>
    <cellStyle name="Normal 2 17 2 8 3" xfId="26189"/>
    <cellStyle name="Normal 2 17 2 8 4" xfId="26190"/>
    <cellStyle name="Normal 2 17 2 9" xfId="26191"/>
    <cellStyle name="Normal 2 17 20" xfId="26192"/>
    <cellStyle name="Normal 2 17 20 2" xfId="26193"/>
    <cellStyle name="Normal 2 17 20 3" xfId="26194"/>
    <cellStyle name="Normal 2 17 20 4" xfId="26195"/>
    <cellStyle name="Normal 2 17 21" xfId="26196"/>
    <cellStyle name="Normal 2 17 22" xfId="26197"/>
    <cellStyle name="Normal 2 17 23" xfId="26198"/>
    <cellStyle name="Normal 2 17 3" xfId="26199"/>
    <cellStyle name="Normal 2 17 3 10" xfId="26200"/>
    <cellStyle name="Normal 2 17 3 11" xfId="26201"/>
    <cellStyle name="Normal 2 17 3 2" xfId="26202"/>
    <cellStyle name="Normal 2 17 3 2 2" xfId="26203"/>
    <cellStyle name="Normal 2 17 3 2 2 2" xfId="26204"/>
    <cellStyle name="Normal 2 17 3 2 2 3" xfId="26205"/>
    <cellStyle name="Normal 2 17 3 2 2 4" xfId="26206"/>
    <cellStyle name="Normal 2 17 3 2 3" xfId="26207"/>
    <cellStyle name="Normal 2 17 3 2 3 2" xfId="26208"/>
    <cellStyle name="Normal 2 17 3 2 4" xfId="26209"/>
    <cellStyle name="Normal 2 17 3 2 5" xfId="26210"/>
    <cellStyle name="Normal 2 17 3 2 6" xfId="26211"/>
    <cellStyle name="Normal 2 17 3 3" xfId="26212"/>
    <cellStyle name="Normal 2 17 3 3 2" xfId="26213"/>
    <cellStyle name="Normal 2 17 3 3 2 2" xfId="26214"/>
    <cellStyle name="Normal 2 17 3 3 2 3" xfId="26215"/>
    <cellStyle name="Normal 2 17 3 3 2 4" xfId="26216"/>
    <cellStyle name="Normal 2 17 3 3 3" xfId="26217"/>
    <cellStyle name="Normal 2 17 3 3 3 2" xfId="26218"/>
    <cellStyle name="Normal 2 17 3 3 4" xfId="26219"/>
    <cellStyle name="Normal 2 17 3 3 5" xfId="26220"/>
    <cellStyle name="Normal 2 17 3 3 6" xfId="26221"/>
    <cellStyle name="Normal 2 17 3 4" xfId="26222"/>
    <cellStyle name="Normal 2 17 3 4 2" xfId="26223"/>
    <cellStyle name="Normal 2 17 3 4 2 2" xfId="26224"/>
    <cellStyle name="Normal 2 17 3 4 2 3" xfId="26225"/>
    <cellStyle name="Normal 2 17 3 4 2 4" xfId="26226"/>
    <cellStyle name="Normal 2 17 3 4 3" xfId="26227"/>
    <cellStyle name="Normal 2 17 3 4 4" xfId="26228"/>
    <cellStyle name="Normal 2 17 3 4 4 2" xfId="26229"/>
    <cellStyle name="Normal 2 17 3 4 4 2 2" xfId="26230"/>
    <cellStyle name="Normal 2 17 3 4 4 3" xfId="26231"/>
    <cellStyle name="Normal 2 17 3 4 5" xfId="26232"/>
    <cellStyle name="Normal 2 17 3 5" xfId="26233"/>
    <cellStyle name="Normal 2 17 3 5 2" xfId="26234"/>
    <cellStyle name="Normal 2 17 3 5 2 2" xfId="26235"/>
    <cellStyle name="Normal 2 17 3 5 2 3" xfId="26236"/>
    <cellStyle name="Normal 2 17 3 5 2 4" xfId="26237"/>
    <cellStyle name="Normal 2 17 3 5 3" xfId="26238"/>
    <cellStyle name="Normal 2 17 3 5 4" xfId="26239"/>
    <cellStyle name="Normal 2 17 3 5 5" xfId="26240"/>
    <cellStyle name="Normal 2 17 3 6" xfId="26241"/>
    <cellStyle name="Normal 2 17 3 6 2" xfId="26242"/>
    <cellStyle name="Normal 2 17 3 6 2 2" xfId="26243"/>
    <cellStyle name="Normal 2 17 3 6 2 3" xfId="26244"/>
    <cellStyle name="Normal 2 17 3 6 2 4" xfId="26245"/>
    <cellStyle name="Normal 2 17 3 6 3" xfId="26246"/>
    <cellStyle name="Normal 2 17 3 6 4" xfId="26247"/>
    <cellStyle name="Normal 2 17 3 6 5" xfId="26248"/>
    <cellStyle name="Normal 2 17 3 7" xfId="26249"/>
    <cellStyle name="Normal 2 17 3 7 2" xfId="26250"/>
    <cellStyle name="Normal 2 17 3 7 2 2" xfId="26251"/>
    <cellStyle name="Normal 2 17 3 7 2 3" xfId="26252"/>
    <cellStyle name="Normal 2 17 3 7 2 4" xfId="26253"/>
    <cellStyle name="Normal 2 17 3 7 3" xfId="26254"/>
    <cellStyle name="Normal 2 17 3 7 4" xfId="26255"/>
    <cellStyle name="Normal 2 17 3 7 5" xfId="26256"/>
    <cellStyle name="Normal 2 17 3 8" xfId="26257"/>
    <cellStyle name="Normal 2 17 3 8 2" xfId="26258"/>
    <cellStyle name="Normal 2 17 3 8 3" xfId="26259"/>
    <cellStyle name="Normal 2 17 3 8 4" xfId="26260"/>
    <cellStyle name="Normal 2 17 3 9" xfId="26261"/>
    <cellStyle name="Normal 2 17 4" xfId="26262"/>
    <cellStyle name="Normal 2 17 4 10" xfId="26263"/>
    <cellStyle name="Normal 2 17 4 11" xfId="26264"/>
    <cellStyle name="Normal 2 17 4 2" xfId="26265"/>
    <cellStyle name="Normal 2 17 4 2 2" xfId="26266"/>
    <cellStyle name="Normal 2 17 4 2 2 2" xfId="26267"/>
    <cellStyle name="Normal 2 17 4 2 2 3" xfId="26268"/>
    <cellStyle name="Normal 2 17 4 2 2 4" xfId="26269"/>
    <cellStyle name="Normal 2 17 4 2 3" xfId="26270"/>
    <cellStyle name="Normal 2 17 4 2 4" xfId="26271"/>
    <cellStyle name="Normal 2 17 4 2 5" xfId="26272"/>
    <cellStyle name="Normal 2 17 4 3" xfId="26273"/>
    <cellStyle name="Normal 2 17 4 3 2" xfId="26274"/>
    <cellStyle name="Normal 2 17 4 3 2 2" xfId="26275"/>
    <cellStyle name="Normal 2 17 4 3 2 3" xfId="26276"/>
    <cellStyle name="Normal 2 17 4 3 2 4" xfId="26277"/>
    <cellStyle name="Normal 2 17 4 3 3" xfId="26278"/>
    <cellStyle name="Normal 2 17 4 3 4" xfId="26279"/>
    <cellStyle name="Normal 2 17 4 3 5" xfId="26280"/>
    <cellStyle name="Normal 2 17 4 4" xfId="26281"/>
    <cellStyle name="Normal 2 17 4 4 2" xfId="26282"/>
    <cellStyle name="Normal 2 17 4 4 2 2" xfId="26283"/>
    <cellStyle name="Normal 2 17 4 4 2 3" xfId="26284"/>
    <cellStyle name="Normal 2 17 4 4 2 4" xfId="26285"/>
    <cellStyle name="Normal 2 17 4 4 3" xfId="26286"/>
    <cellStyle name="Normal 2 17 4 4 4" xfId="26287"/>
    <cellStyle name="Normal 2 17 4 4 5" xfId="26288"/>
    <cellStyle name="Normal 2 17 4 5" xfId="26289"/>
    <cellStyle name="Normal 2 17 4 5 2" xfId="26290"/>
    <cellStyle name="Normal 2 17 4 5 2 2" xfId="26291"/>
    <cellStyle name="Normal 2 17 4 5 2 3" xfId="26292"/>
    <cellStyle name="Normal 2 17 4 5 2 4" xfId="26293"/>
    <cellStyle name="Normal 2 17 4 5 3" xfId="26294"/>
    <cellStyle name="Normal 2 17 4 5 4" xfId="26295"/>
    <cellStyle name="Normal 2 17 4 5 5" xfId="26296"/>
    <cellStyle name="Normal 2 17 4 6" xfId="26297"/>
    <cellStyle name="Normal 2 17 4 6 2" xfId="26298"/>
    <cellStyle name="Normal 2 17 4 6 2 2" xfId="26299"/>
    <cellStyle name="Normal 2 17 4 6 2 3" xfId="26300"/>
    <cellStyle name="Normal 2 17 4 6 2 4" xfId="26301"/>
    <cellStyle name="Normal 2 17 4 6 3" xfId="26302"/>
    <cellStyle name="Normal 2 17 4 6 4" xfId="26303"/>
    <cellStyle name="Normal 2 17 4 6 5" xfId="26304"/>
    <cellStyle name="Normal 2 17 4 7" xfId="26305"/>
    <cellStyle name="Normal 2 17 4 7 2" xfId="26306"/>
    <cellStyle name="Normal 2 17 4 7 2 2" xfId="26307"/>
    <cellStyle name="Normal 2 17 4 7 2 3" xfId="26308"/>
    <cellStyle name="Normal 2 17 4 7 2 4" xfId="26309"/>
    <cellStyle name="Normal 2 17 4 7 3" xfId="26310"/>
    <cellStyle name="Normal 2 17 4 7 4" xfId="26311"/>
    <cellStyle name="Normal 2 17 4 7 5" xfId="26312"/>
    <cellStyle name="Normal 2 17 4 8" xfId="26313"/>
    <cellStyle name="Normal 2 17 4 8 2" xfId="26314"/>
    <cellStyle name="Normal 2 17 4 8 3" xfId="26315"/>
    <cellStyle name="Normal 2 17 4 8 4" xfId="26316"/>
    <cellStyle name="Normal 2 17 4 9" xfId="26317"/>
    <cellStyle name="Normal 2 17 5" xfId="26318"/>
    <cellStyle name="Normal 2 17 5 10" xfId="26319"/>
    <cellStyle name="Normal 2 17 5 11" xfId="26320"/>
    <cellStyle name="Normal 2 17 5 2" xfId="26321"/>
    <cellStyle name="Normal 2 17 5 2 2" xfId="26322"/>
    <cellStyle name="Normal 2 17 5 2 2 2" xfId="26323"/>
    <cellStyle name="Normal 2 17 5 2 2 3" xfId="26324"/>
    <cellStyle name="Normal 2 17 5 2 2 4" xfId="26325"/>
    <cellStyle name="Normal 2 17 5 2 3" xfId="26326"/>
    <cellStyle name="Normal 2 17 5 2 3 2" xfId="26327"/>
    <cellStyle name="Normal 2 17 5 2 3 2 2" xfId="26328"/>
    <cellStyle name="Normal 2 17 5 2 3 3" xfId="26329"/>
    <cellStyle name="Normal 2 17 5 2 4" xfId="26330"/>
    <cellStyle name="Normal 2 17 5 2 5" xfId="26331"/>
    <cellStyle name="Normal 2 17 5 3" xfId="26332"/>
    <cellStyle name="Normal 2 17 5 3 2" xfId="26333"/>
    <cellStyle name="Normal 2 17 5 3 2 2" xfId="26334"/>
    <cellStyle name="Normal 2 17 5 3 2 3" xfId="26335"/>
    <cellStyle name="Normal 2 17 5 3 2 4" xfId="26336"/>
    <cellStyle name="Normal 2 17 5 3 3" xfId="26337"/>
    <cellStyle name="Normal 2 17 5 3 3 2" xfId="26338"/>
    <cellStyle name="Normal 2 17 5 3 3 2 2" xfId="26339"/>
    <cellStyle name="Normal 2 17 5 3 3 3" xfId="26340"/>
    <cellStyle name="Normal 2 17 5 3 4" xfId="26341"/>
    <cellStyle name="Normal 2 17 5 3 5" xfId="26342"/>
    <cellStyle name="Normal 2 17 5 4" xfId="26343"/>
    <cellStyle name="Normal 2 17 5 4 2" xfId="26344"/>
    <cellStyle name="Normal 2 17 5 4 2 2" xfId="26345"/>
    <cellStyle name="Normal 2 17 5 4 2 3" xfId="26346"/>
    <cellStyle name="Normal 2 17 5 4 2 4" xfId="26347"/>
    <cellStyle name="Normal 2 17 5 4 3" xfId="26348"/>
    <cellStyle name="Normal 2 17 5 4 4" xfId="26349"/>
    <cellStyle name="Normal 2 17 5 4 5" xfId="26350"/>
    <cellStyle name="Normal 2 17 5 5" xfId="26351"/>
    <cellStyle name="Normal 2 17 5 5 2" xfId="26352"/>
    <cellStyle name="Normal 2 17 5 5 2 2" xfId="26353"/>
    <cellStyle name="Normal 2 17 5 5 2 3" xfId="26354"/>
    <cellStyle name="Normal 2 17 5 5 2 4" xfId="26355"/>
    <cellStyle name="Normal 2 17 5 5 3" xfId="26356"/>
    <cellStyle name="Normal 2 17 5 5 4" xfId="26357"/>
    <cellStyle name="Normal 2 17 5 5 5" xfId="26358"/>
    <cellStyle name="Normal 2 17 5 6" xfId="26359"/>
    <cellStyle name="Normal 2 17 5 6 2" xfId="26360"/>
    <cellStyle name="Normal 2 17 5 6 2 2" xfId="26361"/>
    <cellStyle name="Normal 2 17 5 6 2 3" xfId="26362"/>
    <cellStyle name="Normal 2 17 5 6 2 4" xfId="26363"/>
    <cellStyle name="Normal 2 17 5 6 3" xfId="26364"/>
    <cellStyle name="Normal 2 17 5 6 4" xfId="26365"/>
    <cellStyle name="Normal 2 17 5 6 5" xfId="26366"/>
    <cellStyle name="Normal 2 17 5 7" xfId="26367"/>
    <cellStyle name="Normal 2 17 5 7 2" xfId="26368"/>
    <cellStyle name="Normal 2 17 5 7 2 2" xfId="26369"/>
    <cellStyle name="Normal 2 17 5 7 2 3" xfId="26370"/>
    <cellStyle name="Normal 2 17 5 7 2 4" xfId="26371"/>
    <cellStyle name="Normal 2 17 5 7 3" xfId="26372"/>
    <cellStyle name="Normal 2 17 5 7 3 2" xfId="26373"/>
    <cellStyle name="Normal 2 17 5 7 4" xfId="26374"/>
    <cellStyle name="Normal 2 17 5 7 5" xfId="26375"/>
    <cellStyle name="Normal 2 17 5 7 6" xfId="26376"/>
    <cellStyle name="Normal 2 17 5 8" xfId="26377"/>
    <cellStyle name="Normal 2 17 5 8 2" xfId="26378"/>
    <cellStyle name="Normal 2 17 5 8 3" xfId="26379"/>
    <cellStyle name="Normal 2 17 5 8 4" xfId="26380"/>
    <cellStyle name="Normal 2 17 5 9" xfId="26381"/>
    <cellStyle name="Normal 2 17 6" xfId="26382"/>
    <cellStyle name="Normal 2 17 6 10" xfId="26383"/>
    <cellStyle name="Normal 2 17 6 11" xfId="26384"/>
    <cellStyle name="Normal 2 17 6 2" xfId="26385"/>
    <cellStyle name="Normal 2 17 6 2 2" xfId="26386"/>
    <cellStyle name="Normal 2 17 6 2 2 2" xfId="26387"/>
    <cellStyle name="Normal 2 17 6 2 2 3" xfId="26388"/>
    <cellStyle name="Normal 2 17 6 2 2 4" xfId="26389"/>
    <cellStyle name="Normal 2 17 6 2 3" xfId="26390"/>
    <cellStyle name="Normal 2 17 6 2 3 2" xfId="26391"/>
    <cellStyle name="Normal 2 17 6 2 4" xfId="26392"/>
    <cellStyle name="Normal 2 17 6 2 5" xfId="26393"/>
    <cellStyle name="Normal 2 17 6 2 6" xfId="26394"/>
    <cellStyle name="Normal 2 17 6 3" xfId="26395"/>
    <cellStyle name="Normal 2 17 6 3 2" xfId="26396"/>
    <cellStyle name="Normal 2 17 6 3 2 2" xfId="26397"/>
    <cellStyle name="Normal 2 17 6 3 2 3" xfId="26398"/>
    <cellStyle name="Normal 2 17 6 3 2 4" xfId="26399"/>
    <cellStyle name="Normal 2 17 6 3 3" xfId="26400"/>
    <cellStyle name="Normal 2 17 6 3 4" xfId="26401"/>
    <cellStyle name="Normal 2 17 6 3 5" xfId="26402"/>
    <cellStyle name="Normal 2 17 6 4" xfId="26403"/>
    <cellStyle name="Normal 2 17 6 4 2" xfId="26404"/>
    <cellStyle name="Normal 2 17 6 4 2 2" xfId="26405"/>
    <cellStyle name="Normal 2 17 6 4 2 3" xfId="26406"/>
    <cellStyle name="Normal 2 17 6 4 2 4" xfId="26407"/>
    <cellStyle name="Normal 2 17 6 4 3" xfId="26408"/>
    <cellStyle name="Normal 2 17 6 4 3 2" xfId="26409"/>
    <cellStyle name="Normal 2 17 6 4 4" xfId="26410"/>
    <cellStyle name="Normal 2 17 6 4 5" xfId="26411"/>
    <cellStyle name="Normal 2 17 6 4 6" xfId="26412"/>
    <cellStyle name="Normal 2 17 6 5" xfId="26413"/>
    <cellStyle name="Normal 2 17 6 5 2" xfId="26414"/>
    <cellStyle name="Normal 2 17 6 5 2 2" xfId="26415"/>
    <cellStyle name="Normal 2 17 6 5 2 3" xfId="26416"/>
    <cellStyle name="Normal 2 17 6 5 2 4" xfId="26417"/>
    <cellStyle name="Normal 2 17 6 5 3" xfId="26418"/>
    <cellStyle name="Normal 2 17 6 5 4" xfId="26419"/>
    <cellStyle name="Normal 2 17 6 5 5" xfId="26420"/>
    <cellStyle name="Normal 2 17 6 6" xfId="26421"/>
    <cellStyle name="Normal 2 17 6 6 2" xfId="26422"/>
    <cellStyle name="Normal 2 17 6 6 2 2" xfId="26423"/>
    <cellStyle name="Normal 2 17 6 6 2 3" xfId="26424"/>
    <cellStyle name="Normal 2 17 6 6 2 4" xfId="26425"/>
    <cellStyle name="Normal 2 17 6 6 3" xfId="26426"/>
    <cellStyle name="Normal 2 17 6 6 4" xfId="26427"/>
    <cellStyle name="Normal 2 17 6 6 5" xfId="26428"/>
    <cellStyle name="Normal 2 17 6 7" xfId="26429"/>
    <cellStyle name="Normal 2 17 6 7 2" xfId="26430"/>
    <cellStyle name="Normal 2 17 6 7 2 2" xfId="26431"/>
    <cellStyle name="Normal 2 17 6 7 2 3" xfId="26432"/>
    <cellStyle name="Normal 2 17 6 7 2 4" xfId="26433"/>
    <cellStyle name="Normal 2 17 6 7 3" xfId="26434"/>
    <cellStyle name="Normal 2 17 6 7 4" xfId="26435"/>
    <cellStyle name="Normal 2 17 6 7 5" xfId="26436"/>
    <cellStyle name="Normal 2 17 6 8" xfId="26437"/>
    <cellStyle name="Normal 2 17 6 8 2" xfId="26438"/>
    <cellStyle name="Normal 2 17 6 8 3" xfId="26439"/>
    <cellStyle name="Normal 2 17 6 8 4" xfId="26440"/>
    <cellStyle name="Normal 2 17 6 9" xfId="26441"/>
    <cellStyle name="Normal 2 17 7" xfId="26442"/>
    <cellStyle name="Normal 2 17 7 10" xfId="26443"/>
    <cellStyle name="Normal 2 17 7 11" xfId="26444"/>
    <cellStyle name="Normal 2 17 7 2" xfId="26445"/>
    <cellStyle name="Normal 2 17 7 2 2" xfId="26446"/>
    <cellStyle name="Normal 2 17 7 2 2 2" xfId="26447"/>
    <cellStyle name="Normal 2 17 7 2 2 3" xfId="26448"/>
    <cellStyle name="Normal 2 17 7 2 2 4" xfId="26449"/>
    <cellStyle name="Normal 2 17 7 2 3" xfId="26450"/>
    <cellStyle name="Normal 2 17 7 2 4" xfId="26451"/>
    <cellStyle name="Normal 2 17 7 2 5" xfId="26452"/>
    <cellStyle name="Normal 2 17 7 3" xfId="26453"/>
    <cellStyle name="Normal 2 17 7 3 2" xfId="26454"/>
    <cellStyle name="Normal 2 17 7 3 2 2" xfId="26455"/>
    <cellStyle name="Normal 2 17 7 3 2 2 2" xfId="26456"/>
    <cellStyle name="Normal 2 17 7 3 2 3" xfId="26457"/>
    <cellStyle name="Normal 2 17 7 3 2 4" xfId="26458"/>
    <cellStyle name="Normal 2 17 7 3 2 5" xfId="26459"/>
    <cellStyle name="Normal 2 17 7 3 3" xfId="26460"/>
    <cellStyle name="Normal 2 17 7 3 4" xfId="26461"/>
    <cellStyle name="Normal 2 17 7 3 5" xfId="26462"/>
    <cellStyle name="Normal 2 17 7 4" xfId="26463"/>
    <cellStyle name="Normal 2 17 7 4 2" xfId="26464"/>
    <cellStyle name="Normal 2 17 7 4 2 2" xfId="26465"/>
    <cellStyle name="Normal 2 17 7 4 2 3" xfId="26466"/>
    <cellStyle name="Normal 2 17 7 4 2 4" xfId="26467"/>
    <cellStyle name="Normal 2 17 7 4 3" xfId="26468"/>
    <cellStyle name="Normal 2 17 7 4 4" xfId="26469"/>
    <cellStyle name="Normal 2 17 7 4 5" xfId="26470"/>
    <cellStyle name="Normal 2 17 7 5" xfId="26471"/>
    <cellStyle name="Normal 2 17 7 5 2" xfId="26472"/>
    <cellStyle name="Normal 2 17 7 5 2 2" xfId="26473"/>
    <cellStyle name="Normal 2 17 7 5 2 3" xfId="26474"/>
    <cellStyle name="Normal 2 17 7 5 2 4" xfId="26475"/>
    <cellStyle name="Normal 2 17 7 5 3" xfId="26476"/>
    <cellStyle name="Normal 2 17 7 5 4" xfId="26477"/>
    <cellStyle name="Normal 2 17 7 5 5" xfId="26478"/>
    <cellStyle name="Normal 2 17 7 6" xfId="26479"/>
    <cellStyle name="Normal 2 17 7 6 2" xfId="26480"/>
    <cellStyle name="Normal 2 17 7 6 2 2" xfId="26481"/>
    <cellStyle name="Normal 2 17 7 6 2 3" xfId="26482"/>
    <cellStyle name="Normal 2 17 7 6 2 4" xfId="26483"/>
    <cellStyle name="Normal 2 17 7 6 3" xfId="26484"/>
    <cellStyle name="Normal 2 17 7 6 4" xfId="26485"/>
    <cellStyle name="Normal 2 17 7 6 5" xfId="26486"/>
    <cellStyle name="Normal 2 17 7 7" xfId="26487"/>
    <cellStyle name="Normal 2 17 7 7 2" xfId="26488"/>
    <cellStyle name="Normal 2 17 7 7 2 2" xfId="26489"/>
    <cellStyle name="Normal 2 17 7 7 2 3" xfId="26490"/>
    <cellStyle name="Normal 2 17 7 7 2 4" xfId="26491"/>
    <cellStyle name="Normal 2 17 7 7 3" xfId="26492"/>
    <cellStyle name="Normal 2 17 7 7 4" xfId="26493"/>
    <cellStyle name="Normal 2 17 7 7 5" xfId="26494"/>
    <cellStyle name="Normal 2 17 7 8" xfId="26495"/>
    <cellStyle name="Normal 2 17 7 8 2" xfId="26496"/>
    <cellStyle name="Normal 2 17 7 8 3" xfId="26497"/>
    <cellStyle name="Normal 2 17 7 8 4" xfId="26498"/>
    <cellStyle name="Normal 2 17 7 9" xfId="26499"/>
    <cellStyle name="Normal 2 17 8" xfId="26500"/>
    <cellStyle name="Normal 2 17 8 10" xfId="26501"/>
    <cellStyle name="Normal 2 17 8 11" xfId="26502"/>
    <cellStyle name="Normal 2 17 8 2" xfId="26503"/>
    <cellStyle name="Normal 2 17 8 2 2" xfId="26504"/>
    <cellStyle name="Normal 2 17 8 2 2 2" xfId="26505"/>
    <cellStyle name="Normal 2 17 8 2 2 3" xfId="26506"/>
    <cellStyle name="Normal 2 17 8 2 2 4" xfId="26507"/>
    <cellStyle name="Normal 2 17 8 2 3" xfId="26508"/>
    <cellStyle name="Normal 2 17 8 2 4" xfId="26509"/>
    <cellStyle name="Normal 2 17 8 2 5" xfId="26510"/>
    <cellStyle name="Normal 2 17 8 3" xfId="26511"/>
    <cellStyle name="Normal 2 17 8 3 2" xfId="26512"/>
    <cellStyle name="Normal 2 17 8 3 2 2" xfId="26513"/>
    <cellStyle name="Normal 2 17 8 3 2 3" xfId="26514"/>
    <cellStyle name="Normal 2 17 8 3 2 4" xfId="26515"/>
    <cellStyle name="Normal 2 17 8 3 3" xfId="26516"/>
    <cellStyle name="Normal 2 17 8 3 4" xfId="26517"/>
    <cellStyle name="Normal 2 17 8 3 5" xfId="26518"/>
    <cellStyle name="Normal 2 17 8 4" xfId="26519"/>
    <cellStyle name="Normal 2 17 8 4 2" xfId="26520"/>
    <cellStyle name="Normal 2 17 8 4 2 2" xfId="26521"/>
    <cellStyle name="Normal 2 17 8 4 2 3" xfId="26522"/>
    <cellStyle name="Normal 2 17 8 4 2 4" xfId="26523"/>
    <cellStyle name="Normal 2 17 8 4 3" xfId="26524"/>
    <cellStyle name="Normal 2 17 8 4 4" xfId="26525"/>
    <cellStyle name="Normal 2 17 8 4 5" xfId="26526"/>
    <cellStyle name="Normal 2 17 8 5" xfId="26527"/>
    <cellStyle name="Normal 2 17 8 5 2" xfId="26528"/>
    <cellStyle name="Normal 2 17 8 5 2 2" xfId="26529"/>
    <cellStyle name="Normal 2 17 8 5 2 3" xfId="26530"/>
    <cellStyle name="Normal 2 17 8 5 2 4" xfId="26531"/>
    <cellStyle name="Normal 2 17 8 5 3" xfId="26532"/>
    <cellStyle name="Normal 2 17 8 5 4" xfId="26533"/>
    <cellStyle name="Normal 2 17 8 5 5" xfId="26534"/>
    <cellStyle name="Normal 2 17 8 6" xfId="26535"/>
    <cellStyle name="Normal 2 17 8 6 2" xfId="26536"/>
    <cellStyle name="Normal 2 17 8 6 2 2" xfId="26537"/>
    <cellStyle name="Normal 2 17 8 6 2 2 2" xfId="26538"/>
    <cellStyle name="Normal 2 17 8 6 2 2 2 2" xfId="26539"/>
    <cellStyle name="Normal 2 17 8 6 2 2 3" xfId="26540"/>
    <cellStyle name="Normal 2 17 8 6 2 3" xfId="26541"/>
    <cellStyle name="Normal 2 17 8 6 2 3 2" xfId="26542"/>
    <cellStyle name="Normal 2 17 8 6 2 3 2 2" xfId="26543"/>
    <cellStyle name="Normal 2 17 8 6 2 3 3" xfId="26544"/>
    <cellStyle name="Normal 2 17 8 6 2 4" xfId="26545"/>
    <cellStyle name="Normal 2 17 8 6 3" xfId="26546"/>
    <cellStyle name="Normal 2 17 8 6 4" xfId="26547"/>
    <cellStyle name="Normal 2 17 8 6 5" xfId="26548"/>
    <cellStyle name="Normal 2 17 8 7" xfId="26549"/>
    <cellStyle name="Normal 2 17 8 7 2" xfId="26550"/>
    <cellStyle name="Normal 2 17 8 7 2 2" xfId="26551"/>
    <cellStyle name="Normal 2 17 8 7 2 3" xfId="26552"/>
    <cellStyle name="Normal 2 17 8 7 2 4" xfId="26553"/>
    <cellStyle name="Normal 2 17 8 7 3" xfId="26554"/>
    <cellStyle name="Normal 2 17 8 7 4" xfId="26555"/>
    <cellStyle name="Normal 2 17 8 7 5" xfId="26556"/>
    <cellStyle name="Normal 2 17 8 8" xfId="26557"/>
    <cellStyle name="Normal 2 17 8 8 2" xfId="26558"/>
    <cellStyle name="Normal 2 17 8 8 3" xfId="26559"/>
    <cellStyle name="Normal 2 17 8 8 4" xfId="26560"/>
    <cellStyle name="Normal 2 17 8 9" xfId="26561"/>
    <cellStyle name="Normal 2 17 9" xfId="26562"/>
    <cellStyle name="Normal 2 17 9 10" xfId="26563"/>
    <cellStyle name="Normal 2 17 9 11" xfId="26564"/>
    <cellStyle name="Normal 2 17 9 2" xfId="26565"/>
    <cellStyle name="Normal 2 17 9 2 2" xfId="26566"/>
    <cellStyle name="Normal 2 17 9 2 2 2" xfId="26567"/>
    <cellStyle name="Normal 2 17 9 2 2 3" xfId="26568"/>
    <cellStyle name="Normal 2 17 9 2 2 4" xfId="26569"/>
    <cellStyle name="Normal 2 17 9 2 3" xfId="26570"/>
    <cellStyle name="Normal 2 17 9 2 4" xfId="26571"/>
    <cellStyle name="Normal 2 17 9 2 5" xfId="26572"/>
    <cellStyle name="Normal 2 17 9 3" xfId="26573"/>
    <cellStyle name="Normal 2 17 9 3 2" xfId="26574"/>
    <cellStyle name="Normal 2 17 9 3 2 2" xfId="26575"/>
    <cellStyle name="Normal 2 17 9 3 2 3" xfId="26576"/>
    <cellStyle name="Normal 2 17 9 3 2 4" xfId="26577"/>
    <cellStyle name="Normal 2 17 9 3 3" xfId="26578"/>
    <cellStyle name="Normal 2 17 9 3 4" xfId="26579"/>
    <cellStyle name="Normal 2 17 9 3 5" xfId="26580"/>
    <cellStyle name="Normal 2 17 9 4" xfId="26581"/>
    <cellStyle name="Normal 2 17 9 4 2" xfId="26582"/>
    <cellStyle name="Normal 2 17 9 4 2 2" xfId="26583"/>
    <cellStyle name="Normal 2 17 9 4 2 3" xfId="26584"/>
    <cellStyle name="Normal 2 17 9 4 2 4" xfId="26585"/>
    <cellStyle name="Normal 2 17 9 4 3" xfId="26586"/>
    <cellStyle name="Normal 2 17 9 4 4" xfId="26587"/>
    <cellStyle name="Normal 2 17 9 4 5" xfId="26588"/>
    <cellStyle name="Normal 2 17 9 5" xfId="26589"/>
    <cellStyle name="Normal 2 17 9 5 2" xfId="26590"/>
    <cellStyle name="Normal 2 17 9 5 2 2" xfId="26591"/>
    <cellStyle name="Normal 2 17 9 5 2 3" xfId="26592"/>
    <cellStyle name="Normal 2 17 9 5 2 4" xfId="26593"/>
    <cellStyle name="Normal 2 17 9 5 3" xfId="26594"/>
    <cellStyle name="Normal 2 17 9 5 4" xfId="26595"/>
    <cellStyle name="Normal 2 17 9 5 5" xfId="26596"/>
    <cellStyle name="Normal 2 17 9 6" xfId="26597"/>
    <cellStyle name="Normal 2 17 9 6 2" xfId="26598"/>
    <cellStyle name="Normal 2 17 9 6 2 2" xfId="26599"/>
    <cellStyle name="Normal 2 17 9 6 2 3" xfId="26600"/>
    <cellStyle name="Normal 2 17 9 6 2 4" xfId="26601"/>
    <cellStyle name="Normal 2 17 9 6 3" xfId="26602"/>
    <cellStyle name="Normal 2 17 9 6 4" xfId="26603"/>
    <cellStyle name="Normal 2 17 9 6 5" xfId="26604"/>
    <cellStyle name="Normal 2 17 9 7" xfId="26605"/>
    <cellStyle name="Normal 2 17 9 7 2" xfId="26606"/>
    <cellStyle name="Normal 2 17 9 7 2 2" xfId="26607"/>
    <cellStyle name="Normal 2 17 9 7 2 3" xfId="26608"/>
    <cellStyle name="Normal 2 17 9 7 2 4" xfId="26609"/>
    <cellStyle name="Normal 2 17 9 7 3" xfId="26610"/>
    <cellStyle name="Normal 2 17 9 7 4" xfId="26611"/>
    <cellStyle name="Normal 2 17 9 7 5" xfId="26612"/>
    <cellStyle name="Normal 2 17 9 8" xfId="26613"/>
    <cellStyle name="Normal 2 17 9 8 2" xfId="26614"/>
    <cellStyle name="Normal 2 17 9 8 3" xfId="26615"/>
    <cellStyle name="Normal 2 17 9 8 4" xfId="26616"/>
    <cellStyle name="Normal 2 17 9 9" xfId="26617"/>
    <cellStyle name="Normal 2 18" xfId="26618"/>
    <cellStyle name="Normal 2 18 10" xfId="26619"/>
    <cellStyle name="Normal 2 18 10 10" xfId="26620"/>
    <cellStyle name="Normal 2 18 10 11" xfId="26621"/>
    <cellStyle name="Normal 2 18 10 2" xfId="26622"/>
    <cellStyle name="Normal 2 18 10 2 2" xfId="26623"/>
    <cellStyle name="Normal 2 18 10 2 2 2" xfId="26624"/>
    <cellStyle name="Normal 2 18 10 2 2 2 2" xfId="26625"/>
    <cellStyle name="Normal 2 18 10 2 2 3" xfId="26626"/>
    <cellStyle name="Normal 2 18 10 2 2 4" xfId="26627"/>
    <cellStyle name="Normal 2 18 10 2 2 5" xfId="26628"/>
    <cellStyle name="Normal 2 18 10 2 3" xfId="26629"/>
    <cellStyle name="Normal 2 18 10 2 4" xfId="26630"/>
    <cellStyle name="Normal 2 18 10 2 5" xfId="26631"/>
    <cellStyle name="Normal 2 18 10 3" xfId="26632"/>
    <cellStyle name="Normal 2 18 10 3 2" xfId="26633"/>
    <cellStyle name="Normal 2 18 10 3 2 2" xfId="26634"/>
    <cellStyle name="Normal 2 18 10 3 2 3" xfId="26635"/>
    <cellStyle name="Normal 2 18 10 3 2 4" xfId="26636"/>
    <cellStyle name="Normal 2 18 10 3 3" xfId="26637"/>
    <cellStyle name="Normal 2 18 10 3 4" xfId="26638"/>
    <cellStyle name="Normal 2 18 10 3 5" xfId="26639"/>
    <cellStyle name="Normal 2 18 10 4" xfId="26640"/>
    <cellStyle name="Normal 2 18 10 4 2" xfId="26641"/>
    <cellStyle name="Normal 2 18 10 4 2 2" xfId="26642"/>
    <cellStyle name="Normal 2 18 10 4 2 2 2" xfId="26643"/>
    <cellStyle name="Normal 2 18 10 4 2 2 2 2" xfId="26644"/>
    <cellStyle name="Normal 2 18 10 4 2 2 3" xfId="26645"/>
    <cellStyle name="Normal 2 18 10 4 2 3" xfId="26646"/>
    <cellStyle name="Normal 2 18 10 4 2 4" xfId="26647"/>
    <cellStyle name="Normal 2 18 10 4 3" xfId="26648"/>
    <cellStyle name="Normal 2 18 10 4 4" xfId="26649"/>
    <cellStyle name="Normal 2 18 10 4 5" xfId="26650"/>
    <cellStyle name="Normal 2 18 10 5" xfId="26651"/>
    <cellStyle name="Normal 2 18 10 5 2" xfId="26652"/>
    <cellStyle name="Normal 2 18 10 5 2 2" xfId="26653"/>
    <cellStyle name="Normal 2 18 10 5 2 3" xfId="26654"/>
    <cellStyle name="Normal 2 18 10 5 2 4" xfId="26655"/>
    <cellStyle name="Normal 2 18 10 5 3" xfId="26656"/>
    <cellStyle name="Normal 2 18 10 5 4" xfId="26657"/>
    <cellStyle name="Normal 2 18 10 5 5" xfId="26658"/>
    <cellStyle name="Normal 2 18 10 6" xfId="26659"/>
    <cellStyle name="Normal 2 18 10 6 2" xfId="26660"/>
    <cellStyle name="Normal 2 18 10 6 2 2" xfId="26661"/>
    <cellStyle name="Normal 2 18 10 6 2 3" xfId="26662"/>
    <cellStyle name="Normal 2 18 10 6 2 4" xfId="26663"/>
    <cellStyle name="Normal 2 18 10 6 3" xfId="26664"/>
    <cellStyle name="Normal 2 18 10 6 4" xfId="26665"/>
    <cellStyle name="Normal 2 18 10 6 5" xfId="26666"/>
    <cellStyle name="Normal 2 18 10 7" xfId="26667"/>
    <cellStyle name="Normal 2 18 10 7 2" xfId="26668"/>
    <cellStyle name="Normal 2 18 10 7 2 2" xfId="26669"/>
    <cellStyle name="Normal 2 18 10 7 2 3" xfId="26670"/>
    <cellStyle name="Normal 2 18 10 7 2 4" xfId="26671"/>
    <cellStyle name="Normal 2 18 10 7 3" xfId="26672"/>
    <cellStyle name="Normal 2 18 10 7 4" xfId="26673"/>
    <cellStyle name="Normal 2 18 10 7 5" xfId="26674"/>
    <cellStyle name="Normal 2 18 10 8" xfId="26675"/>
    <cellStyle name="Normal 2 18 10 8 2" xfId="26676"/>
    <cellStyle name="Normal 2 18 10 8 3" xfId="26677"/>
    <cellStyle name="Normal 2 18 10 8 4" xfId="26678"/>
    <cellStyle name="Normal 2 18 10 9" xfId="26679"/>
    <cellStyle name="Normal 2 18 11" xfId="26680"/>
    <cellStyle name="Normal 2 18 11 10" xfId="26681"/>
    <cellStyle name="Normal 2 18 11 11" xfId="26682"/>
    <cellStyle name="Normal 2 18 11 2" xfId="26683"/>
    <cellStyle name="Normal 2 18 11 2 2" xfId="26684"/>
    <cellStyle name="Normal 2 18 11 2 2 2" xfId="26685"/>
    <cellStyle name="Normal 2 18 11 2 2 3" xfId="26686"/>
    <cellStyle name="Normal 2 18 11 2 2 4" xfId="26687"/>
    <cellStyle name="Normal 2 18 11 2 3" xfId="26688"/>
    <cellStyle name="Normal 2 18 11 2 4" xfId="26689"/>
    <cellStyle name="Normal 2 18 11 2 5" xfId="26690"/>
    <cellStyle name="Normal 2 18 11 3" xfId="26691"/>
    <cellStyle name="Normal 2 18 11 3 2" xfId="26692"/>
    <cellStyle name="Normal 2 18 11 3 2 2" xfId="26693"/>
    <cellStyle name="Normal 2 18 11 3 2 3" xfId="26694"/>
    <cellStyle name="Normal 2 18 11 3 2 4" xfId="26695"/>
    <cellStyle name="Normal 2 18 11 3 3" xfId="26696"/>
    <cellStyle name="Normal 2 18 11 3 4" xfId="26697"/>
    <cellStyle name="Normal 2 18 11 3 5" xfId="26698"/>
    <cellStyle name="Normal 2 18 11 4" xfId="26699"/>
    <cellStyle name="Normal 2 18 11 4 2" xfId="26700"/>
    <cellStyle name="Normal 2 18 11 4 2 2" xfId="26701"/>
    <cellStyle name="Normal 2 18 11 4 2 3" xfId="26702"/>
    <cellStyle name="Normal 2 18 11 4 2 4" xfId="26703"/>
    <cellStyle name="Normal 2 18 11 4 3" xfId="26704"/>
    <cellStyle name="Normal 2 18 11 4 4" xfId="26705"/>
    <cellStyle name="Normal 2 18 11 4 5" xfId="26706"/>
    <cellStyle name="Normal 2 18 11 5" xfId="26707"/>
    <cellStyle name="Normal 2 18 11 5 2" xfId="26708"/>
    <cellStyle name="Normal 2 18 11 5 2 2" xfId="26709"/>
    <cellStyle name="Normal 2 18 11 5 2 3" xfId="26710"/>
    <cellStyle name="Normal 2 18 11 5 2 4" xfId="26711"/>
    <cellStyle name="Normal 2 18 11 5 3" xfId="26712"/>
    <cellStyle name="Normal 2 18 11 5 4" xfId="26713"/>
    <cellStyle name="Normal 2 18 11 5 5" xfId="26714"/>
    <cellStyle name="Normal 2 18 11 6" xfId="26715"/>
    <cellStyle name="Normal 2 18 11 6 2" xfId="26716"/>
    <cellStyle name="Normal 2 18 11 6 2 2" xfId="26717"/>
    <cellStyle name="Normal 2 18 11 6 2 3" xfId="26718"/>
    <cellStyle name="Normal 2 18 11 6 2 4" xfId="26719"/>
    <cellStyle name="Normal 2 18 11 6 3" xfId="26720"/>
    <cellStyle name="Normal 2 18 11 6 4" xfId="26721"/>
    <cellStyle name="Normal 2 18 11 6 5" xfId="26722"/>
    <cellStyle name="Normal 2 18 11 7" xfId="26723"/>
    <cellStyle name="Normal 2 18 11 7 2" xfId="26724"/>
    <cellStyle name="Normal 2 18 11 7 2 2" xfId="26725"/>
    <cellStyle name="Normal 2 18 11 7 2 3" xfId="26726"/>
    <cellStyle name="Normal 2 18 11 7 2 4" xfId="26727"/>
    <cellStyle name="Normal 2 18 11 7 3" xfId="26728"/>
    <cellStyle name="Normal 2 18 11 7 4" xfId="26729"/>
    <cellStyle name="Normal 2 18 11 7 5" xfId="26730"/>
    <cellStyle name="Normal 2 18 11 8" xfId="26731"/>
    <cellStyle name="Normal 2 18 11 8 2" xfId="26732"/>
    <cellStyle name="Normal 2 18 11 8 3" xfId="26733"/>
    <cellStyle name="Normal 2 18 11 8 4" xfId="26734"/>
    <cellStyle name="Normal 2 18 11 9" xfId="26735"/>
    <cellStyle name="Normal 2 18 11 9 2" xfId="26736"/>
    <cellStyle name="Normal 2 18 11 9 2 2" xfId="26737"/>
    <cellStyle name="Normal 2 18 11 9 3" xfId="26738"/>
    <cellStyle name="Normal 2 18 12" xfId="26739"/>
    <cellStyle name="Normal 2 18 12 10" xfId="26740"/>
    <cellStyle name="Normal 2 18 12 11" xfId="26741"/>
    <cellStyle name="Normal 2 18 12 2" xfId="26742"/>
    <cellStyle name="Normal 2 18 12 2 2" xfId="26743"/>
    <cellStyle name="Normal 2 18 12 2 2 2" xfId="26744"/>
    <cellStyle name="Normal 2 18 12 2 2 3" xfId="26745"/>
    <cellStyle name="Normal 2 18 12 2 2 4" xfId="26746"/>
    <cellStyle name="Normal 2 18 12 2 3" xfId="26747"/>
    <cellStyle name="Normal 2 18 12 2 4" xfId="26748"/>
    <cellStyle name="Normal 2 18 12 2 5" xfId="26749"/>
    <cellStyle name="Normal 2 18 12 3" xfId="26750"/>
    <cellStyle name="Normal 2 18 12 3 2" xfId="26751"/>
    <cellStyle name="Normal 2 18 12 3 2 2" xfId="26752"/>
    <cellStyle name="Normal 2 18 12 3 2 3" xfId="26753"/>
    <cellStyle name="Normal 2 18 12 3 2 4" xfId="26754"/>
    <cellStyle name="Normal 2 18 12 3 3" xfId="26755"/>
    <cellStyle name="Normal 2 18 12 3 3 2" xfId="26756"/>
    <cellStyle name="Normal 2 18 12 3 3 2 2" xfId="26757"/>
    <cellStyle name="Normal 2 18 12 3 3 3" xfId="26758"/>
    <cellStyle name="Normal 2 18 12 3 4" xfId="26759"/>
    <cellStyle name="Normal 2 18 12 3 5" xfId="26760"/>
    <cellStyle name="Normal 2 18 12 4" xfId="26761"/>
    <cellStyle name="Normal 2 18 12 4 2" xfId="26762"/>
    <cellStyle name="Normal 2 18 12 4 2 2" xfId="26763"/>
    <cellStyle name="Normal 2 18 12 4 2 3" xfId="26764"/>
    <cellStyle name="Normal 2 18 12 4 2 4" xfId="26765"/>
    <cellStyle name="Normal 2 18 12 4 3" xfId="26766"/>
    <cellStyle name="Normal 2 18 12 4 4" xfId="26767"/>
    <cellStyle name="Normal 2 18 12 4 5" xfId="26768"/>
    <cellStyle name="Normal 2 18 12 5" xfId="26769"/>
    <cellStyle name="Normal 2 18 12 5 2" xfId="26770"/>
    <cellStyle name="Normal 2 18 12 5 2 2" xfId="26771"/>
    <cellStyle name="Normal 2 18 12 5 2 3" xfId="26772"/>
    <cellStyle name="Normal 2 18 12 5 2 4" xfId="26773"/>
    <cellStyle name="Normal 2 18 12 5 3" xfId="26774"/>
    <cellStyle name="Normal 2 18 12 5 4" xfId="26775"/>
    <cellStyle name="Normal 2 18 12 5 5" xfId="26776"/>
    <cellStyle name="Normal 2 18 12 6" xfId="26777"/>
    <cellStyle name="Normal 2 18 12 6 2" xfId="26778"/>
    <cellStyle name="Normal 2 18 12 6 2 2" xfId="26779"/>
    <cellStyle name="Normal 2 18 12 6 2 2 2" xfId="26780"/>
    <cellStyle name="Normal 2 18 12 6 2 2 2 2" xfId="26781"/>
    <cellStyle name="Normal 2 18 12 6 2 2 3" xfId="26782"/>
    <cellStyle name="Normal 2 18 12 6 2 3" xfId="26783"/>
    <cellStyle name="Normal 2 18 12 6 2 4" xfId="26784"/>
    <cellStyle name="Normal 2 18 12 6 3" xfId="26785"/>
    <cellStyle name="Normal 2 18 12 6 4" xfId="26786"/>
    <cellStyle name="Normal 2 18 12 6 5" xfId="26787"/>
    <cellStyle name="Normal 2 18 12 7" xfId="26788"/>
    <cellStyle name="Normal 2 18 12 7 2" xfId="26789"/>
    <cellStyle name="Normal 2 18 12 7 2 2" xfId="26790"/>
    <cellStyle name="Normal 2 18 12 7 2 3" xfId="26791"/>
    <cellStyle name="Normal 2 18 12 7 2 4" xfId="26792"/>
    <cellStyle name="Normal 2 18 12 7 3" xfId="26793"/>
    <cellStyle name="Normal 2 18 12 7 4" xfId="26794"/>
    <cellStyle name="Normal 2 18 12 7 5" xfId="26795"/>
    <cellStyle name="Normal 2 18 12 8" xfId="26796"/>
    <cellStyle name="Normal 2 18 12 8 2" xfId="26797"/>
    <cellStyle name="Normal 2 18 12 8 3" xfId="26798"/>
    <cellStyle name="Normal 2 18 12 8 4" xfId="26799"/>
    <cellStyle name="Normal 2 18 12 9" xfId="26800"/>
    <cellStyle name="Normal 2 18 13" xfId="26801"/>
    <cellStyle name="Normal 2 18 13 10" xfId="26802"/>
    <cellStyle name="Normal 2 18 13 11" xfId="26803"/>
    <cellStyle name="Normal 2 18 13 2" xfId="26804"/>
    <cellStyle name="Normal 2 18 13 2 2" xfId="26805"/>
    <cellStyle name="Normal 2 18 13 2 2 2" xfId="26806"/>
    <cellStyle name="Normal 2 18 13 2 2 3" xfId="26807"/>
    <cellStyle name="Normal 2 18 13 2 2 4" xfId="26808"/>
    <cellStyle name="Normal 2 18 13 2 3" xfId="26809"/>
    <cellStyle name="Normal 2 18 13 2 4" xfId="26810"/>
    <cellStyle name="Normal 2 18 13 2 5" xfId="26811"/>
    <cellStyle name="Normal 2 18 13 3" xfId="26812"/>
    <cellStyle name="Normal 2 18 13 3 2" xfId="26813"/>
    <cellStyle name="Normal 2 18 13 3 2 2" xfId="26814"/>
    <cellStyle name="Normal 2 18 13 3 2 3" xfId="26815"/>
    <cellStyle name="Normal 2 18 13 3 2 4" xfId="26816"/>
    <cellStyle name="Normal 2 18 13 3 3" xfId="26817"/>
    <cellStyle name="Normal 2 18 13 3 4" xfId="26818"/>
    <cellStyle name="Normal 2 18 13 3 5" xfId="26819"/>
    <cellStyle name="Normal 2 18 13 4" xfId="26820"/>
    <cellStyle name="Normal 2 18 13 4 2" xfId="26821"/>
    <cellStyle name="Normal 2 18 13 4 2 2" xfId="26822"/>
    <cellStyle name="Normal 2 18 13 4 2 3" xfId="26823"/>
    <cellStyle name="Normal 2 18 13 4 2 4" xfId="26824"/>
    <cellStyle name="Normal 2 18 13 4 3" xfId="26825"/>
    <cellStyle name="Normal 2 18 13 4 4" xfId="26826"/>
    <cellStyle name="Normal 2 18 13 4 5" xfId="26827"/>
    <cellStyle name="Normal 2 18 13 5" xfId="26828"/>
    <cellStyle name="Normal 2 18 13 5 2" xfId="26829"/>
    <cellStyle name="Normal 2 18 13 5 2 2" xfId="26830"/>
    <cellStyle name="Normal 2 18 13 5 2 3" xfId="26831"/>
    <cellStyle name="Normal 2 18 13 5 2 4" xfId="26832"/>
    <cellStyle name="Normal 2 18 13 5 3" xfId="26833"/>
    <cellStyle name="Normal 2 18 13 5 4" xfId="26834"/>
    <cellStyle name="Normal 2 18 13 5 5" xfId="26835"/>
    <cellStyle name="Normal 2 18 13 6" xfId="26836"/>
    <cellStyle name="Normal 2 18 13 6 2" xfId="26837"/>
    <cellStyle name="Normal 2 18 13 6 2 2" xfId="26838"/>
    <cellStyle name="Normal 2 18 13 6 2 3" xfId="26839"/>
    <cellStyle name="Normal 2 18 13 6 2 4" xfId="26840"/>
    <cellStyle name="Normal 2 18 13 6 3" xfId="26841"/>
    <cellStyle name="Normal 2 18 13 6 4" xfId="26842"/>
    <cellStyle name="Normal 2 18 13 6 5" xfId="26843"/>
    <cellStyle name="Normal 2 18 13 7" xfId="26844"/>
    <cellStyle name="Normal 2 18 13 7 2" xfId="26845"/>
    <cellStyle name="Normal 2 18 13 7 2 2" xfId="26846"/>
    <cellStyle name="Normal 2 18 13 7 2 3" xfId="26847"/>
    <cellStyle name="Normal 2 18 13 7 2 4" xfId="26848"/>
    <cellStyle name="Normal 2 18 13 7 3" xfId="26849"/>
    <cellStyle name="Normal 2 18 13 7 4" xfId="26850"/>
    <cellStyle name="Normal 2 18 13 7 5" xfId="26851"/>
    <cellStyle name="Normal 2 18 13 8" xfId="26852"/>
    <cellStyle name="Normal 2 18 13 8 2" xfId="26853"/>
    <cellStyle name="Normal 2 18 13 8 3" xfId="26854"/>
    <cellStyle name="Normal 2 18 13 8 4" xfId="26855"/>
    <cellStyle name="Normal 2 18 13 9" xfId="26856"/>
    <cellStyle name="Normal 2 18 14" xfId="26857"/>
    <cellStyle name="Normal 2 18 14 2" xfId="26858"/>
    <cellStyle name="Normal 2 18 14 2 2" xfId="26859"/>
    <cellStyle name="Normal 2 18 14 2 3" xfId="26860"/>
    <cellStyle name="Normal 2 18 14 2 4" xfId="26861"/>
    <cellStyle name="Normal 2 18 14 3" xfId="26862"/>
    <cellStyle name="Normal 2 18 14 4" xfId="26863"/>
    <cellStyle name="Normal 2 18 14 5" xfId="26864"/>
    <cellStyle name="Normal 2 18 15" xfId="26865"/>
    <cellStyle name="Normal 2 18 15 2" xfId="26866"/>
    <cellStyle name="Normal 2 18 15 2 2" xfId="26867"/>
    <cellStyle name="Normal 2 18 15 2 3" xfId="26868"/>
    <cellStyle name="Normal 2 18 15 2 4" xfId="26869"/>
    <cellStyle name="Normal 2 18 15 3" xfId="26870"/>
    <cellStyle name="Normal 2 18 15 4" xfId="26871"/>
    <cellStyle name="Normal 2 18 15 4 2" xfId="26872"/>
    <cellStyle name="Normal 2 18 15 4 2 2" xfId="26873"/>
    <cellStyle name="Normal 2 18 15 4 3" xfId="26874"/>
    <cellStyle name="Normal 2 18 15 5" xfId="26875"/>
    <cellStyle name="Normal 2 18 16" xfId="26876"/>
    <cellStyle name="Normal 2 18 16 2" xfId="26877"/>
    <cellStyle name="Normal 2 18 16 2 2" xfId="26878"/>
    <cellStyle name="Normal 2 18 16 2 3" xfId="26879"/>
    <cellStyle name="Normal 2 18 16 2 4" xfId="26880"/>
    <cellStyle name="Normal 2 18 16 3" xfId="26881"/>
    <cellStyle name="Normal 2 18 16 4" xfId="26882"/>
    <cellStyle name="Normal 2 18 16 5" xfId="26883"/>
    <cellStyle name="Normal 2 18 17" xfId="26884"/>
    <cellStyle name="Normal 2 18 17 2" xfId="26885"/>
    <cellStyle name="Normal 2 18 17 2 2" xfId="26886"/>
    <cellStyle name="Normal 2 18 17 2 3" xfId="26887"/>
    <cellStyle name="Normal 2 18 17 2 4" xfId="26888"/>
    <cellStyle name="Normal 2 18 17 3" xfId="26889"/>
    <cellStyle name="Normal 2 18 17 4" xfId="26890"/>
    <cellStyle name="Normal 2 18 17 5" xfId="26891"/>
    <cellStyle name="Normal 2 18 18" xfId="26892"/>
    <cellStyle name="Normal 2 18 18 2" xfId="26893"/>
    <cellStyle name="Normal 2 18 18 2 2" xfId="26894"/>
    <cellStyle name="Normal 2 18 18 2 3" xfId="26895"/>
    <cellStyle name="Normal 2 18 18 2 4" xfId="26896"/>
    <cellStyle name="Normal 2 18 18 3" xfId="26897"/>
    <cellStyle name="Normal 2 18 18 4" xfId="26898"/>
    <cellStyle name="Normal 2 18 18 5" xfId="26899"/>
    <cellStyle name="Normal 2 18 19" xfId="26900"/>
    <cellStyle name="Normal 2 18 19 2" xfId="26901"/>
    <cellStyle name="Normal 2 18 19 2 2" xfId="26902"/>
    <cellStyle name="Normal 2 18 19 2 3" xfId="26903"/>
    <cellStyle name="Normal 2 18 19 2 4" xfId="26904"/>
    <cellStyle name="Normal 2 18 19 3" xfId="26905"/>
    <cellStyle name="Normal 2 18 19 4" xfId="26906"/>
    <cellStyle name="Normal 2 18 19 5" xfId="26907"/>
    <cellStyle name="Normal 2 18 2" xfId="26908"/>
    <cellStyle name="Normal 2 18 2 10" xfId="26909"/>
    <cellStyle name="Normal 2 18 2 11" xfId="26910"/>
    <cellStyle name="Normal 2 18 2 2" xfId="26911"/>
    <cellStyle name="Normal 2 18 2 2 2" xfId="26912"/>
    <cellStyle name="Normal 2 18 2 2 2 2" xfId="26913"/>
    <cellStyle name="Normal 2 18 2 2 2 3" xfId="26914"/>
    <cellStyle name="Normal 2 18 2 2 2 4" xfId="26915"/>
    <cellStyle name="Normal 2 18 2 2 3" xfId="26916"/>
    <cellStyle name="Normal 2 18 2 2 4" xfId="26917"/>
    <cellStyle name="Normal 2 18 2 2 5" xfId="26918"/>
    <cellStyle name="Normal 2 18 2 3" xfId="26919"/>
    <cellStyle name="Normal 2 18 2 3 2" xfId="26920"/>
    <cellStyle name="Normal 2 18 2 3 2 2" xfId="26921"/>
    <cellStyle name="Normal 2 18 2 3 2 3" xfId="26922"/>
    <cellStyle name="Normal 2 18 2 3 2 4" xfId="26923"/>
    <cellStyle name="Normal 2 18 2 3 3" xfId="26924"/>
    <cellStyle name="Normal 2 18 2 3 4" xfId="26925"/>
    <cellStyle name="Normal 2 18 2 3 5" xfId="26926"/>
    <cellStyle name="Normal 2 18 2 4" xfId="26927"/>
    <cellStyle name="Normal 2 18 2 4 2" xfId="26928"/>
    <cellStyle name="Normal 2 18 2 4 2 2" xfId="26929"/>
    <cellStyle name="Normal 2 18 2 4 2 2 2" xfId="26930"/>
    <cellStyle name="Normal 2 18 2 4 2 2 2 2" xfId="26931"/>
    <cellStyle name="Normal 2 18 2 4 2 2 3" xfId="26932"/>
    <cellStyle name="Normal 2 18 2 4 2 3" xfId="26933"/>
    <cellStyle name="Normal 2 18 2 4 2 4" xfId="26934"/>
    <cellStyle name="Normal 2 18 2 4 3" xfId="26935"/>
    <cellStyle name="Normal 2 18 2 4 3 2" xfId="26936"/>
    <cellStyle name="Normal 2 18 2 4 3 2 2" xfId="26937"/>
    <cellStyle name="Normal 2 18 2 4 3 3" xfId="26938"/>
    <cellStyle name="Normal 2 18 2 4 4" xfId="26939"/>
    <cellStyle name="Normal 2 18 2 4 5" xfId="26940"/>
    <cellStyle name="Normal 2 18 2 5" xfId="26941"/>
    <cellStyle name="Normal 2 18 2 5 2" xfId="26942"/>
    <cellStyle name="Normal 2 18 2 5 2 2" xfId="26943"/>
    <cellStyle name="Normal 2 18 2 5 2 3" xfId="26944"/>
    <cellStyle name="Normal 2 18 2 5 2 4" xfId="26945"/>
    <cellStyle name="Normal 2 18 2 5 3" xfId="26946"/>
    <cellStyle name="Normal 2 18 2 5 4" xfId="26947"/>
    <cellStyle name="Normal 2 18 2 5 5" xfId="26948"/>
    <cellStyle name="Normal 2 18 2 6" xfId="26949"/>
    <cellStyle name="Normal 2 18 2 6 2" xfId="26950"/>
    <cellStyle name="Normal 2 18 2 6 2 2" xfId="26951"/>
    <cellStyle name="Normal 2 18 2 6 2 3" xfId="26952"/>
    <cellStyle name="Normal 2 18 2 6 2 4" xfId="26953"/>
    <cellStyle name="Normal 2 18 2 6 3" xfId="26954"/>
    <cellStyle name="Normal 2 18 2 6 4" xfId="26955"/>
    <cellStyle name="Normal 2 18 2 6 5" xfId="26956"/>
    <cellStyle name="Normal 2 18 2 7" xfId="26957"/>
    <cellStyle name="Normal 2 18 2 7 2" xfId="26958"/>
    <cellStyle name="Normal 2 18 2 7 2 2" xfId="26959"/>
    <cellStyle name="Normal 2 18 2 7 2 3" xfId="26960"/>
    <cellStyle name="Normal 2 18 2 7 2 4" xfId="26961"/>
    <cellStyle name="Normal 2 18 2 7 3" xfId="26962"/>
    <cellStyle name="Normal 2 18 2 7 4" xfId="26963"/>
    <cellStyle name="Normal 2 18 2 7 5" xfId="26964"/>
    <cellStyle name="Normal 2 18 2 8" xfId="26965"/>
    <cellStyle name="Normal 2 18 2 8 2" xfId="26966"/>
    <cellStyle name="Normal 2 18 2 8 3" xfId="26967"/>
    <cellStyle name="Normal 2 18 2 8 4" xfId="26968"/>
    <cellStyle name="Normal 2 18 2 9" xfId="26969"/>
    <cellStyle name="Normal 2 18 20" xfId="26970"/>
    <cellStyle name="Normal 2 18 20 2" xfId="26971"/>
    <cellStyle name="Normal 2 18 20 3" xfId="26972"/>
    <cellStyle name="Normal 2 18 20 4" xfId="26973"/>
    <cellStyle name="Normal 2 18 21" xfId="26974"/>
    <cellStyle name="Normal 2 18 22" xfId="26975"/>
    <cellStyle name="Normal 2 18 23" xfId="26976"/>
    <cellStyle name="Normal 2 18 3" xfId="26977"/>
    <cellStyle name="Normal 2 18 3 10" xfId="26978"/>
    <cellStyle name="Normal 2 18 3 11" xfId="26979"/>
    <cellStyle name="Normal 2 18 3 2" xfId="26980"/>
    <cellStyle name="Normal 2 18 3 2 2" xfId="26981"/>
    <cellStyle name="Normal 2 18 3 2 2 2" xfId="26982"/>
    <cellStyle name="Normal 2 18 3 2 2 3" xfId="26983"/>
    <cellStyle name="Normal 2 18 3 2 2 4" xfId="26984"/>
    <cellStyle name="Normal 2 18 3 2 3" xfId="26985"/>
    <cellStyle name="Normal 2 18 3 2 4" xfId="26986"/>
    <cellStyle name="Normal 2 18 3 2 5" xfId="26987"/>
    <cellStyle name="Normal 2 18 3 3" xfId="26988"/>
    <cellStyle name="Normal 2 18 3 3 2" xfId="26989"/>
    <cellStyle name="Normal 2 18 3 3 2 2" xfId="26990"/>
    <cellStyle name="Normal 2 18 3 3 2 3" xfId="26991"/>
    <cellStyle name="Normal 2 18 3 3 2 4" xfId="26992"/>
    <cellStyle name="Normal 2 18 3 3 3" xfId="26993"/>
    <cellStyle name="Normal 2 18 3 3 4" xfId="26994"/>
    <cellStyle name="Normal 2 18 3 3 5" xfId="26995"/>
    <cellStyle name="Normal 2 18 3 4" xfId="26996"/>
    <cellStyle name="Normal 2 18 3 4 2" xfId="26997"/>
    <cellStyle name="Normal 2 18 3 4 2 2" xfId="26998"/>
    <cellStyle name="Normal 2 18 3 4 2 3" xfId="26999"/>
    <cellStyle name="Normal 2 18 3 4 2 4" xfId="27000"/>
    <cellStyle name="Normal 2 18 3 4 3" xfId="27001"/>
    <cellStyle name="Normal 2 18 3 4 4" xfId="27002"/>
    <cellStyle name="Normal 2 18 3 4 5" xfId="27003"/>
    <cellStyle name="Normal 2 18 3 5" xfId="27004"/>
    <cellStyle name="Normal 2 18 3 5 2" xfId="27005"/>
    <cellStyle name="Normal 2 18 3 5 2 2" xfId="27006"/>
    <cellStyle name="Normal 2 18 3 5 2 3" xfId="27007"/>
    <cellStyle name="Normal 2 18 3 5 2 4" xfId="27008"/>
    <cellStyle name="Normal 2 18 3 5 3" xfId="27009"/>
    <cellStyle name="Normal 2 18 3 5 4" xfId="27010"/>
    <cellStyle name="Normal 2 18 3 5 5" xfId="27011"/>
    <cellStyle name="Normal 2 18 3 6" xfId="27012"/>
    <cellStyle name="Normal 2 18 3 6 2" xfId="27013"/>
    <cellStyle name="Normal 2 18 3 6 2 2" xfId="27014"/>
    <cellStyle name="Normal 2 18 3 6 2 3" xfId="27015"/>
    <cellStyle name="Normal 2 18 3 6 2 4" xfId="27016"/>
    <cellStyle name="Normal 2 18 3 6 3" xfId="27017"/>
    <cellStyle name="Normal 2 18 3 6 4" xfId="27018"/>
    <cellStyle name="Normal 2 18 3 6 5" xfId="27019"/>
    <cellStyle name="Normal 2 18 3 7" xfId="27020"/>
    <cellStyle name="Normal 2 18 3 7 2" xfId="27021"/>
    <cellStyle name="Normal 2 18 3 7 2 2" xfId="27022"/>
    <cellStyle name="Normal 2 18 3 7 2 3" xfId="27023"/>
    <cellStyle name="Normal 2 18 3 7 2 4" xfId="27024"/>
    <cellStyle name="Normal 2 18 3 7 3" xfId="27025"/>
    <cellStyle name="Normal 2 18 3 7 4" xfId="27026"/>
    <cellStyle name="Normal 2 18 3 7 5" xfId="27027"/>
    <cellStyle name="Normal 2 18 3 8" xfId="27028"/>
    <cellStyle name="Normal 2 18 3 8 2" xfId="27029"/>
    <cellStyle name="Normal 2 18 3 8 3" xfId="27030"/>
    <cellStyle name="Normal 2 18 3 8 4" xfId="27031"/>
    <cellStyle name="Normal 2 18 3 9" xfId="27032"/>
    <cellStyle name="Normal 2 18 4" xfId="27033"/>
    <cellStyle name="Normal 2 18 4 10" xfId="27034"/>
    <cellStyle name="Normal 2 18 4 11" xfId="27035"/>
    <cellStyle name="Normal 2 18 4 2" xfId="27036"/>
    <cellStyle name="Normal 2 18 4 2 2" xfId="27037"/>
    <cellStyle name="Normal 2 18 4 2 2 2" xfId="27038"/>
    <cellStyle name="Normal 2 18 4 2 2 3" xfId="27039"/>
    <cellStyle name="Normal 2 18 4 2 2 4" xfId="27040"/>
    <cellStyle name="Normal 2 18 4 2 3" xfId="27041"/>
    <cellStyle name="Normal 2 18 4 2 4" xfId="27042"/>
    <cellStyle name="Normal 2 18 4 2 5" xfId="27043"/>
    <cellStyle name="Normal 2 18 4 3" xfId="27044"/>
    <cellStyle name="Normal 2 18 4 3 2" xfId="27045"/>
    <cellStyle name="Normal 2 18 4 3 2 2" xfId="27046"/>
    <cellStyle name="Normal 2 18 4 3 2 3" xfId="27047"/>
    <cellStyle name="Normal 2 18 4 3 2 4" xfId="27048"/>
    <cellStyle name="Normal 2 18 4 3 3" xfId="27049"/>
    <cellStyle name="Normal 2 18 4 3 4" xfId="27050"/>
    <cellStyle name="Normal 2 18 4 3 5" xfId="27051"/>
    <cellStyle name="Normal 2 18 4 4" xfId="27052"/>
    <cellStyle name="Normal 2 18 4 4 2" xfId="27053"/>
    <cellStyle name="Normal 2 18 4 4 2 2" xfId="27054"/>
    <cellStyle name="Normal 2 18 4 4 2 3" xfId="27055"/>
    <cellStyle name="Normal 2 18 4 4 2 4" xfId="27056"/>
    <cellStyle name="Normal 2 18 4 4 3" xfId="27057"/>
    <cellStyle name="Normal 2 18 4 4 4" xfId="27058"/>
    <cellStyle name="Normal 2 18 4 4 5" xfId="27059"/>
    <cellStyle name="Normal 2 18 4 5" xfId="27060"/>
    <cellStyle name="Normal 2 18 4 5 2" xfId="27061"/>
    <cellStyle name="Normal 2 18 4 5 2 2" xfId="27062"/>
    <cellStyle name="Normal 2 18 4 5 2 3" xfId="27063"/>
    <cellStyle name="Normal 2 18 4 5 2 4" xfId="27064"/>
    <cellStyle name="Normal 2 18 4 5 3" xfId="27065"/>
    <cellStyle name="Normal 2 18 4 5 4" xfId="27066"/>
    <cellStyle name="Normal 2 18 4 5 5" xfId="27067"/>
    <cellStyle name="Normal 2 18 4 6" xfId="27068"/>
    <cellStyle name="Normal 2 18 4 6 2" xfId="27069"/>
    <cellStyle name="Normal 2 18 4 6 2 2" xfId="27070"/>
    <cellStyle name="Normal 2 18 4 6 2 3" xfId="27071"/>
    <cellStyle name="Normal 2 18 4 6 2 4" xfId="27072"/>
    <cellStyle name="Normal 2 18 4 6 3" xfId="27073"/>
    <cellStyle name="Normal 2 18 4 6 4" xfId="27074"/>
    <cellStyle name="Normal 2 18 4 6 5" xfId="27075"/>
    <cellStyle name="Normal 2 18 4 7" xfId="27076"/>
    <cellStyle name="Normal 2 18 4 7 2" xfId="27077"/>
    <cellStyle name="Normal 2 18 4 7 2 2" xfId="27078"/>
    <cellStyle name="Normal 2 18 4 7 2 3" xfId="27079"/>
    <cellStyle name="Normal 2 18 4 7 2 4" xfId="27080"/>
    <cellStyle name="Normal 2 18 4 7 3" xfId="27081"/>
    <cellStyle name="Normal 2 18 4 7 4" xfId="27082"/>
    <cellStyle name="Normal 2 18 4 7 5" xfId="27083"/>
    <cellStyle name="Normal 2 18 4 8" xfId="27084"/>
    <cellStyle name="Normal 2 18 4 8 2" xfId="27085"/>
    <cellStyle name="Normal 2 18 4 8 3" xfId="27086"/>
    <cellStyle name="Normal 2 18 4 8 4" xfId="27087"/>
    <cellStyle name="Normal 2 18 4 9" xfId="27088"/>
    <cellStyle name="Normal 2 18 5" xfId="27089"/>
    <cellStyle name="Normal 2 18 5 10" xfId="27090"/>
    <cellStyle name="Normal 2 18 5 11" xfId="27091"/>
    <cellStyle name="Normal 2 18 5 2" xfId="27092"/>
    <cellStyle name="Normal 2 18 5 2 2" xfId="27093"/>
    <cellStyle name="Normal 2 18 5 2 2 2" xfId="27094"/>
    <cellStyle name="Normal 2 18 5 2 2 3" xfId="27095"/>
    <cellStyle name="Normal 2 18 5 2 2 4" xfId="27096"/>
    <cellStyle name="Normal 2 18 5 2 3" xfId="27097"/>
    <cellStyle name="Normal 2 18 5 2 4" xfId="27098"/>
    <cellStyle name="Normal 2 18 5 2 5" xfId="27099"/>
    <cellStyle name="Normal 2 18 5 3" xfId="27100"/>
    <cellStyle name="Normal 2 18 5 3 2" xfId="27101"/>
    <cellStyle name="Normal 2 18 5 3 2 2" xfId="27102"/>
    <cellStyle name="Normal 2 18 5 3 2 3" xfId="27103"/>
    <cellStyle name="Normal 2 18 5 3 2 4" xfId="27104"/>
    <cellStyle name="Normal 2 18 5 3 3" xfId="27105"/>
    <cellStyle name="Normal 2 18 5 3 4" xfId="27106"/>
    <cellStyle name="Normal 2 18 5 3 5" xfId="27107"/>
    <cellStyle name="Normal 2 18 5 4" xfId="27108"/>
    <cellStyle name="Normal 2 18 5 4 2" xfId="27109"/>
    <cellStyle name="Normal 2 18 5 4 2 2" xfId="27110"/>
    <cellStyle name="Normal 2 18 5 4 2 3" xfId="27111"/>
    <cellStyle name="Normal 2 18 5 4 2 4" xfId="27112"/>
    <cellStyle name="Normal 2 18 5 4 3" xfId="27113"/>
    <cellStyle name="Normal 2 18 5 4 4" xfId="27114"/>
    <cellStyle name="Normal 2 18 5 4 5" xfId="27115"/>
    <cellStyle name="Normal 2 18 5 5" xfId="27116"/>
    <cellStyle name="Normal 2 18 5 5 2" xfId="27117"/>
    <cellStyle name="Normal 2 18 5 5 2 2" xfId="27118"/>
    <cellStyle name="Normal 2 18 5 5 2 3" xfId="27119"/>
    <cellStyle name="Normal 2 18 5 5 2 4" xfId="27120"/>
    <cellStyle name="Normal 2 18 5 5 3" xfId="27121"/>
    <cellStyle name="Normal 2 18 5 5 4" xfId="27122"/>
    <cellStyle name="Normal 2 18 5 5 5" xfId="27123"/>
    <cellStyle name="Normal 2 18 5 6" xfId="27124"/>
    <cellStyle name="Normal 2 18 5 6 2" xfId="27125"/>
    <cellStyle name="Normal 2 18 5 6 2 2" xfId="27126"/>
    <cellStyle name="Normal 2 18 5 6 2 2 2" xfId="27127"/>
    <cellStyle name="Normal 2 18 5 6 2 3" xfId="27128"/>
    <cellStyle name="Normal 2 18 5 6 2 4" xfId="27129"/>
    <cellStyle name="Normal 2 18 5 6 2 5" xfId="27130"/>
    <cellStyle name="Normal 2 18 5 6 3" xfId="27131"/>
    <cellStyle name="Normal 2 18 5 6 4" xfId="27132"/>
    <cellStyle name="Normal 2 18 5 6 5" xfId="27133"/>
    <cellStyle name="Normal 2 18 5 7" xfId="27134"/>
    <cellStyle name="Normal 2 18 5 7 2" xfId="27135"/>
    <cellStyle name="Normal 2 18 5 7 2 2" xfId="27136"/>
    <cellStyle name="Normal 2 18 5 7 2 3" xfId="27137"/>
    <cellStyle name="Normal 2 18 5 7 2 4" xfId="27138"/>
    <cellStyle name="Normal 2 18 5 7 3" xfId="27139"/>
    <cellStyle name="Normal 2 18 5 7 4" xfId="27140"/>
    <cellStyle name="Normal 2 18 5 7 5" xfId="27141"/>
    <cellStyle name="Normal 2 18 5 8" xfId="27142"/>
    <cellStyle name="Normal 2 18 5 8 2" xfId="27143"/>
    <cellStyle name="Normal 2 18 5 8 3" xfId="27144"/>
    <cellStyle name="Normal 2 18 5 8 4" xfId="27145"/>
    <cellStyle name="Normal 2 18 5 9" xfId="27146"/>
    <cellStyle name="Normal 2 18 6" xfId="27147"/>
    <cellStyle name="Normal 2 18 6 10" xfId="27148"/>
    <cellStyle name="Normal 2 18 6 11" xfId="27149"/>
    <cellStyle name="Normal 2 18 6 2" xfId="27150"/>
    <cellStyle name="Normal 2 18 6 2 2" xfId="27151"/>
    <cellStyle name="Normal 2 18 6 2 2 2" xfId="27152"/>
    <cellStyle name="Normal 2 18 6 2 2 3" xfId="27153"/>
    <cellStyle name="Normal 2 18 6 2 2 4" xfId="27154"/>
    <cellStyle name="Normal 2 18 6 2 3" xfId="27155"/>
    <cellStyle name="Normal 2 18 6 2 4" xfId="27156"/>
    <cellStyle name="Normal 2 18 6 2 5" xfId="27157"/>
    <cellStyle name="Normal 2 18 6 3" xfId="27158"/>
    <cellStyle name="Normal 2 18 6 3 2" xfId="27159"/>
    <cellStyle name="Normal 2 18 6 3 2 2" xfId="27160"/>
    <cellStyle name="Normal 2 18 6 3 2 3" xfId="27161"/>
    <cellStyle name="Normal 2 18 6 3 2 4" xfId="27162"/>
    <cellStyle name="Normal 2 18 6 3 3" xfId="27163"/>
    <cellStyle name="Normal 2 18 6 3 4" xfId="27164"/>
    <cellStyle name="Normal 2 18 6 3 5" xfId="27165"/>
    <cellStyle name="Normal 2 18 6 4" xfId="27166"/>
    <cellStyle name="Normal 2 18 6 4 2" xfId="27167"/>
    <cellStyle name="Normal 2 18 6 4 2 2" xfId="27168"/>
    <cellStyle name="Normal 2 18 6 4 2 3" xfId="27169"/>
    <cellStyle name="Normal 2 18 6 4 2 4" xfId="27170"/>
    <cellStyle name="Normal 2 18 6 4 3" xfId="27171"/>
    <cellStyle name="Normal 2 18 6 4 4" xfId="27172"/>
    <cellStyle name="Normal 2 18 6 4 5" xfId="27173"/>
    <cellStyle name="Normal 2 18 6 5" xfId="27174"/>
    <cellStyle name="Normal 2 18 6 5 2" xfId="27175"/>
    <cellStyle name="Normal 2 18 6 5 2 2" xfId="27176"/>
    <cellStyle name="Normal 2 18 6 5 2 3" xfId="27177"/>
    <cellStyle name="Normal 2 18 6 5 2 4" xfId="27178"/>
    <cellStyle name="Normal 2 18 6 5 3" xfId="27179"/>
    <cellStyle name="Normal 2 18 6 5 4" xfId="27180"/>
    <cellStyle name="Normal 2 18 6 5 5" xfId="27181"/>
    <cellStyle name="Normal 2 18 6 6" xfId="27182"/>
    <cellStyle name="Normal 2 18 6 6 2" xfId="27183"/>
    <cellStyle name="Normal 2 18 6 6 2 2" xfId="27184"/>
    <cellStyle name="Normal 2 18 6 6 2 3" xfId="27185"/>
    <cellStyle name="Normal 2 18 6 6 2 4" xfId="27186"/>
    <cellStyle name="Normal 2 18 6 6 3" xfId="27187"/>
    <cellStyle name="Normal 2 18 6 6 4" xfId="27188"/>
    <cellStyle name="Normal 2 18 6 6 5" xfId="27189"/>
    <cellStyle name="Normal 2 18 6 7" xfId="27190"/>
    <cellStyle name="Normal 2 18 6 7 2" xfId="27191"/>
    <cellStyle name="Normal 2 18 6 7 2 2" xfId="27192"/>
    <cellStyle name="Normal 2 18 6 7 2 3" xfId="27193"/>
    <cellStyle name="Normal 2 18 6 7 2 4" xfId="27194"/>
    <cellStyle name="Normal 2 18 6 7 3" xfId="27195"/>
    <cellStyle name="Normal 2 18 6 7 4" xfId="27196"/>
    <cellStyle name="Normal 2 18 6 7 5" xfId="27197"/>
    <cellStyle name="Normal 2 18 6 8" xfId="27198"/>
    <cellStyle name="Normal 2 18 6 8 2" xfId="27199"/>
    <cellStyle name="Normal 2 18 6 8 3" xfId="27200"/>
    <cellStyle name="Normal 2 18 6 8 4" xfId="27201"/>
    <cellStyle name="Normal 2 18 6 9" xfId="27202"/>
    <cellStyle name="Normal 2 18 7" xfId="27203"/>
    <cellStyle name="Normal 2 18 7 10" xfId="27204"/>
    <cellStyle name="Normal 2 18 7 11" xfId="27205"/>
    <cellStyle name="Normal 2 18 7 2" xfId="27206"/>
    <cellStyle name="Normal 2 18 7 2 2" xfId="27207"/>
    <cellStyle name="Normal 2 18 7 2 2 2" xfId="27208"/>
    <cellStyle name="Normal 2 18 7 2 2 3" xfId="27209"/>
    <cellStyle name="Normal 2 18 7 2 2 4" xfId="27210"/>
    <cellStyle name="Normal 2 18 7 2 3" xfId="27211"/>
    <cellStyle name="Normal 2 18 7 2 4" xfId="27212"/>
    <cellStyle name="Normal 2 18 7 2 5" xfId="27213"/>
    <cellStyle name="Normal 2 18 7 3" xfId="27214"/>
    <cellStyle name="Normal 2 18 7 3 2" xfId="27215"/>
    <cellStyle name="Normal 2 18 7 3 2 2" xfId="27216"/>
    <cellStyle name="Normal 2 18 7 3 2 3" xfId="27217"/>
    <cellStyle name="Normal 2 18 7 3 2 4" xfId="27218"/>
    <cellStyle name="Normal 2 18 7 3 3" xfId="27219"/>
    <cellStyle name="Normal 2 18 7 3 4" xfId="27220"/>
    <cellStyle name="Normal 2 18 7 3 5" xfId="27221"/>
    <cellStyle name="Normal 2 18 7 4" xfId="27222"/>
    <cellStyle name="Normal 2 18 7 4 2" xfId="27223"/>
    <cellStyle name="Normal 2 18 7 4 2 2" xfId="27224"/>
    <cellStyle name="Normal 2 18 7 4 2 3" xfId="27225"/>
    <cellStyle name="Normal 2 18 7 4 2 4" xfId="27226"/>
    <cellStyle name="Normal 2 18 7 4 3" xfId="27227"/>
    <cellStyle name="Normal 2 18 7 4 4" xfId="27228"/>
    <cellStyle name="Normal 2 18 7 4 5" xfId="27229"/>
    <cellStyle name="Normal 2 18 7 5" xfId="27230"/>
    <cellStyle name="Normal 2 18 7 5 2" xfId="27231"/>
    <cellStyle name="Normal 2 18 7 5 2 2" xfId="27232"/>
    <cellStyle name="Normal 2 18 7 5 2 3" xfId="27233"/>
    <cellStyle name="Normal 2 18 7 5 2 4" xfId="27234"/>
    <cellStyle name="Normal 2 18 7 5 3" xfId="27235"/>
    <cellStyle name="Normal 2 18 7 5 4" xfId="27236"/>
    <cellStyle name="Normal 2 18 7 5 5" xfId="27237"/>
    <cellStyle name="Normal 2 18 7 6" xfId="27238"/>
    <cellStyle name="Normal 2 18 7 6 2" xfId="27239"/>
    <cellStyle name="Normal 2 18 7 6 2 2" xfId="27240"/>
    <cellStyle name="Normal 2 18 7 6 2 3" xfId="27241"/>
    <cellStyle name="Normal 2 18 7 6 2 4" xfId="27242"/>
    <cellStyle name="Normal 2 18 7 6 3" xfId="27243"/>
    <cellStyle name="Normal 2 18 7 6 4" xfId="27244"/>
    <cellStyle name="Normal 2 18 7 6 5" xfId="27245"/>
    <cellStyle name="Normal 2 18 7 7" xfId="27246"/>
    <cellStyle name="Normal 2 18 7 7 2" xfId="27247"/>
    <cellStyle name="Normal 2 18 7 7 2 2" xfId="27248"/>
    <cellStyle name="Normal 2 18 7 7 2 3" xfId="27249"/>
    <cellStyle name="Normal 2 18 7 7 2 4" xfId="27250"/>
    <cellStyle name="Normal 2 18 7 7 3" xfId="27251"/>
    <cellStyle name="Normal 2 18 7 7 4" xfId="27252"/>
    <cellStyle name="Normal 2 18 7 7 5" xfId="27253"/>
    <cellStyle name="Normal 2 18 7 8" xfId="27254"/>
    <cellStyle name="Normal 2 18 7 8 2" xfId="27255"/>
    <cellStyle name="Normal 2 18 7 8 3" xfId="27256"/>
    <cellStyle name="Normal 2 18 7 8 4" xfId="27257"/>
    <cellStyle name="Normal 2 18 7 9" xfId="27258"/>
    <cellStyle name="Normal 2 18 8" xfId="27259"/>
    <cellStyle name="Normal 2 18 8 10" xfId="27260"/>
    <cellStyle name="Normal 2 18 8 11" xfId="27261"/>
    <cellStyle name="Normal 2 18 8 2" xfId="27262"/>
    <cellStyle name="Normal 2 18 8 2 2" xfId="27263"/>
    <cellStyle name="Normal 2 18 8 2 2 2" xfId="27264"/>
    <cellStyle name="Normal 2 18 8 2 2 3" xfId="27265"/>
    <cellStyle name="Normal 2 18 8 2 2 4" xfId="27266"/>
    <cellStyle name="Normal 2 18 8 2 3" xfId="27267"/>
    <cellStyle name="Normal 2 18 8 2 4" xfId="27268"/>
    <cellStyle name="Normal 2 18 8 2 5" xfId="27269"/>
    <cellStyle name="Normal 2 18 8 3" xfId="27270"/>
    <cellStyle name="Normal 2 18 8 3 2" xfId="27271"/>
    <cellStyle name="Normal 2 18 8 3 2 2" xfId="27272"/>
    <cellStyle name="Normal 2 18 8 3 2 3" xfId="27273"/>
    <cellStyle name="Normal 2 18 8 3 2 4" xfId="27274"/>
    <cellStyle name="Normal 2 18 8 3 3" xfId="27275"/>
    <cellStyle name="Normal 2 18 8 3 4" xfId="27276"/>
    <cellStyle name="Normal 2 18 8 3 5" xfId="27277"/>
    <cellStyle name="Normal 2 18 8 4" xfId="27278"/>
    <cellStyle name="Normal 2 18 8 4 2" xfId="27279"/>
    <cellStyle name="Normal 2 18 8 4 2 2" xfId="27280"/>
    <cellStyle name="Normal 2 18 8 4 2 3" xfId="27281"/>
    <cellStyle name="Normal 2 18 8 4 2 4" xfId="27282"/>
    <cellStyle name="Normal 2 18 8 4 3" xfId="27283"/>
    <cellStyle name="Normal 2 18 8 4 4" xfId="27284"/>
    <cellStyle name="Normal 2 18 8 4 5" xfId="27285"/>
    <cellStyle name="Normal 2 18 8 5" xfId="27286"/>
    <cellStyle name="Normal 2 18 8 5 2" xfId="27287"/>
    <cellStyle name="Normal 2 18 8 5 2 2" xfId="27288"/>
    <cellStyle name="Normal 2 18 8 5 2 3" xfId="27289"/>
    <cellStyle name="Normal 2 18 8 5 2 4" xfId="27290"/>
    <cellStyle name="Normal 2 18 8 5 3" xfId="27291"/>
    <cellStyle name="Normal 2 18 8 5 4" xfId="27292"/>
    <cellStyle name="Normal 2 18 8 5 5" xfId="27293"/>
    <cellStyle name="Normal 2 18 8 6" xfId="27294"/>
    <cellStyle name="Normal 2 18 8 6 2" xfId="27295"/>
    <cellStyle name="Normal 2 18 8 6 2 2" xfId="27296"/>
    <cellStyle name="Normal 2 18 8 6 2 3" xfId="27297"/>
    <cellStyle name="Normal 2 18 8 6 2 4" xfId="27298"/>
    <cellStyle name="Normal 2 18 8 6 3" xfId="27299"/>
    <cellStyle name="Normal 2 18 8 6 4" xfId="27300"/>
    <cellStyle name="Normal 2 18 8 6 5" xfId="27301"/>
    <cellStyle name="Normal 2 18 8 7" xfId="27302"/>
    <cellStyle name="Normal 2 18 8 7 2" xfId="27303"/>
    <cellStyle name="Normal 2 18 8 7 2 2" xfId="27304"/>
    <cellStyle name="Normal 2 18 8 7 2 3" xfId="27305"/>
    <cellStyle name="Normal 2 18 8 7 2 4" xfId="27306"/>
    <cellStyle name="Normal 2 18 8 7 3" xfId="27307"/>
    <cellStyle name="Normal 2 18 8 7 4" xfId="27308"/>
    <cellStyle name="Normal 2 18 8 7 5" xfId="27309"/>
    <cellStyle name="Normal 2 18 8 8" xfId="27310"/>
    <cellStyle name="Normal 2 18 8 8 2" xfId="27311"/>
    <cellStyle name="Normal 2 18 8 8 3" xfId="27312"/>
    <cellStyle name="Normal 2 18 8 8 4" xfId="27313"/>
    <cellStyle name="Normal 2 18 8 9" xfId="27314"/>
    <cellStyle name="Normal 2 18 9" xfId="27315"/>
    <cellStyle name="Normal 2 18 9 10" xfId="27316"/>
    <cellStyle name="Normal 2 18 9 11" xfId="27317"/>
    <cellStyle name="Normal 2 18 9 2" xfId="27318"/>
    <cellStyle name="Normal 2 18 9 2 2" xfId="27319"/>
    <cellStyle name="Normal 2 18 9 2 2 2" xfId="27320"/>
    <cellStyle name="Normal 2 18 9 2 2 3" xfId="27321"/>
    <cellStyle name="Normal 2 18 9 2 2 4" xfId="27322"/>
    <cellStyle name="Normal 2 18 9 2 3" xfId="27323"/>
    <cellStyle name="Normal 2 18 9 2 4" xfId="27324"/>
    <cellStyle name="Normal 2 18 9 2 5" xfId="27325"/>
    <cellStyle name="Normal 2 18 9 3" xfId="27326"/>
    <cellStyle name="Normal 2 18 9 3 2" xfId="27327"/>
    <cellStyle name="Normal 2 18 9 3 2 2" xfId="27328"/>
    <cellStyle name="Normal 2 18 9 3 2 3" xfId="27329"/>
    <cellStyle name="Normal 2 18 9 3 2 4" xfId="27330"/>
    <cellStyle name="Normal 2 18 9 3 3" xfId="27331"/>
    <cellStyle name="Normal 2 18 9 3 4" xfId="27332"/>
    <cellStyle name="Normal 2 18 9 3 5" xfId="27333"/>
    <cellStyle name="Normal 2 18 9 4" xfId="27334"/>
    <cellStyle name="Normal 2 18 9 4 2" xfId="27335"/>
    <cellStyle name="Normal 2 18 9 4 2 2" xfId="27336"/>
    <cellStyle name="Normal 2 18 9 4 2 3" xfId="27337"/>
    <cellStyle name="Normal 2 18 9 4 2 4" xfId="27338"/>
    <cellStyle name="Normal 2 18 9 4 3" xfId="27339"/>
    <cellStyle name="Normal 2 18 9 4 4" xfId="27340"/>
    <cellStyle name="Normal 2 18 9 4 5" xfId="27341"/>
    <cellStyle name="Normal 2 18 9 5" xfId="27342"/>
    <cellStyle name="Normal 2 18 9 5 2" xfId="27343"/>
    <cellStyle name="Normal 2 18 9 5 2 2" xfId="27344"/>
    <cellStyle name="Normal 2 18 9 5 2 3" xfId="27345"/>
    <cellStyle name="Normal 2 18 9 5 2 4" xfId="27346"/>
    <cellStyle name="Normal 2 18 9 5 3" xfId="27347"/>
    <cellStyle name="Normal 2 18 9 5 4" xfId="27348"/>
    <cellStyle name="Normal 2 18 9 5 4 2" xfId="27349"/>
    <cellStyle name="Normal 2 18 9 5 4 2 2" xfId="27350"/>
    <cellStyle name="Normal 2 18 9 5 4 3" xfId="27351"/>
    <cellStyle name="Normal 2 18 9 5 5" xfId="27352"/>
    <cellStyle name="Normal 2 18 9 6" xfId="27353"/>
    <cellStyle name="Normal 2 18 9 6 2" xfId="27354"/>
    <cellStyle name="Normal 2 18 9 6 2 2" xfId="27355"/>
    <cellStyle name="Normal 2 18 9 6 2 3" xfId="27356"/>
    <cellStyle name="Normal 2 18 9 6 2 4" xfId="27357"/>
    <cellStyle name="Normal 2 18 9 6 3" xfId="27358"/>
    <cellStyle name="Normal 2 18 9 6 4" xfId="27359"/>
    <cellStyle name="Normal 2 18 9 6 5" xfId="27360"/>
    <cellStyle name="Normal 2 18 9 7" xfId="27361"/>
    <cellStyle name="Normal 2 18 9 7 2" xfId="27362"/>
    <cellStyle name="Normal 2 18 9 7 2 2" xfId="27363"/>
    <cellStyle name="Normal 2 18 9 7 2 3" xfId="27364"/>
    <cellStyle name="Normal 2 18 9 7 2 4" xfId="27365"/>
    <cellStyle name="Normal 2 18 9 7 3" xfId="27366"/>
    <cellStyle name="Normal 2 18 9 7 4" xfId="27367"/>
    <cellStyle name="Normal 2 18 9 7 5" xfId="27368"/>
    <cellStyle name="Normal 2 18 9 8" xfId="27369"/>
    <cellStyle name="Normal 2 18 9 8 2" xfId="27370"/>
    <cellStyle name="Normal 2 18 9 8 3" xfId="27371"/>
    <cellStyle name="Normal 2 18 9 8 4" xfId="27372"/>
    <cellStyle name="Normal 2 18 9 9" xfId="27373"/>
    <cellStyle name="Normal 2 19" xfId="27374"/>
    <cellStyle name="Normal 2 19 10" xfId="27375"/>
    <cellStyle name="Normal 2 19 10 10" xfId="27376"/>
    <cellStyle name="Normal 2 19 10 11" xfId="27377"/>
    <cellStyle name="Normal 2 19 10 2" xfId="27378"/>
    <cellStyle name="Normal 2 19 10 2 2" xfId="27379"/>
    <cellStyle name="Normal 2 19 10 2 2 2" xfId="27380"/>
    <cellStyle name="Normal 2 19 10 2 2 3" xfId="27381"/>
    <cellStyle name="Normal 2 19 10 2 2 4" xfId="27382"/>
    <cellStyle name="Normal 2 19 10 2 3" xfId="27383"/>
    <cellStyle name="Normal 2 19 10 2 4" xfId="27384"/>
    <cellStyle name="Normal 2 19 10 2 5" xfId="27385"/>
    <cellStyle name="Normal 2 19 10 3" xfId="27386"/>
    <cellStyle name="Normal 2 19 10 3 2" xfId="27387"/>
    <cellStyle name="Normal 2 19 10 3 2 2" xfId="27388"/>
    <cellStyle name="Normal 2 19 10 3 2 3" xfId="27389"/>
    <cellStyle name="Normal 2 19 10 3 2 4" xfId="27390"/>
    <cellStyle name="Normal 2 19 10 3 3" xfId="27391"/>
    <cellStyle name="Normal 2 19 10 3 4" xfId="27392"/>
    <cellStyle name="Normal 2 19 10 3 5" xfId="27393"/>
    <cellStyle name="Normal 2 19 10 4" xfId="27394"/>
    <cellStyle name="Normal 2 19 10 4 2" xfId="27395"/>
    <cellStyle name="Normal 2 19 10 4 2 2" xfId="27396"/>
    <cellStyle name="Normal 2 19 10 4 2 3" xfId="27397"/>
    <cellStyle name="Normal 2 19 10 4 2 4" xfId="27398"/>
    <cellStyle name="Normal 2 19 10 4 3" xfId="27399"/>
    <cellStyle name="Normal 2 19 10 4 4" xfId="27400"/>
    <cellStyle name="Normal 2 19 10 4 5" xfId="27401"/>
    <cellStyle name="Normal 2 19 10 5" xfId="27402"/>
    <cellStyle name="Normal 2 19 10 5 2" xfId="27403"/>
    <cellStyle name="Normal 2 19 10 5 2 2" xfId="27404"/>
    <cellStyle name="Normal 2 19 10 5 2 3" xfId="27405"/>
    <cellStyle name="Normal 2 19 10 5 2 4" xfId="27406"/>
    <cellStyle name="Normal 2 19 10 5 3" xfId="27407"/>
    <cellStyle name="Normal 2 19 10 5 4" xfId="27408"/>
    <cellStyle name="Normal 2 19 10 5 5" xfId="27409"/>
    <cellStyle name="Normal 2 19 10 6" xfId="27410"/>
    <cellStyle name="Normal 2 19 10 6 2" xfId="27411"/>
    <cellStyle name="Normal 2 19 10 6 2 2" xfId="27412"/>
    <cellStyle name="Normal 2 19 10 6 2 3" xfId="27413"/>
    <cellStyle name="Normal 2 19 10 6 2 4" xfId="27414"/>
    <cellStyle name="Normal 2 19 10 6 3" xfId="27415"/>
    <cellStyle name="Normal 2 19 10 6 4" xfId="27416"/>
    <cellStyle name="Normal 2 19 10 6 5" xfId="27417"/>
    <cellStyle name="Normal 2 19 10 7" xfId="27418"/>
    <cellStyle name="Normal 2 19 10 7 2" xfId="27419"/>
    <cellStyle name="Normal 2 19 10 7 2 2" xfId="27420"/>
    <cellStyle name="Normal 2 19 10 7 2 3" xfId="27421"/>
    <cellStyle name="Normal 2 19 10 7 2 4" xfId="27422"/>
    <cellStyle name="Normal 2 19 10 7 3" xfId="27423"/>
    <cellStyle name="Normal 2 19 10 7 4" xfId="27424"/>
    <cellStyle name="Normal 2 19 10 7 5" xfId="27425"/>
    <cellStyle name="Normal 2 19 10 8" xfId="27426"/>
    <cellStyle name="Normal 2 19 10 8 2" xfId="27427"/>
    <cellStyle name="Normal 2 19 10 8 3" xfId="27428"/>
    <cellStyle name="Normal 2 19 10 8 4" xfId="27429"/>
    <cellStyle name="Normal 2 19 10 9" xfId="27430"/>
    <cellStyle name="Normal 2 19 11" xfId="27431"/>
    <cellStyle name="Normal 2 19 11 10" xfId="27432"/>
    <cellStyle name="Normal 2 19 11 11" xfId="27433"/>
    <cellStyle name="Normal 2 19 11 2" xfId="27434"/>
    <cellStyle name="Normal 2 19 11 2 2" xfId="27435"/>
    <cellStyle name="Normal 2 19 11 2 2 2" xfId="27436"/>
    <cellStyle name="Normal 2 19 11 2 2 3" xfId="27437"/>
    <cellStyle name="Normal 2 19 11 2 2 3 2" xfId="27438"/>
    <cellStyle name="Normal 2 19 11 2 2 3 2 2" xfId="27439"/>
    <cellStyle name="Normal 2 19 11 2 2 3 3" xfId="27440"/>
    <cellStyle name="Normal 2 19 11 2 2 4" xfId="27441"/>
    <cellStyle name="Normal 2 19 11 2 3" xfId="27442"/>
    <cellStyle name="Normal 2 19 11 2 4" xfId="27443"/>
    <cellStyle name="Normal 2 19 11 2 5" xfId="27444"/>
    <cellStyle name="Normal 2 19 11 3" xfId="27445"/>
    <cellStyle name="Normal 2 19 11 3 2" xfId="27446"/>
    <cellStyle name="Normal 2 19 11 3 2 2" xfId="27447"/>
    <cellStyle name="Normal 2 19 11 3 2 3" xfId="27448"/>
    <cellStyle name="Normal 2 19 11 3 2 4" xfId="27449"/>
    <cellStyle name="Normal 2 19 11 3 3" xfId="27450"/>
    <cellStyle name="Normal 2 19 11 3 4" xfId="27451"/>
    <cellStyle name="Normal 2 19 11 3 5" xfId="27452"/>
    <cellStyle name="Normal 2 19 11 4" xfId="27453"/>
    <cellStyle name="Normal 2 19 11 4 2" xfId="27454"/>
    <cellStyle name="Normal 2 19 11 4 2 2" xfId="27455"/>
    <cellStyle name="Normal 2 19 11 4 2 3" xfId="27456"/>
    <cellStyle name="Normal 2 19 11 4 2 4" xfId="27457"/>
    <cellStyle name="Normal 2 19 11 4 3" xfId="27458"/>
    <cellStyle name="Normal 2 19 11 4 4" xfId="27459"/>
    <cellStyle name="Normal 2 19 11 4 5" xfId="27460"/>
    <cellStyle name="Normal 2 19 11 5" xfId="27461"/>
    <cellStyle name="Normal 2 19 11 5 2" xfId="27462"/>
    <cellStyle name="Normal 2 19 11 5 2 2" xfId="27463"/>
    <cellStyle name="Normal 2 19 11 5 2 3" xfId="27464"/>
    <cellStyle name="Normal 2 19 11 5 2 4" xfId="27465"/>
    <cellStyle name="Normal 2 19 11 5 3" xfId="27466"/>
    <cellStyle name="Normal 2 19 11 5 4" xfId="27467"/>
    <cellStyle name="Normal 2 19 11 5 5" xfId="27468"/>
    <cellStyle name="Normal 2 19 11 6" xfId="27469"/>
    <cellStyle name="Normal 2 19 11 6 2" xfId="27470"/>
    <cellStyle name="Normal 2 19 11 6 2 2" xfId="27471"/>
    <cellStyle name="Normal 2 19 11 6 2 3" xfId="27472"/>
    <cellStyle name="Normal 2 19 11 6 2 4" xfId="27473"/>
    <cellStyle name="Normal 2 19 11 6 3" xfId="27474"/>
    <cellStyle name="Normal 2 19 11 6 4" xfId="27475"/>
    <cellStyle name="Normal 2 19 11 6 5" xfId="27476"/>
    <cellStyle name="Normal 2 19 11 7" xfId="27477"/>
    <cellStyle name="Normal 2 19 11 7 2" xfId="27478"/>
    <cellStyle name="Normal 2 19 11 7 2 2" xfId="27479"/>
    <cellStyle name="Normal 2 19 11 7 2 3" xfId="27480"/>
    <cellStyle name="Normal 2 19 11 7 2 4" xfId="27481"/>
    <cellStyle name="Normal 2 19 11 7 3" xfId="27482"/>
    <cellStyle name="Normal 2 19 11 7 4" xfId="27483"/>
    <cellStyle name="Normal 2 19 11 7 5" xfId="27484"/>
    <cellStyle name="Normal 2 19 11 8" xfId="27485"/>
    <cellStyle name="Normal 2 19 11 8 2" xfId="27486"/>
    <cellStyle name="Normal 2 19 11 8 3" xfId="27487"/>
    <cellStyle name="Normal 2 19 11 8 4" xfId="27488"/>
    <cellStyle name="Normal 2 19 11 9" xfId="27489"/>
    <cellStyle name="Normal 2 19 12" xfId="27490"/>
    <cellStyle name="Normal 2 19 12 10" xfId="27491"/>
    <cellStyle name="Normal 2 19 12 11" xfId="27492"/>
    <cellStyle name="Normal 2 19 12 2" xfId="27493"/>
    <cellStyle name="Normal 2 19 12 2 2" xfId="27494"/>
    <cellStyle name="Normal 2 19 12 2 2 2" xfId="27495"/>
    <cellStyle name="Normal 2 19 12 2 2 3" xfId="27496"/>
    <cellStyle name="Normal 2 19 12 2 2 4" xfId="27497"/>
    <cellStyle name="Normal 2 19 12 2 3" xfId="27498"/>
    <cellStyle name="Normal 2 19 12 2 4" xfId="27499"/>
    <cellStyle name="Normal 2 19 12 2 5" xfId="27500"/>
    <cellStyle name="Normal 2 19 12 3" xfId="27501"/>
    <cellStyle name="Normal 2 19 12 3 2" xfId="27502"/>
    <cellStyle name="Normal 2 19 12 3 2 2" xfId="27503"/>
    <cellStyle name="Normal 2 19 12 3 2 3" xfId="27504"/>
    <cellStyle name="Normal 2 19 12 3 2 4" xfId="27505"/>
    <cellStyle name="Normal 2 19 12 3 3" xfId="27506"/>
    <cellStyle name="Normal 2 19 12 3 4" xfId="27507"/>
    <cellStyle name="Normal 2 19 12 3 5" xfId="27508"/>
    <cellStyle name="Normal 2 19 12 4" xfId="27509"/>
    <cellStyle name="Normal 2 19 12 4 2" xfId="27510"/>
    <cellStyle name="Normal 2 19 12 4 2 2" xfId="27511"/>
    <cellStyle name="Normal 2 19 12 4 2 3" xfId="27512"/>
    <cellStyle name="Normal 2 19 12 4 2 4" xfId="27513"/>
    <cellStyle name="Normal 2 19 12 4 3" xfId="27514"/>
    <cellStyle name="Normal 2 19 12 4 4" xfId="27515"/>
    <cellStyle name="Normal 2 19 12 4 5" xfId="27516"/>
    <cellStyle name="Normal 2 19 12 5" xfId="27517"/>
    <cellStyle name="Normal 2 19 12 5 2" xfId="27518"/>
    <cellStyle name="Normal 2 19 12 5 2 2" xfId="27519"/>
    <cellStyle name="Normal 2 19 12 5 2 3" xfId="27520"/>
    <cellStyle name="Normal 2 19 12 5 2 4" xfId="27521"/>
    <cellStyle name="Normal 2 19 12 5 3" xfId="27522"/>
    <cellStyle name="Normal 2 19 12 5 4" xfId="27523"/>
    <cellStyle name="Normal 2 19 12 5 5" xfId="27524"/>
    <cellStyle name="Normal 2 19 12 6" xfId="27525"/>
    <cellStyle name="Normal 2 19 12 6 2" xfId="27526"/>
    <cellStyle name="Normal 2 19 12 6 2 2" xfId="27527"/>
    <cellStyle name="Normal 2 19 12 6 2 3" xfId="27528"/>
    <cellStyle name="Normal 2 19 12 6 2 4" xfId="27529"/>
    <cellStyle name="Normal 2 19 12 6 3" xfId="27530"/>
    <cellStyle name="Normal 2 19 12 6 4" xfId="27531"/>
    <cellStyle name="Normal 2 19 12 6 5" xfId="27532"/>
    <cellStyle name="Normal 2 19 12 7" xfId="27533"/>
    <cellStyle name="Normal 2 19 12 7 2" xfId="27534"/>
    <cellStyle name="Normal 2 19 12 7 2 2" xfId="27535"/>
    <cellStyle name="Normal 2 19 12 7 2 3" xfId="27536"/>
    <cellStyle name="Normal 2 19 12 7 2 4" xfId="27537"/>
    <cellStyle name="Normal 2 19 12 7 3" xfId="27538"/>
    <cellStyle name="Normal 2 19 12 7 3 2" xfId="27539"/>
    <cellStyle name="Normal 2 19 12 7 3 2 2" xfId="27540"/>
    <cellStyle name="Normal 2 19 12 7 3 3" xfId="27541"/>
    <cellStyle name="Normal 2 19 12 7 4" xfId="27542"/>
    <cellStyle name="Normal 2 19 12 7 5" xfId="27543"/>
    <cellStyle name="Normal 2 19 12 8" xfId="27544"/>
    <cellStyle name="Normal 2 19 12 8 2" xfId="27545"/>
    <cellStyle name="Normal 2 19 12 8 3" xfId="27546"/>
    <cellStyle name="Normal 2 19 12 8 4" xfId="27547"/>
    <cellStyle name="Normal 2 19 12 9" xfId="27548"/>
    <cellStyle name="Normal 2 19 13" xfId="27549"/>
    <cellStyle name="Normal 2 19 13 10" xfId="27550"/>
    <cellStyle name="Normal 2 19 13 11" xfId="27551"/>
    <cellStyle name="Normal 2 19 13 2" xfId="27552"/>
    <cellStyle name="Normal 2 19 13 2 2" xfId="27553"/>
    <cellStyle name="Normal 2 19 13 2 2 2" xfId="27554"/>
    <cellStyle name="Normal 2 19 13 2 2 3" xfId="27555"/>
    <cellStyle name="Normal 2 19 13 2 2 4" xfId="27556"/>
    <cellStyle name="Normal 2 19 13 2 3" xfId="27557"/>
    <cellStyle name="Normal 2 19 13 2 4" xfId="27558"/>
    <cellStyle name="Normal 2 19 13 2 5" xfId="27559"/>
    <cellStyle name="Normal 2 19 13 3" xfId="27560"/>
    <cellStyle name="Normal 2 19 13 3 2" xfId="27561"/>
    <cellStyle name="Normal 2 19 13 3 2 2" xfId="27562"/>
    <cellStyle name="Normal 2 19 13 3 2 3" xfId="27563"/>
    <cellStyle name="Normal 2 19 13 3 2 3 2" xfId="27564"/>
    <cellStyle name="Normal 2 19 13 3 2 3 2 2" xfId="27565"/>
    <cellStyle name="Normal 2 19 13 3 2 3 3" xfId="27566"/>
    <cellStyle name="Normal 2 19 13 3 2 4" xfId="27567"/>
    <cellStyle name="Normal 2 19 13 3 3" xfId="27568"/>
    <cellStyle name="Normal 2 19 13 3 4" xfId="27569"/>
    <cellStyle name="Normal 2 19 13 3 4 2" xfId="27570"/>
    <cellStyle name="Normal 2 19 13 3 4 2 2" xfId="27571"/>
    <cellStyle name="Normal 2 19 13 3 4 3" xfId="27572"/>
    <cellStyle name="Normal 2 19 13 3 5" xfId="27573"/>
    <cellStyle name="Normal 2 19 13 4" xfId="27574"/>
    <cellStyle name="Normal 2 19 13 4 2" xfId="27575"/>
    <cellStyle name="Normal 2 19 13 4 2 2" xfId="27576"/>
    <cellStyle name="Normal 2 19 13 4 2 3" xfId="27577"/>
    <cellStyle name="Normal 2 19 13 4 2 4" xfId="27578"/>
    <cellStyle name="Normal 2 19 13 4 3" xfId="27579"/>
    <cellStyle name="Normal 2 19 13 4 4" xfId="27580"/>
    <cellStyle name="Normal 2 19 13 4 5" xfId="27581"/>
    <cellStyle name="Normal 2 19 13 5" xfId="27582"/>
    <cellStyle name="Normal 2 19 13 5 2" xfId="27583"/>
    <cellStyle name="Normal 2 19 13 5 2 2" xfId="27584"/>
    <cellStyle name="Normal 2 19 13 5 2 3" xfId="27585"/>
    <cellStyle name="Normal 2 19 13 5 2 4" xfId="27586"/>
    <cellStyle name="Normal 2 19 13 5 3" xfId="27587"/>
    <cellStyle name="Normal 2 19 13 5 4" xfId="27588"/>
    <cellStyle name="Normal 2 19 13 5 5" xfId="27589"/>
    <cellStyle name="Normal 2 19 13 6" xfId="27590"/>
    <cellStyle name="Normal 2 19 13 6 2" xfId="27591"/>
    <cellStyle name="Normal 2 19 13 6 2 2" xfId="27592"/>
    <cellStyle name="Normal 2 19 13 6 2 3" xfId="27593"/>
    <cellStyle name="Normal 2 19 13 6 2 4" xfId="27594"/>
    <cellStyle name="Normal 2 19 13 6 3" xfId="27595"/>
    <cellStyle name="Normal 2 19 13 6 4" xfId="27596"/>
    <cellStyle name="Normal 2 19 13 6 5" xfId="27597"/>
    <cellStyle name="Normal 2 19 13 7" xfId="27598"/>
    <cellStyle name="Normal 2 19 13 7 2" xfId="27599"/>
    <cellStyle name="Normal 2 19 13 7 2 2" xfId="27600"/>
    <cellStyle name="Normal 2 19 13 7 2 3" xfId="27601"/>
    <cellStyle name="Normal 2 19 13 7 2 4" xfId="27602"/>
    <cellStyle name="Normal 2 19 13 7 3" xfId="27603"/>
    <cellStyle name="Normal 2 19 13 7 4" xfId="27604"/>
    <cellStyle name="Normal 2 19 13 7 5" xfId="27605"/>
    <cellStyle name="Normal 2 19 13 8" xfId="27606"/>
    <cellStyle name="Normal 2 19 13 8 2" xfId="27607"/>
    <cellStyle name="Normal 2 19 13 8 3" xfId="27608"/>
    <cellStyle name="Normal 2 19 13 8 4" xfId="27609"/>
    <cellStyle name="Normal 2 19 13 9" xfId="27610"/>
    <cellStyle name="Normal 2 19 14" xfId="27611"/>
    <cellStyle name="Normal 2 19 14 2" xfId="27612"/>
    <cellStyle name="Normal 2 19 14 2 2" xfId="27613"/>
    <cellStyle name="Normal 2 19 14 2 3" xfId="27614"/>
    <cellStyle name="Normal 2 19 14 2 4" xfId="27615"/>
    <cellStyle name="Normal 2 19 14 3" xfId="27616"/>
    <cellStyle name="Normal 2 19 14 4" xfId="27617"/>
    <cellStyle name="Normal 2 19 14 5" xfId="27618"/>
    <cellStyle name="Normal 2 19 15" xfId="27619"/>
    <cellStyle name="Normal 2 19 15 2" xfId="27620"/>
    <cellStyle name="Normal 2 19 15 2 2" xfId="27621"/>
    <cellStyle name="Normal 2 19 15 2 3" xfId="27622"/>
    <cellStyle name="Normal 2 19 15 2 4" xfId="27623"/>
    <cellStyle name="Normal 2 19 15 3" xfId="27624"/>
    <cellStyle name="Normal 2 19 15 4" xfId="27625"/>
    <cellStyle name="Normal 2 19 15 5" xfId="27626"/>
    <cellStyle name="Normal 2 19 16" xfId="27627"/>
    <cellStyle name="Normal 2 19 16 2" xfId="27628"/>
    <cellStyle name="Normal 2 19 16 2 2" xfId="27629"/>
    <cellStyle name="Normal 2 19 16 2 3" xfId="27630"/>
    <cellStyle name="Normal 2 19 16 2 4" xfId="27631"/>
    <cellStyle name="Normal 2 19 16 3" xfId="27632"/>
    <cellStyle name="Normal 2 19 16 4" xfId="27633"/>
    <cellStyle name="Normal 2 19 16 5" xfId="27634"/>
    <cellStyle name="Normal 2 19 17" xfId="27635"/>
    <cellStyle name="Normal 2 19 17 2" xfId="27636"/>
    <cellStyle name="Normal 2 19 17 2 2" xfId="27637"/>
    <cellStyle name="Normal 2 19 17 2 3" xfId="27638"/>
    <cellStyle name="Normal 2 19 17 2 4" xfId="27639"/>
    <cellStyle name="Normal 2 19 17 3" xfId="27640"/>
    <cellStyle name="Normal 2 19 17 4" xfId="27641"/>
    <cellStyle name="Normal 2 19 17 5" xfId="27642"/>
    <cellStyle name="Normal 2 19 18" xfId="27643"/>
    <cellStyle name="Normal 2 19 18 2" xfId="27644"/>
    <cellStyle name="Normal 2 19 18 2 2" xfId="27645"/>
    <cellStyle name="Normal 2 19 18 2 3" xfId="27646"/>
    <cellStyle name="Normal 2 19 18 2 4" xfId="27647"/>
    <cellStyle name="Normal 2 19 18 3" xfId="27648"/>
    <cellStyle name="Normal 2 19 18 4" xfId="27649"/>
    <cellStyle name="Normal 2 19 18 5" xfId="27650"/>
    <cellStyle name="Normal 2 19 19" xfId="27651"/>
    <cellStyle name="Normal 2 19 19 2" xfId="27652"/>
    <cellStyle name="Normal 2 19 19 2 2" xfId="27653"/>
    <cellStyle name="Normal 2 19 19 2 3" xfId="27654"/>
    <cellStyle name="Normal 2 19 19 2 4" xfId="27655"/>
    <cellStyle name="Normal 2 19 19 3" xfId="27656"/>
    <cellStyle name="Normal 2 19 19 4" xfId="27657"/>
    <cellStyle name="Normal 2 19 19 5" xfId="27658"/>
    <cellStyle name="Normal 2 19 2" xfId="12"/>
    <cellStyle name="Normal 2 19 2 10" xfId="27659"/>
    <cellStyle name="Normal 2 19 2 11" xfId="27660"/>
    <cellStyle name="Normal 2 19 2 12" xfId="13"/>
    <cellStyle name="Normal 2 19 2 2" xfId="27661"/>
    <cellStyle name="Normal 2 19 2 2 2" xfId="27662"/>
    <cellStyle name="Normal 2 19 2 2 2 2" xfId="27663"/>
    <cellStyle name="Normal 2 19 2 2 2 3" xfId="27664"/>
    <cellStyle name="Normal 2 19 2 2 2 4" xfId="27665"/>
    <cellStyle name="Normal 2 19 2 2 3" xfId="27666"/>
    <cellStyle name="Normal 2 19 2 2 4" xfId="27667"/>
    <cellStyle name="Normal 2 19 2 2 5" xfId="27668"/>
    <cellStyle name="Normal 2 19 2 3" xfId="27669"/>
    <cellStyle name="Normal 2 19 2 3 2" xfId="27670"/>
    <cellStyle name="Normal 2 19 2 3 2 2" xfId="27671"/>
    <cellStyle name="Normal 2 19 2 3 2 3" xfId="27672"/>
    <cellStyle name="Normal 2 19 2 3 2 4" xfId="27673"/>
    <cellStyle name="Normal 2 19 2 3 3" xfId="27674"/>
    <cellStyle name="Normal 2 19 2 3 4" xfId="27675"/>
    <cellStyle name="Normal 2 19 2 3 5" xfId="27676"/>
    <cellStyle name="Normal 2 19 2 4" xfId="27677"/>
    <cellStyle name="Normal 2 19 2 4 2" xfId="27678"/>
    <cellStyle name="Normal 2 19 2 4 2 2" xfId="27679"/>
    <cellStyle name="Normal 2 19 2 4 2 3" xfId="27680"/>
    <cellStyle name="Normal 2 19 2 4 2 4" xfId="27681"/>
    <cellStyle name="Normal 2 19 2 4 3" xfId="27682"/>
    <cellStyle name="Normal 2 19 2 4 4" xfId="27683"/>
    <cellStyle name="Normal 2 19 2 4 5" xfId="27684"/>
    <cellStyle name="Normal 2 19 2 5" xfId="27685"/>
    <cellStyle name="Normal 2 19 2 5 2" xfId="27686"/>
    <cellStyle name="Normal 2 19 2 5 2 2" xfId="27687"/>
    <cellStyle name="Normal 2 19 2 5 2 3" xfId="27688"/>
    <cellStyle name="Normal 2 19 2 5 2 4" xfId="27689"/>
    <cellStyle name="Normal 2 19 2 5 3" xfId="27690"/>
    <cellStyle name="Normal 2 19 2 5 4" xfId="27691"/>
    <cellStyle name="Normal 2 19 2 5 5" xfId="27692"/>
    <cellStyle name="Normal 2 19 2 6" xfId="27693"/>
    <cellStyle name="Normal 2 19 2 6 2" xfId="27694"/>
    <cellStyle name="Normal 2 19 2 6 2 2" xfId="27695"/>
    <cellStyle name="Normal 2 19 2 6 2 3" xfId="27696"/>
    <cellStyle name="Normal 2 19 2 6 2 4" xfId="27697"/>
    <cellStyle name="Normal 2 19 2 6 3" xfId="27698"/>
    <cellStyle name="Normal 2 19 2 6 4" xfId="27699"/>
    <cellStyle name="Normal 2 19 2 6 5" xfId="27700"/>
    <cellStyle name="Normal 2 19 2 7" xfId="27701"/>
    <cellStyle name="Normal 2 19 2 7 2" xfId="27702"/>
    <cellStyle name="Normal 2 19 2 7 2 2" xfId="27703"/>
    <cellStyle name="Normal 2 19 2 7 2 3" xfId="27704"/>
    <cellStyle name="Normal 2 19 2 7 2 4" xfId="27705"/>
    <cellStyle name="Normal 2 19 2 7 3" xfId="27706"/>
    <cellStyle name="Normal 2 19 2 7 4" xfId="27707"/>
    <cellStyle name="Normal 2 19 2 7 5" xfId="27708"/>
    <cellStyle name="Normal 2 19 2 8" xfId="27709"/>
    <cellStyle name="Normal 2 19 2 8 2" xfId="27710"/>
    <cellStyle name="Normal 2 19 2 8 3" xfId="27711"/>
    <cellStyle name="Normal 2 19 2 8 4" xfId="27712"/>
    <cellStyle name="Normal 2 19 2 9" xfId="27713"/>
    <cellStyle name="Normal 2 19 20" xfId="27714"/>
    <cellStyle name="Normal 2 19 20 2" xfId="27715"/>
    <cellStyle name="Normal 2 19 20 3" xfId="27716"/>
    <cellStyle name="Normal 2 19 20 4" xfId="27717"/>
    <cellStyle name="Normal 2 19 21" xfId="27718"/>
    <cellStyle name="Normal 2 19 22" xfId="27719"/>
    <cellStyle name="Normal 2 19 23" xfId="27720"/>
    <cellStyle name="Normal 2 19 3" xfId="27721"/>
    <cellStyle name="Normal 2 19 3 10" xfId="27722"/>
    <cellStyle name="Normal 2 19 3 11" xfId="27723"/>
    <cellStyle name="Normal 2 19 3 2" xfId="27724"/>
    <cellStyle name="Normal 2 19 3 2 2" xfId="27725"/>
    <cellStyle name="Normal 2 19 3 2 2 2" xfId="27726"/>
    <cellStyle name="Normal 2 19 3 2 2 3" xfId="27727"/>
    <cellStyle name="Normal 2 19 3 2 2 4" xfId="27728"/>
    <cellStyle name="Normal 2 19 3 2 3" xfId="27729"/>
    <cellStyle name="Normal 2 19 3 2 4" xfId="27730"/>
    <cellStyle name="Normal 2 19 3 2 5" xfId="27731"/>
    <cellStyle name="Normal 2 19 3 3" xfId="27732"/>
    <cellStyle name="Normal 2 19 3 3 2" xfId="27733"/>
    <cellStyle name="Normal 2 19 3 3 2 2" xfId="27734"/>
    <cellStyle name="Normal 2 19 3 3 2 3" xfId="27735"/>
    <cellStyle name="Normal 2 19 3 3 2 4" xfId="27736"/>
    <cellStyle name="Normal 2 19 3 3 3" xfId="27737"/>
    <cellStyle name="Normal 2 19 3 3 4" xfId="27738"/>
    <cellStyle name="Normal 2 19 3 3 5" xfId="27739"/>
    <cellStyle name="Normal 2 19 3 4" xfId="27740"/>
    <cellStyle name="Normal 2 19 3 4 2" xfId="27741"/>
    <cellStyle name="Normal 2 19 3 4 2 2" xfId="27742"/>
    <cellStyle name="Normal 2 19 3 4 2 3" xfId="27743"/>
    <cellStyle name="Normal 2 19 3 4 2 4" xfId="27744"/>
    <cellStyle name="Normal 2 19 3 4 3" xfId="27745"/>
    <cellStyle name="Normal 2 19 3 4 4" xfId="27746"/>
    <cellStyle name="Normal 2 19 3 4 5" xfId="27747"/>
    <cellStyle name="Normal 2 19 3 5" xfId="27748"/>
    <cellStyle name="Normal 2 19 3 5 2" xfId="27749"/>
    <cellStyle name="Normal 2 19 3 5 2 2" xfId="27750"/>
    <cellStyle name="Normal 2 19 3 5 2 3" xfId="27751"/>
    <cellStyle name="Normal 2 19 3 5 2 4" xfId="27752"/>
    <cellStyle name="Normal 2 19 3 5 3" xfId="27753"/>
    <cellStyle name="Normal 2 19 3 5 4" xfId="27754"/>
    <cellStyle name="Normal 2 19 3 5 5" xfId="27755"/>
    <cellStyle name="Normal 2 19 3 6" xfId="27756"/>
    <cellStyle name="Normal 2 19 3 6 2" xfId="27757"/>
    <cellStyle name="Normal 2 19 3 6 2 2" xfId="27758"/>
    <cellStyle name="Normal 2 19 3 6 2 3" xfId="27759"/>
    <cellStyle name="Normal 2 19 3 6 2 4" xfId="27760"/>
    <cellStyle name="Normal 2 19 3 6 3" xfId="27761"/>
    <cellStyle name="Normal 2 19 3 6 4" xfId="27762"/>
    <cellStyle name="Normal 2 19 3 6 5" xfId="27763"/>
    <cellStyle name="Normal 2 19 3 7" xfId="27764"/>
    <cellStyle name="Normal 2 19 3 7 2" xfId="27765"/>
    <cellStyle name="Normal 2 19 3 7 2 2" xfId="27766"/>
    <cellStyle name="Normal 2 19 3 7 2 3" xfId="27767"/>
    <cellStyle name="Normal 2 19 3 7 2 4" xfId="27768"/>
    <cellStyle name="Normal 2 19 3 7 3" xfId="27769"/>
    <cellStyle name="Normal 2 19 3 7 4" xfId="27770"/>
    <cellStyle name="Normal 2 19 3 7 5" xfId="27771"/>
    <cellStyle name="Normal 2 19 3 8" xfId="27772"/>
    <cellStyle name="Normal 2 19 3 8 2" xfId="27773"/>
    <cellStyle name="Normal 2 19 3 8 3" xfId="27774"/>
    <cellStyle name="Normal 2 19 3 8 4" xfId="27775"/>
    <cellStyle name="Normal 2 19 3 9" xfId="27776"/>
    <cellStyle name="Normal 2 19 4" xfId="27777"/>
    <cellStyle name="Normal 2 19 4 10" xfId="27778"/>
    <cellStyle name="Normal 2 19 4 11" xfId="27779"/>
    <cellStyle name="Normal 2 19 4 2" xfId="27780"/>
    <cellStyle name="Normal 2 19 4 2 2" xfId="27781"/>
    <cellStyle name="Normal 2 19 4 2 2 2" xfId="27782"/>
    <cellStyle name="Normal 2 19 4 2 2 3" xfId="27783"/>
    <cellStyle name="Normal 2 19 4 2 2 4" xfId="27784"/>
    <cellStyle name="Normal 2 19 4 2 3" xfId="27785"/>
    <cellStyle name="Normal 2 19 4 2 4" xfId="27786"/>
    <cellStyle name="Normal 2 19 4 2 5" xfId="27787"/>
    <cellStyle name="Normal 2 19 4 3" xfId="27788"/>
    <cellStyle name="Normal 2 19 4 3 2" xfId="27789"/>
    <cellStyle name="Normal 2 19 4 3 2 2" xfId="27790"/>
    <cellStyle name="Normal 2 19 4 3 2 3" xfId="27791"/>
    <cellStyle name="Normal 2 19 4 3 2 4" xfId="27792"/>
    <cellStyle name="Normal 2 19 4 3 3" xfId="27793"/>
    <cellStyle name="Normal 2 19 4 3 4" xfId="27794"/>
    <cellStyle name="Normal 2 19 4 3 5" xfId="27795"/>
    <cellStyle name="Normal 2 19 4 4" xfId="27796"/>
    <cellStyle name="Normal 2 19 4 4 2" xfId="27797"/>
    <cellStyle name="Normal 2 19 4 4 2 2" xfId="27798"/>
    <cellStyle name="Normal 2 19 4 4 2 3" xfId="27799"/>
    <cellStyle name="Normal 2 19 4 4 2 4" xfId="27800"/>
    <cellStyle name="Normal 2 19 4 4 3" xfId="27801"/>
    <cellStyle name="Normal 2 19 4 4 4" xfId="27802"/>
    <cellStyle name="Normal 2 19 4 4 5" xfId="27803"/>
    <cellStyle name="Normal 2 19 4 5" xfId="27804"/>
    <cellStyle name="Normal 2 19 4 5 2" xfId="27805"/>
    <cellStyle name="Normal 2 19 4 5 2 2" xfId="27806"/>
    <cellStyle name="Normal 2 19 4 5 2 3" xfId="27807"/>
    <cellStyle name="Normal 2 19 4 5 2 4" xfId="27808"/>
    <cellStyle name="Normal 2 19 4 5 3" xfId="27809"/>
    <cellStyle name="Normal 2 19 4 5 4" xfId="27810"/>
    <cellStyle name="Normal 2 19 4 5 5" xfId="27811"/>
    <cellStyle name="Normal 2 19 4 6" xfId="27812"/>
    <cellStyle name="Normal 2 19 4 6 2" xfId="27813"/>
    <cellStyle name="Normal 2 19 4 6 2 2" xfId="27814"/>
    <cellStyle name="Normal 2 19 4 6 2 2 2" xfId="27815"/>
    <cellStyle name="Normal 2 19 4 6 2 2 2 2" xfId="27816"/>
    <cellStyle name="Normal 2 19 4 6 2 2 3" xfId="27817"/>
    <cellStyle name="Normal 2 19 4 6 2 3" xfId="27818"/>
    <cellStyle name="Normal 2 19 4 6 2 4" xfId="27819"/>
    <cellStyle name="Normal 2 19 4 6 3" xfId="27820"/>
    <cellStyle name="Normal 2 19 4 6 4" xfId="27821"/>
    <cellStyle name="Normal 2 19 4 6 5" xfId="27822"/>
    <cellStyle name="Normal 2 19 4 7" xfId="27823"/>
    <cellStyle name="Normal 2 19 4 7 2" xfId="27824"/>
    <cellStyle name="Normal 2 19 4 7 2 2" xfId="27825"/>
    <cellStyle name="Normal 2 19 4 7 2 3" xfId="27826"/>
    <cellStyle name="Normal 2 19 4 7 2 4" xfId="27827"/>
    <cellStyle name="Normal 2 19 4 7 3" xfId="27828"/>
    <cellStyle name="Normal 2 19 4 7 4" xfId="27829"/>
    <cellStyle name="Normal 2 19 4 7 5" xfId="27830"/>
    <cellStyle name="Normal 2 19 4 8" xfId="27831"/>
    <cellStyle name="Normal 2 19 4 8 2" xfId="27832"/>
    <cellStyle name="Normal 2 19 4 8 2 2" xfId="27833"/>
    <cellStyle name="Normal 2 19 4 8 3" xfId="27834"/>
    <cellStyle name="Normal 2 19 4 8 4" xfId="27835"/>
    <cellStyle name="Normal 2 19 4 8 5" xfId="27836"/>
    <cellStyle name="Normal 2 19 4 9" xfId="27837"/>
    <cellStyle name="Normal 2 19 5" xfId="27838"/>
    <cellStyle name="Normal 2 19 5 10" xfId="27839"/>
    <cellStyle name="Normal 2 19 5 11" xfId="27840"/>
    <cellStyle name="Normal 2 19 5 2" xfId="27841"/>
    <cellStyle name="Normal 2 19 5 2 2" xfId="27842"/>
    <cellStyle name="Normal 2 19 5 2 2 2" xfId="27843"/>
    <cellStyle name="Normal 2 19 5 2 2 3" xfId="27844"/>
    <cellStyle name="Normal 2 19 5 2 2 4" xfId="27845"/>
    <cellStyle name="Normal 2 19 5 2 3" xfId="27846"/>
    <cellStyle name="Normal 2 19 5 2 4" xfId="27847"/>
    <cellStyle name="Normal 2 19 5 2 5" xfId="27848"/>
    <cellStyle name="Normal 2 19 5 3" xfId="27849"/>
    <cellStyle name="Normal 2 19 5 3 2" xfId="27850"/>
    <cellStyle name="Normal 2 19 5 3 2 2" xfId="27851"/>
    <cellStyle name="Normal 2 19 5 3 2 3" xfId="27852"/>
    <cellStyle name="Normal 2 19 5 3 2 4" xfId="27853"/>
    <cellStyle name="Normal 2 19 5 3 3" xfId="27854"/>
    <cellStyle name="Normal 2 19 5 3 4" xfId="27855"/>
    <cellStyle name="Normal 2 19 5 3 5" xfId="27856"/>
    <cellStyle name="Normal 2 19 5 4" xfId="27857"/>
    <cellStyle name="Normal 2 19 5 4 2" xfId="27858"/>
    <cellStyle name="Normal 2 19 5 4 2 2" xfId="27859"/>
    <cellStyle name="Normal 2 19 5 4 2 2 2" xfId="27860"/>
    <cellStyle name="Normal 2 19 5 4 2 3" xfId="27861"/>
    <cellStyle name="Normal 2 19 5 4 2 4" xfId="27862"/>
    <cellStyle name="Normal 2 19 5 4 2 5" xfId="27863"/>
    <cellStyle name="Normal 2 19 5 4 3" xfId="27864"/>
    <cellStyle name="Normal 2 19 5 4 3 2" xfId="27865"/>
    <cellStyle name="Normal 2 19 5 4 3 2 2" xfId="27866"/>
    <cellStyle name="Normal 2 19 5 4 3 3" xfId="27867"/>
    <cellStyle name="Normal 2 19 5 4 4" xfId="27868"/>
    <cellStyle name="Normal 2 19 5 4 5" xfId="27869"/>
    <cellStyle name="Normal 2 19 5 5" xfId="27870"/>
    <cellStyle name="Normal 2 19 5 5 2" xfId="27871"/>
    <cellStyle name="Normal 2 19 5 5 2 2" xfId="27872"/>
    <cellStyle name="Normal 2 19 5 5 2 3" xfId="27873"/>
    <cellStyle name="Normal 2 19 5 5 2 4" xfId="27874"/>
    <cellStyle name="Normal 2 19 5 5 3" xfId="27875"/>
    <cellStyle name="Normal 2 19 5 5 4" xfId="27876"/>
    <cellStyle name="Normal 2 19 5 5 5" xfId="27877"/>
    <cellStyle name="Normal 2 19 5 6" xfId="27878"/>
    <cellStyle name="Normal 2 19 5 6 2" xfId="27879"/>
    <cellStyle name="Normal 2 19 5 6 2 2" xfId="27880"/>
    <cellStyle name="Normal 2 19 5 6 2 3" xfId="27881"/>
    <cellStyle name="Normal 2 19 5 6 2 4" xfId="27882"/>
    <cellStyle name="Normal 2 19 5 6 3" xfId="27883"/>
    <cellStyle name="Normal 2 19 5 6 4" xfId="27884"/>
    <cellStyle name="Normal 2 19 5 6 5" xfId="27885"/>
    <cellStyle name="Normal 2 19 5 7" xfId="27886"/>
    <cellStyle name="Normal 2 19 5 7 2" xfId="27887"/>
    <cellStyle name="Normal 2 19 5 7 2 2" xfId="27888"/>
    <cellStyle name="Normal 2 19 5 7 2 3" xfId="27889"/>
    <cellStyle name="Normal 2 19 5 7 2 4" xfId="27890"/>
    <cellStyle name="Normal 2 19 5 7 3" xfId="27891"/>
    <cellStyle name="Normal 2 19 5 7 4" xfId="27892"/>
    <cellStyle name="Normal 2 19 5 7 5" xfId="27893"/>
    <cellStyle name="Normal 2 19 5 8" xfId="27894"/>
    <cellStyle name="Normal 2 19 5 8 2" xfId="27895"/>
    <cellStyle name="Normal 2 19 5 8 3" xfId="27896"/>
    <cellStyle name="Normal 2 19 5 8 4" xfId="27897"/>
    <cellStyle name="Normal 2 19 5 9" xfId="27898"/>
    <cellStyle name="Normal 2 19 6" xfId="27899"/>
    <cellStyle name="Normal 2 19 6 10" xfId="27900"/>
    <cellStyle name="Normal 2 19 6 10 2" xfId="27901"/>
    <cellStyle name="Normal 2 19 6 11" xfId="27902"/>
    <cellStyle name="Normal 2 19 6 12" xfId="27903"/>
    <cellStyle name="Normal 2 19 6 2" xfId="27904"/>
    <cellStyle name="Normal 2 19 6 2 2" xfId="27905"/>
    <cellStyle name="Normal 2 19 6 2 2 2" xfId="27906"/>
    <cellStyle name="Normal 2 19 6 2 2 3" xfId="27907"/>
    <cellStyle name="Normal 2 19 6 2 2 4" xfId="27908"/>
    <cellStyle name="Normal 2 19 6 2 3" xfId="27909"/>
    <cellStyle name="Normal 2 19 6 2 4" xfId="27910"/>
    <cellStyle name="Normal 2 19 6 2 5" xfId="27911"/>
    <cellStyle name="Normal 2 19 6 3" xfId="27912"/>
    <cellStyle name="Normal 2 19 6 3 2" xfId="27913"/>
    <cellStyle name="Normal 2 19 6 3 2 2" xfId="27914"/>
    <cellStyle name="Normal 2 19 6 3 2 3" xfId="27915"/>
    <cellStyle name="Normal 2 19 6 3 2 4" xfId="27916"/>
    <cellStyle name="Normal 2 19 6 3 3" xfId="27917"/>
    <cellStyle name="Normal 2 19 6 3 4" xfId="27918"/>
    <cellStyle name="Normal 2 19 6 3 4 2" xfId="27919"/>
    <cellStyle name="Normal 2 19 6 3 4 2 2" xfId="27920"/>
    <cellStyle name="Normal 2 19 6 3 4 3" xfId="27921"/>
    <cellStyle name="Normal 2 19 6 3 5" xfId="27922"/>
    <cellStyle name="Normal 2 19 6 4" xfId="27923"/>
    <cellStyle name="Normal 2 19 6 4 2" xfId="27924"/>
    <cellStyle name="Normal 2 19 6 4 2 2" xfId="27925"/>
    <cellStyle name="Normal 2 19 6 4 2 3" xfId="27926"/>
    <cellStyle name="Normal 2 19 6 4 2 4" xfId="27927"/>
    <cellStyle name="Normal 2 19 6 4 3" xfId="27928"/>
    <cellStyle name="Normal 2 19 6 4 4" xfId="27929"/>
    <cellStyle name="Normal 2 19 6 4 5" xfId="27930"/>
    <cellStyle name="Normal 2 19 6 5" xfId="27931"/>
    <cellStyle name="Normal 2 19 6 5 2" xfId="27932"/>
    <cellStyle name="Normal 2 19 6 5 2 2" xfId="27933"/>
    <cellStyle name="Normal 2 19 6 5 2 3" xfId="27934"/>
    <cellStyle name="Normal 2 19 6 5 2 4" xfId="27935"/>
    <cellStyle name="Normal 2 19 6 5 3" xfId="27936"/>
    <cellStyle name="Normal 2 19 6 5 4" xfId="27937"/>
    <cellStyle name="Normal 2 19 6 5 5" xfId="27938"/>
    <cellStyle name="Normal 2 19 6 6" xfId="27939"/>
    <cellStyle name="Normal 2 19 6 6 2" xfId="27940"/>
    <cellStyle name="Normal 2 19 6 6 2 2" xfId="27941"/>
    <cellStyle name="Normal 2 19 6 6 2 3" xfId="27942"/>
    <cellStyle name="Normal 2 19 6 6 2 4" xfId="27943"/>
    <cellStyle name="Normal 2 19 6 6 3" xfId="27944"/>
    <cellStyle name="Normal 2 19 6 6 4" xfId="27945"/>
    <cellStyle name="Normal 2 19 6 6 5" xfId="27946"/>
    <cellStyle name="Normal 2 19 6 7" xfId="27947"/>
    <cellStyle name="Normal 2 19 6 7 2" xfId="27948"/>
    <cellStyle name="Normal 2 19 6 7 2 2" xfId="27949"/>
    <cellStyle name="Normal 2 19 6 7 2 3" xfId="27950"/>
    <cellStyle name="Normal 2 19 6 7 2 4" xfId="27951"/>
    <cellStyle name="Normal 2 19 6 7 3" xfId="27952"/>
    <cellStyle name="Normal 2 19 6 7 4" xfId="27953"/>
    <cellStyle name="Normal 2 19 6 7 5" xfId="27954"/>
    <cellStyle name="Normal 2 19 6 8" xfId="27955"/>
    <cellStyle name="Normal 2 19 6 8 2" xfId="27956"/>
    <cellStyle name="Normal 2 19 6 8 3" xfId="27957"/>
    <cellStyle name="Normal 2 19 6 8 4" xfId="27958"/>
    <cellStyle name="Normal 2 19 6 9" xfId="27959"/>
    <cellStyle name="Normal 2 19 6 9 2" xfId="27960"/>
    <cellStyle name="Normal 2 19 6 9 2 2" xfId="27961"/>
    <cellStyle name="Normal 2 19 6 9 3" xfId="27962"/>
    <cellStyle name="Normal 2 19 7" xfId="27963"/>
    <cellStyle name="Normal 2 19 7 10" xfId="27964"/>
    <cellStyle name="Normal 2 19 7 11" xfId="27965"/>
    <cellStyle name="Normal 2 19 7 2" xfId="27966"/>
    <cellStyle name="Normal 2 19 7 2 2" xfId="27967"/>
    <cellStyle name="Normal 2 19 7 2 2 2" xfId="27968"/>
    <cellStyle name="Normal 2 19 7 2 2 3" xfId="27969"/>
    <cellStyle name="Normal 2 19 7 2 2 4" xfId="27970"/>
    <cellStyle name="Normal 2 19 7 2 3" xfId="27971"/>
    <cellStyle name="Normal 2 19 7 2 4" xfId="27972"/>
    <cellStyle name="Normal 2 19 7 2 5" xfId="27973"/>
    <cellStyle name="Normal 2 19 7 3" xfId="27974"/>
    <cellStyle name="Normal 2 19 7 3 2" xfId="27975"/>
    <cellStyle name="Normal 2 19 7 3 2 2" xfId="27976"/>
    <cellStyle name="Normal 2 19 7 3 2 3" xfId="27977"/>
    <cellStyle name="Normal 2 19 7 3 2 4" xfId="27978"/>
    <cellStyle name="Normal 2 19 7 3 3" xfId="27979"/>
    <cellStyle name="Normal 2 19 7 3 4" xfId="27980"/>
    <cellStyle name="Normal 2 19 7 3 5" xfId="27981"/>
    <cellStyle name="Normal 2 19 7 4" xfId="27982"/>
    <cellStyle name="Normal 2 19 7 4 2" xfId="27983"/>
    <cellStyle name="Normal 2 19 7 4 2 2" xfId="27984"/>
    <cellStyle name="Normal 2 19 7 4 2 3" xfId="27985"/>
    <cellStyle name="Normal 2 19 7 4 2 4" xfId="27986"/>
    <cellStyle name="Normal 2 19 7 4 3" xfId="27987"/>
    <cellStyle name="Normal 2 19 7 4 4" xfId="27988"/>
    <cellStyle name="Normal 2 19 7 4 5" xfId="27989"/>
    <cellStyle name="Normal 2 19 7 5" xfId="27990"/>
    <cellStyle name="Normal 2 19 7 5 2" xfId="27991"/>
    <cellStyle name="Normal 2 19 7 5 2 2" xfId="27992"/>
    <cellStyle name="Normal 2 19 7 5 2 3" xfId="27993"/>
    <cellStyle name="Normal 2 19 7 5 2 4" xfId="27994"/>
    <cellStyle name="Normal 2 19 7 5 3" xfId="27995"/>
    <cellStyle name="Normal 2 19 7 5 4" xfId="27996"/>
    <cellStyle name="Normal 2 19 7 5 5" xfId="27997"/>
    <cellStyle name="Normal 2 19 7 6" xfId="27998"/>
    <cellStyle name="Normal 2 19 7 6 2" xfId="27999"/>
    <cellStyle name="Normal 2 19 7 6 2 2" xfId="28000"/>
    <cellStyle name="Normal 2 19 7 6 2 3" xfId="28001"/>
    <cellStyle name="Normal 2 19 7 6 2 4" xfId="28002"/>
    <cellStyle name="Normal 2 19 7 6 3" xfId="28003"/>
    <cellStyle name="Normal 2 19 7 6 4" xfId="28004"/>
    <cellStyle name="Normal 2 19 7 6 5" xfId="28005"/>
    <cellStyle name="Normal 2 19 7 7" xfId="28006"/>
    <cellStyle name="Normal 2 19 7 7 2" xfId="28007"/>
    <cellStyle name="Normal 2 19 7 7 2 2" xfId="28008"/>
    <cellStyle name="Normal 2 19 7 7 2 3" xfId="28009"/>
    <cellStyle name="Normal 2 19 7 7 2 4" xfId="28010"/>
    <cellStyle name="Normal 2 19 7 7 3" xfId="28011"/>
    <cellStyle name="Normal 2 19 7 7 4" xfId="28012"/>
    <cellStyle name="Normal 2 19 7 7 5" xfId="28013"/>
    <cellStyle name="Normal 2 19 7 8" xfId="28014"/>
    <cellStyle name="Normal 2 19 7 8 2" xfId="28015"/>
    <cellStyle name="Normal 2 19 7 8 3" xfId="28016"/>
    <cellStyle name="Normal 2 19 7 8 4" xfId="28017"/>
    <cellStyle name="Normal 2 19 7 9" xfId="28018"/>
    <cellStyle name="Normal 2 19 8" xfId="28019"/>
    <cellStyle name="Normal 2 19 8 10" xfId="28020"/>
    <cellStyle name="Normal 2 19 8 11" xfId="28021"/>
    <cellStyle name="Normal 2 19 8 2" xfId="28022"/>
    <cellStyle name="Normal 2 19 8 2 2" xfId="28023"/>
    <cellStyle name="Normal 2 19 8 2 2 2" xfId="28024"/>
    <cellStyle name="Normal 2 19 8 2 2 3" xfId="28025"/>
    <cellStyle name="Normal 2 19 8 2 2 4" xfId="28026"/>
    <cellStyle name="Normal 2 19 8 2 3" xfId="28027"/>
    <cellStyle name="Normal 2 19 8 2 4" xfId="28028"/>
    <cellStyle name="Normal 2 19 8 2 5" xfId="28029"/>
    <cellStyle name="Normal 2 19 8 3" xfId="28030"/>
    <cellStyle name="Normal 2 19 8 3 2" xfId="28031"/>
    <cellStyle name="Normal 2 19 8 3 2 2" xfId="28032"/>
    <cellStyle name="Normal 2 19 8 3 2 3" xfId="28033"/>
    <cellStyle name="Normal 2 19 8 3 2 4" xfId="28034"/>
    <cellStyle name="Normal 2 19 8 3 3" xfId="28035"/>
    <cellStyle name="Normal 2 19 8 3 4" xfId="28036"/>
    <cellStyle name="Normal 2 19 8 3 5" xfId="28037"/>
    <cellStyle name="Normal 2 19 8 4" xfId="28038"/>
    <cellStyle name="Normal 2 19 8 4 2" xfId="28039"/>
    <cellStyle name="Normal 2 19 8 4 2 2" xfId="28040"/>
    <cellStyle name="Normal 2 19 8 4 2 3" xfId="28041"/>
    <cellStyle name="Normal 2 19 8 4 2 3 2" xfId="28042"/>
    <cellStyle name="Normal 2 19 8 4 2 3 2 2" xfId="28043"/>
    <cellStyle name="Normal 2 19 8 4 2 3 3" xfId="28044"/>
    <cellStyle name="Normal 2 19 8 4 2 4" xfId="28045"/>
    <cellStyle name="Normal 2 19 8 4 3" xfId="28046"/>
    <cellStyle name="Normal 2 19 8 4 4" xfId="28047"/>
    <cellStyle name="Normal 2 19 8 4 5" xfId="28048"/>
    <cellStyle name="Normal 2 19 8 5" xfId="28049"/>
    <cellStyle name="Normal 2 19 8 5 2" xfId="28050"/>
    <cellStyle name="Normal 2 19 8 5 2 2" xfId="28051"/>
    <cellStyle name="Normal 2 19 8 5 2 2 2" xfId="28052"/>
    <cellStyle name="Normal 2 19 8 5 2 2 2 2" xfId="28053"/>
    <cellStyle name="Normal 2 19 8 5 2 2 3" xfId="28054"/>
    <cellStyle name="Normal 2 19 8 5 2 3" xfId="28055"/>
    <cellStyle name="Normal 2 19 8 5 2 4" xfId="28056"/>
    <cellStyle name="Normal 2 19 8 5 3" xfId="28057"/>
    <cellStyle name="Normal 2 19 8 5 4" xfId="28058"/>
    <cellStyle name="Normal 2 19 8 5 5" xfId="28059"/>
    <cellStyle name="Normal 2 19 8 6" xfId="28060"/>
    <cellStyle name="Normal 2 19 8 6 2" xfId="28061"/>
    <cellStyle name="Normal 2 19 8 6 2 2" xfId="28062"/>
    <cellStyle name="Normal 2 19 8 6 2 3" xfId="28063"/>
    <cellStyle name="Normal 2 19 8 6 2 4" xfId="28064"/>
    <cellStyle name="Normal 2 19 8 6 3" xfId="28065"/>
    <cellStyle name="Normal 2 19 8 6 4" xfId="28066"/>
    <cellStyle name="Normal 2 19 8 6 5" xfId="28067"/>
    <cellStyle name="Normal 2 19 8 7" xfId="28068"/>
    <cellStyle name="Normal 2 19 8 7 2" xfId="28069"/>
    <cellStyle name="Normal 2 19 8 7 2 2" xfId="28070"/>
    <cellStyle name="Normal 2 19 8 7 2 3" xfId="28071"/>
    <cellStyle name="Normal 2 19 8 7 2 4" xfId="28072"/>
    <cellStyle name="Normal 2 19 8 7 3" xfId="28073"/>
    <cellStyle name="Normal 2 19 8 7 4" xfId="28074"/>
    <cellStyle name="Normal 2 19 8 7 5" xfId="28075"/>
    <cellStyle name="Normal 2 19 8 8" xfId="28076"/>
    <cellStyle name="Normal 2 19 8 8 2" xfId="28077"/>
    <cellStyle name="Normal 2 19 8 8 3" xfId="28078"/>
    <cellStyle name="Normal 2 19 8 8 4" xfId="28079"/>
    <cellStyle name="Normal 2 19 8 9" xfId="28080"/>
    <cellStyle name="Normal 2 19 9" xfId="28081"/>
    <cellStyle name="Normal 2 19 9 10" xfId="28082"/>
    <cellStyle name="Normal 2 19 9 11" xfId="28083"/>
    <cellStyle name="Normal 2 19 9 2" xfId="28084"/>
    <cellStyle name="Normal 2 19 9 2 2" xfId="28085"/>
    <cellStyle name="Normal 2 19 9 2 2 2" xfId="28086"/>
    <cellStyle name="Normal 2 19 9 2 2 3" xfId="28087"/>
    <cellStyle name="Normal 2 19 9 2 2 4" xfId="28088"/>
    <cellStyle name="Normal 2 19 9 2 3" xfId="28089"/>
    <cellStyle name="Normal 2 19 9 2 4" xfId="28090"/>
    <cellStyle name="Normal 2 19 9 2 5" xfId="28091"/>
    <cellStyle name="Normal 2 19 9 3" xfId="28092"/>
    <cellStyle name="Normal 2 19 9 3 2" xfId="28093"/>
    <cellStyle name="Normal 2 19 9 3 2 2" xfId="28094"/>
    <cellStyle name="Normal 2 19 9 3 2 3" xfId="28095"/>
    <cellStyle name="Normal 2 19 9 3 2 4" xfId="28096"/>
    <cellStyle name="Normal 2 19 9 3 3" xfId="28097"/>
    <cellStyle name="Normal 2 19 9 3 4" xfId="28098"/>
    <cellStyle name="Normal 2 19 9 3 5" xfId="28099"/>
    <cellStyle name="Normal 2 19 9 4" xfId="28100"/>
    <cellStyle name="Normal 2 19 9 4 2" xfId="28101"/>
    <cellStyle name="Normal 2 19 9 4 2 2" xfId="28102"/>
    <cellStyle name="Normal 2 19 9 4 2 3" xfId="28103"/>
    <cellStyle name="Normal 2 19 9 4 2 4" xfId="28104"/>
    <cellStyle name="Normal 2 19 9 4 3" xfId="28105"/>
    <cellStyle name="Normal 2 19 9 4 4" xfId="28106"/>
    <cellStyle name="Normal 2 19 9 4 5" xfId="28107"/>
    <cellStyle name="Normal 2 19 9 5" xfId="28108"/>
    <cellStyle name="Normal 2 19 9 5 2" xfId="28109"/>
    <cellStyle name="Normal 2 19 9 5 2 2" xfId="28110"/>
    <cellStyle name="Normal 2 19 9 5 2 3" xfId="28111"/>
    <cellStyle name="Normal 2 19 9 5 2 4" xfId="28112"/>
    <cellStyle name="Normal 2 19 9 5 3" xfId="28113"/>
    <cellStyle name="Normal 2 19 9 5 4" xfId="28114"/>
    <cellStyle name="Normal 2 19 9 5 5" xfId="28115"/>
    <cellStyle name="Normal 2 19 9 6" xfId="28116"/>
    <cellStyle name="Normal 2 19 9 6 2" xfId="28117"/>
    <cellStyle name="Normal 2 19 9 6 2 2" xfId="28118"/>
    <cellStyle name="Normal 2 19 9 6 2 3" xfId="28119"/>
    <cellStyle name="Normal 2 19 9 6 2 4" xfId="28120"/>
    <cellStyle name="Normal 2 19 9 6 3" xfId="28121"/>
    <cellStyle name="Normal 2 19 9 6 4" xfId="28122"/>
    <cellStyle name="Normal 2 19 9 6 5" xfId="28123"/>
    <cellStyle name="Normal 2 19 9 7" xfId="28124"/>
    <cellStyle name="Normal 2 19 9 7 2" xfId="28125"/>
    <cellStyle name="Normal 2 19 9 7 2 2" xfId="28126"/>
    <cellStyle name="Normal 2 19 9 7 2 3" xfId="28127"/>
    <cellStyle name="Normal 2 19 9 7 2 4" xfId="28128"/>
    <cellStyle name="Normal 2 19 9 7 3" xfId="28129"/>
    <cellStyle name="Normal 2 19 9 7 4" xfId="28130"/>
    <cellStyle name="Normal 2 19 9 7 5" xfId="28131"/>
    <cellStyle name="Normal 2 19 9 8" xfId="28132"/>
    <cellStyle name="Normal 2 19 9 8 2" xfId="28133"/>
    <cellStyle name="Normal 2 19 9 8 3" xfId="28134"/>
    <cellStyle name="Normal 2 19 9 8 4" xfId="28135"/>
    <cellStyle name="Normal 2 19 9 9" xfId="28136"/>
    <cellStyle name="Normal 2 2" xfId="14"/>
    <cellStyle name="Normal 2 2 10" xfId="28137"/>
    <cellStyle name="Normal 2 2 10 10" xfId="28138"/>
    <cellStyle name="Normal 2 2 10 10 2" xfId="28139"/>
    <cellStyle name="Normal 2 2 10 10 2 2" xfId="28140"/>
    <cellStyle name="Normal 2 2 10 10 2 3" xfId="28141"/>
    <cellStyle name="Normal 2 2 10 10 2 4" xfId="28142"/>
    <cellStyle name="Normal 2 2 10 10 3" xfId="28143"/>
    <cellStyle name="Normal 2 2 10 10 4" xfId="28144"/>
    <cellStyle name="Normal 2 2 10 10 5" xfId="28145"/>
    <cellStyle name="Normal 2 2 10 11" xfId="28146"/>
    <cellStyle name="Normal 2 2 10 11 2" xfId="28147"/>
    <cellStyle name="Normal 2 2 10 11 2 2" xfId="28148"/>
    <cellStyle name="Normal 2 2 10 11 2 3" xfId="28149"/>
    <cellStyle name="Normal 2 2 10 11 2 4" xfId="28150"/>
    <cellStyle name="Normal 2 2 10 11 3" xfId="28151"/>
    <cellStyle name="Normal 2 2 10 11 4" xfId="28152"/>
    <cellStyle name="Normal 2 2 10 11 4 2" xfId="28153"/>
    <cellStyle name="Normal 2 2 10 11 4 2 2" xfId="28154"/>
    <cellStyle name="Normal 2 2 10 11 4 3" xfId="28155"/>
    <cellStyle name="Normal 2 2 10 11 5" xfId="28156"/>
    <cellStyle name="Normal 2 2 10 12" xfId="28157"/>
    <cellStyle name="Normal 2 2 10 12 2" xfId="28158"/>
    <cellStyle name="Normal 2 2 10 12 2 2" xfId="28159"/>
    <cellStyle name="Normal 2 2 10 12 2 3" xfId="28160"/>
    <cellStyle name="Normal 2 2 10 12 2 4" xfId="28161"/>
    <cellStyle name="Normal 2 2 10 12 3" xfId="28162"/>
    <cellStyle name="Normal 2 2 10 12 4" xfId="28163"/>
    <cellStyle name="Normal 2 2 10 12 5" xfId="28164"/>
    <cellStyle name="Normal 2 2 10 13" xfId="28165"/>
    <cellStyle name="Normal 2 2 10 13 2" xfId="28166"/>
    <cellStyle name="Normal 2 2 10 13 2 2" xfId="28167"/>
    <cellStyle name="Normal 2 2 10 13 2 3" xfId="28168"/>
    <cellStyle name="Normal 2 2 10 13 2 4" xfId="28169"/>
    <cellStyle name="Normal 2 2 10 13 3" xfId="28170"/>
    <cellStyle name="Normal 2 2 10 13 4" xfId="28171"/>
    <cellStyle name="Normal 2 2 10 13 4 2" xfId="28172"/>
    <cellStyle name="Normal 2 2 10 13 4 2 2" xfId="28173"/>
    <cellStyle name="Normal 2 2 10 13 4 3" xfId="28174"/>
    <cellStyle name="Normal 2 2 10 13 5" xfId="28175"/>
    <cellStyle name="Normal 2 2 10 14" xfId="28176"/>
    <cellStyle name="Normal 2 2 10 14 2" xfId="28177"/>
    <cellStyle name="Normal 2 2 10 14 2 2" xfId="28178"/>
    <cellStyle name="Normal 2 2 10 14 2 3" xfId="28179"/>
    <cellStyle name="Normal 2 2 10 14 2 4" xfId="28180"/>
    <cellStyle name="Normal 2 2 10 14 3" xfId="28181"/>
    <cellStyle name="Normal 2 2 10 14 4" xfId="28182"/>
    <cellStyle name="Normal 2 2 10 14 5" xfId="28183"/>
    <cellStyle name="Normal 2 2 10 15" xfId="28184"/>
    <cellStyle name="Normal 2 2 10 15 2" xfId="28185"/>
    <cellStyle name="Normal 2 2 10 15 2 2" xfId="28186"/>
    <cellStyle name="Normal 2 2 10 15 2 3" xfId="28187"/>
    <cellStyle name="Normal 2 2 10 15 2 4" xfId="28188"/>
    <cellStyle name="Normal 2 2 10 15 3" xfId="28189"/>
    <cellStyle name="Normal 2 2 10 15 4" xfId="28190"/>
    <cellStyle name="Normal 2 2 10 15 5" xfId="28191"/>
    <cellStyle name="Normal 2 2 10 16" xfId="28192"/>
    <cellStyle name="Normal 2 2 10 16 2" xfId="28193"/>
    <cellStyle name="Normal 2 2 10 16 2 2" xfId="28194"/>
    <cellStyle name="Normal 2 2 10 16 2 3" xfId="28195"/>
    <cellStyle name="Normal 2 2 10 16 2 4" xfId="28196"/>
    <cellStyle name="Normal 2 2 10 16 3" xfId="28197"/>
    <cellStyle name="Normal 2 2 10 16 4" xfId="28198"/>
    <cellStyle name="Normal 2 2 10 16 5" xfId="28199"/>
    <cellStyle name="Normal 2 2 10 17" xfId="28200"/>
    <cellStyle name="Normal 2 2 10 17 2" xfId="28201"/>
    <cellStyle name="Normal 2 2 10 17 2 2" xfId="28202"/>
    <cellStyle name="Normal 2 2 10 17 2 3" xfId="28203"/>
    <cellStyle name="Normal 2 2 10 17 2 4" xfId="28204"/>
    <cellStyle name="Normal 2 2 10 17 3" xfId="28205"/>
    <cellStyle name="Normal 2 2 10 17 4" xfId="28206"/>
    <cellStyle name="Normal 2 2 10 17 5" xfId="28207"/>
    <cellStyle name="Normal 2 2 10 18" xfId="28208"/>
    <cellStyle name="Normal 2 2 10 18 2" xfId="28209"/>
    <cellStyle name="Normal 2 2 10 18 2 2" xfId="28210"/>
    <cellStyle name="Normal 2 2 10 18 2 2 2" xfId="28211"/>
    <cellStyle name="Normal 2 2 10 18 2 3" xfId="28212"/>
    <cellStyle name="Normal 2 2 10 18 2 4" xfId="28213"/>
    <cellStyle name="Normal 2 2 10 18 2 5" xfId="28214"/>
    <cellStyle name="Normal 2 2 10 18 3" xfId="28215"/>
    <cellStyle name="Normal 2 2 10 18 4" xfId="28216"/>
    <cellStyle name="Normal 2 2 10 18 5" xfId="28217"/>
    <cellStyle name="Normal 2 2 10 19" xfId="28218"/>
    <cellStyle name="Normal 2 2 10 19 2" xfId="28219"/>
    <cellStyle name="Normal 2 2 10 19 2 2" xfId="28220"/>
    <cellStyle name="Normal 2 2 10 19 2 3" xfId="28221"/>
    <cellStyle name="Normal 2 2 10 19 2 4" xfId="28222"/>
    <cellStyle name="Normal 2 2 10 19 3" xfId="28223"/>
    <cellStyle name="Normal 2 2 10 19 4" xfId="28224"/>
    <cellStyle name="Normal 2 2 10 19 5" xfId="28225"/>
    <cellStyle name="Normal 2 2 10 2" xfId="28226"/>
    <cellStyle name="Normal 2 2 10 2 2" xfId="28227"/>
    <cellStyle name="Normal 2 2 10 2 2 2" xfId="28228"/>
    <cellStyle name="Normal 2 2 10 2 2 3" xfId="28229"/>
    <cellStyle name="Normal 2 2 10 2 2 4" xfId="28230"/>
    <cellStyle name="Normal 2 2 10 2 3" xfId="28231"/>
    <cellStyle name="Normal 2 2 10 2 4" xfId="28232"/>
    <cellStyle name="Normal 2 2 10 2 5" xfId="28233"/>
    <cellStyle name="Normal 2 2 10 20" xfId="28234"/>
    <cellStyle name="Normal 2 2 10 20 2" xfId="28235"/>
    <cellStyle name="Normal 2 2 10 20 3" xfId="28236"/>
    <cellStyle name="Normal 2 2 10 20 4" xfId="28237"/>
    <cellStyle name="Normal 2 2 10 21" xfId="28238"/>
    <cellStyle name="Normal 2 2 10 22" xfId="28239"/>
    <cellStyle name="Normal 2 2 10 23" xfId="28240"/>
    <cellStyle name="Normal 2 2 10 3" xfId="28241"/>
    <cellStyle name="Normal 2 2 10 3 2" xfId="28242"/>
    <cellStyle name="Normal 2 2 10 3 2 2" xfId="28243"/>
    <cellStyle name="Normal 2 2 10 3 2 3" xfId="28244"/>
    <cellStyle name="Normal 2 2 10 3 2 4" xfId="28245"/>
    <cellStyle name="Normal 2 2 10 3 3" xfId="28246"/>
    <cellStyle name="Normal 2 2 10 3 4" xfId="28247"/>
    <cellStyle name="Normal 2 2 10 3 5" xfId="28248"/>
    <cellStyle name="Normal 2 2 10 4" xfId="28249"/>
    <cellStyle name="Normal 2 2 10 4 2" xfId="28250"/>
    <cellStyle name="Normal 2 2 10 4 2 2" xfId="28251"/>
    <cellStyle name="Normal 2 2 10 4 2 3" xfId="28252"/>
    <cellStyle name="Normal 2 2 10 4 2 4" xfId="28253"/>
    <cellStyle name="Normal 2 2 10 4 3" xfId="28254"/>
    <cellStyle name="Normal 2 2 10 4 3 2" xfId="28255"/>
    <cellStyle name="Normal 2 2 10 4 4" xfId="28256"/>
    <cellStyle name="Normal 2 2 10 4 5" xfId="28257"/>
    <cellStyle name="Normal 2 2 10 4 6" xfId="28258"/>
    <cellStyle name="Normal 2 2 10 5" xfId="28259"/>
    <cellStyle name="Normal 2 2 10 5 2" xfId="28260"/>
    <cellStyle name="Normal 2 2 10 5 2 2" xfId="28261"/>
    <cellStyle name="Normal 2 2 10 5 2 3" xfId="28262"/>
    <cellStyle name="Normal 2 2 10 5 2 4" xfId="28263"/>
    <cellStyle name="Normal 2 2 10 5 3" xfId="28264"/>
    <cellStyle name="Normal 2 2 10 5 4" xfId="28265"/>
    <cellStyle name="Normal 2 2 10 5 5" xfId="28266"/>
    <cellStyle name="Normal 2 2 10 6" xfId="28267"/>
    <cellStyle name="Normal 2 2 10 6 2" xfId="28268"/>
    <cellStyle name="Normal 2 2 10 6 2 2" xfId="28269"/>
    <cellStyle name="Normal 2 2 10 6 2 3" xfId="28270"/>
    <cellStyle name="Normal 2 2 10 6 2 4" xfId="28271"/>
    <cellStyle name="Normal 2 2 10 6 3" xfId="28272"/>
    <cellStyle name="Normal 2 2 10 6 4" xfId="28273"/>
    <cellStyle name="Normal 2 2 10 6 5" xfId="28274"/>
    <cellStyle name="Normal 2 2 10 7" xfId="28275"/>
    <cellStyle name="Normal 2 2 10 7 2" xfId="28276"/>
    <cellStyle name="Normal 2 2 10 7 2 2" xfId="28277"/>
    <cellStyle name="Normal 2 2 10 7 2 3" xfId="28278"/>
    <cellStyle name="Normal 2 2 10 7 2 4" xfId="28279"/>
    <cellStyle name="Normal 2 2 10 7 3" xfId="28280"/>
    <cellStyle name="Normal 2 2 10 7 4" xfId="28281"/>
    <cellStyle name="Normal 2 2 10 7 5" xfId="28282"/>
    <cellStyle name="Normal 2 2 10 8" xfId="28283"/>
    <cellStyle name="Normal 2 2 10 8 2" xfId="28284"/>
    <cellStyle name="Normal 2 2 10 8 2 2" xfId="28285"/>
    <cellStyle name="Normal 2 2 10 8 2 3" xfId="28286"/>
    <cellStyle name="Normal 2 2 10 8 2 4" xfId="28287"/>
    <cellStyle name="Normal 2 2 10 8 3" xfId="28288"/>
    <cellStyle name="Normal 2 2 10 8 4" xfId="28289"/>
    <cellStyle name="Normal 2 2 10 8 5" xfId="28290"/>
    <cellStyle name="Normal 2 2 10 9" xfId="28291"/>
    <cellStyle name="Normal 2 2 10 9 2" xfId="28292"/>
    <cellStyle name="Normal 2 2 10 9 2 2" xfId="28293"/>
    <cellStyle name="Normal 2 2 10 9 2 3" xfId="28294"/>
    <cellStyle name="Normal 2 2 10 9 2 3 2" xfId="28295"/>
    <cellStyle name="Normal 2 2 10 9 2 3 2 2" xfId="28296"/>
    <cellStyle name="Normal 2 2 10 9 2 3 3" xfId="28297"/>
    <cellStyle name="Normal 2 2 10 9 2 4" xfId="28298"/>
    <cellStyle name="Normal 2 2 10 9 3" xfId="28299"/>
    <cellStyle name="Normal 2 2 10 9 4" xfId="28300"/>
    <cellStyle name="Normal 2 2 10 9 5" xfId="28301"/>
    <cellStyle name="Normal 2 2 11" xfId="28302"/>
    <cellStyle name="Normal 2 2 11 10" xfId="28303"/>
    <cellStyle name="Normal 2 2 11 10 2" xfId="28304"/>
    <cellStyle name="Normal 2 2 11 10 2 2" xfId="28305"/>
    <cellStyle name="Normal 2 2 11 10 2 3" xfId="28306"/>
    <cellStyle name="Normal 2 2 11 10 2 4" xfId="28307"/>
    <cellStyle name="Normal 2 2 11 10 3" xfId="28308"/>
    <cellStyle name="Normal 2 2 11 10 4" xfId="28309"/>
    <cellStyle name="Normal 2 2 11 10 5" xfId="28310"/>
    <cellStyle name="Normal 2 2 11 11" xfId="28311"/>
    <cellStyle name="Normal 2 2 11 11 2" xfId="28312"/>
    <cellStyle name="Normal 2 2 11 11 2 2" xfId="28313"/>
    <cellStyle name="Normal 2 2 11 11 2 3" xfId="28314"/>
    <cellStyle name="Normal 2 2 11 11 2 4" xfId="28315"/>
    <cellStyle name="Normal 2 2 11 11 3" xfId="28316"/>
    <cellStyle name="Normal 2 2 11 11 4" xfId="28317"/>
    <cellStyle name="Normal 2 2 11 11 5" xfId="28318"/>
    <cellStyle name="Normal 2 2 11 12" xfId="28319"/>
    <cellStyle name="Normal 2 2 11 12 2" xfId="28320"/>
    <cellStyle name="Normal 2 2 11 12 2 2" xfId="28321"/>
    <cellStyle name="Normal 2 2 11 12 2 3" xfId="28322"/>
    <cellStyle name="Normal 2 2 11 12 2 4" xfId="28323"/>
    <cellStyle name="Normal 2 2 11 12 3" xfId="28324"/>
    <cellStyle name="Normal 2 2 11 12 4" xfId="28325"/>
    <cellStyle name="Normal 2 2 11 12 5" xfId="28326"/>
    <cellStyle name="Normal 2 2 11 13" xfId="28327"/>
    <cellStyle name="Normal 2 2 11 13 2" xfId="28328"/>
    <cellStyle name="Normal 2 2 11 13 2 2" xfId="28329"/>
    <cellStyle name="Normal 2 2 11 13 2 3" xfId="28330"/>
    <cellStyle name="Normal 2 2 11 13 2 4" xfId="28331"/>
    <cellStyle name="Normal 2 2 11 13 3" xfId="28332"/>
    <cellStyle name="Normal 2 2 11 13 4" xfId="28333"/>
    <cellStyle name="Normal 2 2 11 13 4 2" xfId="28334"/>
    <cellStyle name="Normal 2 2 11 13 4 2 2" xfId="28335"/>
    <cellStyle name="Normal 2 2 11 13 4 3" xfId="28336"/>
    <cellStyle name="Normal 2 2 11 13 5" xfId="28337"/>
    <cellStyle name="Normal 2 2 11 14" xfId="28338"/>
    <cellStyle name="Normal 2 2 11 14 2" xfId="28339"/>
    <cellStyle name="Normal 2 2 11 14 2 2" xfId="28340"/>
    <cellStyle name="Normal 2 2 11 14 2 3" xfId="28341"/>
    <cellStyle name="Normal 2 2 11 14 2 4" xfId="28342"/>
    <cellStyle name="Normal 2 2 11 14 3" xfId="28343"/>
    <cellStyle name="Normal 2 2 11 14 4" xfId="28344"/>
    <cellStyle name="Normal 2 2 11 14 5" xfId="28345"/>
    <cellStyle name="Normal 2 2 11 15" xfId="28346"/>
    <cellStyle name="Normal 2 2 11 15 2" xfId="28347"/>
    <cellStyle name="Normal 2 2 11 15 2 2" xfId="28348"/>
    <cellStyle name="Normal 2 2 11 15 2 3" xfId="28349"/>
    <cellStyle name="Normal 2 2 11 15 2 4" xfId="28350"/>
    <cellStyle name="Normal 2 2 11 15 3" xfId="28351"/>
    <cellStyle name="Normal 2 2 11 15 4" xfId="28352"/>
    <cellStyle name="Normal 2 2 11 15 5" xfId="28353"/>
    <cellStyle name="Normal 2 2 11 16" xfId="28354"/>
    <cellStyle name="Normal 2 2 11 16 2" xfId="28355"/>
    <cellStyle name="Normal 2 2 11 16 2 2" xfId="28356"/>
    <cellStyle name="Normal 2 2 11 16 2 3" xfId="28357"/>
    <cellStyle name="Normal 2 2 11 16 2 4" xfId="28358"/>
    <cellStyle name="Normal 2 2 11 16 3" xfId="28359"/>
    <cellStyle name="Normal 2 2 11 16 3 2" xfId="28360"/>
    <cellStyle name="Normal 2 2 11 16 4" xfId="28361"/>
    <cellStyle name="Normal 2 2 11 16 5" xfId="28362"/>
    <cellStyle name="Normal 2 2 11 16 6" xfId="28363"/>
    <cellStyle name="Normal 2 2 11 17" xfId="28364"/>
    <cellStyle name="Normal 2 2 11 17 2" xfId="28365"/>
    <cellStyle name="Normal 2 2 11 17 2 2" xfId="28366"/>
    <cellStyle name="Normal 2 2 11 17 2 3" xfId="28367"/>
    <cellStyle name="Normal 2 2 11 17 2 4" xfId="28368"/>
    <cellStyle name="Normal 2 2 11 17 3" xfId="28369"/>
    <cellStyle name="Normal 2 2 11 17 4" xfId="28370"/>
    <cellStyle name="Normal 2 2 11 17 5" xfId="28371"/>
    <cellStyle name="Normal 2 2 11 18" xfId="28372"/>
    <cellStyle name="Normal 2 2 11 18 2" xfId="28373"/>
    <cellStyle name="Normal 2 2 11 18 2 2" xfId="28374"/>
    <cellStyle name="Normal 2 2 11 18 2 3" xfId="28375"/>
    <cellStyle name="Normal 2 2 11 18 2 4" xfId="28376"/>
    <cellStyle name="Normal 2 2 11 18 3" xfId="28377"/>
    <cellStyle name="Normal 2 2 11 18 4" xfId="28378"/>
    <cellStyle name="Normal 2 2 11 18 5" xfId="28379"/>
    <cellStyle name="Normal 2 2 11 19" xfId="28380"/>
    <cellStyle name="Normal 2 2 11 19 2" xfId="28381"/>
    <cellStyle name="Normal 2 2 11 19 2 2" xfId="28382"/>
    <cellStyle name="Normal 2 2 11 19 2 3" xfId="28383"/>
    <cellStyle name="Normal 2 2 11 19 2 3 2" xfId="28384"/>
    <cellStyle name="Normal 2 2 11 19 2 3 2 2" xfId="28385"/>
    <cellStyle name="Normal 2 2 11 19 2 3 3" xfId="28386"/>
    <cellStyle name="Normal 2 2 11 19 2 4" xfId="28387"/>
    <cellStyle name="Normal 2 2 11 19 3" xfId="28388"/>
    <cellStyle name="Normal 2 2 11 19 3 2" xfId="28389"/>
    <cellStyle name="Normal 2 2 11 19 4" xfId="28390"/>
    <cellStyle name="Normal 2 2 11 19 5" xfId="28391"/>
    <cellStyle name="Normal 2 2 11 19 6" xfId="28392"/>
    <cellStyle name="Normal 2 2 11 2" xfId="28393"/>
    <cellStyle name="Normal 2 2 11 2 2" xfId="28394"/>
    <cellStyle name="Normal 2 2 11 2 2 2" xfId="28395"/>
    <cellStyle name="Normal 2 2 11 2 2 3" xfId="28396"/>
    <cellStyle name="Normal 2 2 11 2 2 4" xfId="28397"/>
    <cellStyle name="Normal 2 2 11 2 3" xfId="28398"/>
    <cellStyle name="Normal 2 2 11 2 4" xfId="28399"/>
    <cellStyle name="Normal 2 2 11 2 5" xfId="28400"/>
    <cellStyle name="Normal 2 2 11 20" xfId="28401"/>
    <cellStyle name="Normal 2 2 11 20 2" xfId="28402"/>
    <cellStyle name="Normal 2 2 11 20 3" xfId="28403"/>
    <cellStyle name="Normal 2 2 11 20 4" xfId="28404"/>
    <cellStyle name="Normal 2 2 11 21" xfId="28405"/>
    <cellStyle name="Normal 2 2 11 22" xfId="28406"/>
    <cellStyle name="Normal 2 2 11 23" xfId="28407"/>
    <cellStyle name="Normal 2 2 11 3" xfId="28408"/>
    <cellStyle name="Normal 2 2 11 3 2" xfId="28409"/>
    <cellStyle name="Normal 2 2 11 3 2 2" xfId="28410"/>
    <cellStyle name="Normal 2 2 11 3 2 3" xfId="28411"/>
    <cellStyle name="Normal 2 2 11 3 2 4" xfId="28412"/>
    <cellStyle name="Normal 2 2 11 3 3" xfId="28413"/>
    <cellStyle name="Normal 2 2 11 3 4" xfId="28414"/>
    <cellStyle name="Normal 2 2 11 3 5" xfId="28415"/>
    <cellStyle name="Normal 2 2 11 4" xfId="28416"/>
    <cellStyle name="Normal 2 2 11 4 2" xfId="28417"/>
    <cellStyle name="Normal 2 2 11 4 2 2" xfId="28418"/>
    <cellStyle name="Normal 2 2 11 4 2 3" xfId="28419"/>
    <cellStyle name="Normal 2 2 11 4 2 4" xfId="28420"/>
    <cellStyle name="Normal 2 2 11 4 3" xfId="28421"/>
    <cellStyle name="Normal 2 2 11 4 4" xfId="28422"/>
    <cellStyle name="Normal 2 2 11 4 5" xfId="28423"/>
    <cellStyle name="Normal 2 2 11 5" xfId="28424"/>
    <cellStyle name="Normal 2 2 11 5 2" xfId="28425"/>
    <cellStyle name="Normal 2 2 11 5 2 2" xfId="28426"/>
    <cellStyle name="Normal 2 2 11 5 2 3" xfId="28427"/>
    <cellStyle name="Normal 2 2 11 5 2 4" xfId="28428"/>
    <cellStyle name="Normal 2 2 11 5 3" xfId="28429"/>
    <cellStyle name="Normal 2 2 11 5 4" xfId="28430"/>
    <cellStyle name="Normal 2 2 11 5 5" xfId="28431"/>
    <cellStyle name="Normal 2 2 11 6" xfId="28432"/>
    <cellStyle name="Normal 2 2 11 6 2" xfId="28433"/>
    <cellStyle name="Normal 2 2 11 6 2 2" xfId="28434"/>
    <cellStyle name="Normal 2 2 11 6 2 3" xfId="28435"/>
    <cellStyle name="Normal 2 2 11 6 2 4" xfId="28436"/>
    <cellStyle name="Normal 2 2 11 6 3" xfId="28437"/>
    <cellStyle name="Normal 2 2 11 6 4" xfId="28438"/>
    <cellStyle name="Normal 2 2 11 6 5" xfId="28439"/>
    <cellStyle name="Normal 2 2 11 7" xfId="28440"/>
    <cellStyle name="Normal 2 2 11 7 2" xfId="28441"/>
    <cellStyle name="Normal 2 2 11 7 2 2" xfId="28442"/>
    <cellStyle name="Normal 2 2 11 7 2 3" xfId="28443"/>
    <cellStyle name="Normal 2 2 11 7 2 4" xfId="28444"/>
    <cellStyle name="Normal 2 2 11 7 3" xfId="28445"/>
    <cellStyle name="Normal 2 2 11 7 4" xfId="28446"/>
    <cellStyle name="Normal 2 2 11 7 5" xfId="28447"/>
    <cellStyle name="Normal 2 2 11 8" xfId="28448"/>
    <cellStyle name="Normal 2 2 11 8 2" xfId="28449"/>
    <cellStyle name="Normal 2 2 11 8 2 2" xfId="28450"/>
    <cellStyle name="Normal 2 2 11 8 2 3" xfId="28451"/>
    <cellStyle name="Normal 2 2 11 8 2 4" xfId="28452"/>
    <cellStyle name="Normal 2 2 11 8 3" xfId="28453"/>
    <cellStyle name="Normal 2 2 11 8 4" xfId="28454"/>
    <cellStyle name="Normal 2 2 11 8 5" xfId="28455"/>
    <cellStyle name="Normal 2 2 11 9" xfId="28456"/>
    <cellStyle name="Normal 2 2 11 9 2" xfId="28457"/>
    <cellStyle name="Normal 2 2 11 9 2 2" xfId="28458"/>
    <cellStyle name="Normal 2 2 11 9 2 3" xfId="28459"/>
    <cellStyle name="Normal 2 2 11 9 2 3 2" xfId="28460"/>
    <cellStyle name="Normal 2 2 11 9 2 3 2 2" xfId="28461"/>
    <cellStyle name="Normal 2 2 11 9 2 3 3" xfId="28462"/>
    <cellStyle name="Normal 2 2 11 9 2 4" xfId="28463"/>
    <cellStyle name="Normal 2 2 11 9 3" xfId="28464"/>
    <cellStyle name="Normal 2 2 11 9 4" xfId="28465"/>
    <cellStyle name="Normal 2 2 11 9 5" xfId="28466"/>
    <cellStyle name="Normal 2 2 12" xfId="28467"/>
    <cellStyle name="Normal 2 2 12 10" xfId="28468"/>
    <cellStyle name="Normal 2 2 12 10 2" xfId="28469"/>
    <cellStyle name="Normal 2 2 12 10 2 2" xfId="28470"/>
    <cellStyle name="Normal 2 2 12 10 2 3" xfId="28471"/>
    <cellStyle name="Normal 2 2 12 10 2 4" xfId="28472"/>
    <cellStyle name="Normal 2 2 12 10 3" xfId="28473"/>
    <cellStyle name="Normal 2 2 12 10 4" xfId="28474"/>
    <cellStyle name="Normal 2 2 12 10 5" xfId="28475"/>
    <cellStyle name="Normal 2 2 12 11" xfId="28476"/>
    <cellStyle name="Normal 2 2 12 11 2" xfId="28477"/>
    <cellStyle name="Normal 2 2 12 11 2 2" xfId="28478"/>
    <cellStyle name="Normal 2 2 12 11 2 3" xfId="28479"/>
    <cellStyle name="Normal 2 2 12 11 2 4" xfId="28480"/>
    <cellStyle name="Normal 2 2 12 11 3" xfId="28481"/>
    <cellStyle name="Normal 2 2 12 11 4" xfId="28482"/>
    <cellStyle name="Normal 2 2 12 11 5" xfId="28483"/>
    <cellStyle name="Normal 2 2 12 12" xfId="28484"/>
    <cellStyle name="Normal 2 2 12 12 2" xfId="28485"/>
    <cellStyle name="Normal 2 2 12 12 2 2" xfId="28486"/>
    <cellStyle name="Normal 2 2 12 12 2 3" xfId="28487"/>
    <cellStyle name="Normal 2 2 12 12 2 4" xfId="28488"/>
    <cellStyle name="Normal 2 2 12 12 3" xfId="28489"/>
    <cellStyle name="Normal 2 2 12 12 4" xfId="28490"/>
    <cellStyle name="Normal 2 2 12 12 5" xfId="28491"/>
    <cellStyle name="Normal 2 2 12 13" xfId="28492"/>
    <cellStyle name="Normal 2 2 12 13 2" xfId="28493"/>
    <cellStyle name="Normal 2 2 12 13 2 2" xfId="28494"/>
    <cellStyle name="Normal 2 2 12 13 2 3" xfId="28495"/>
    <cellStyle name="Normal 2 2 12 13 2 4" xfId="28496"/>
    <cellStyle name="Normal 2 2 12 13 3" xfId="28497"/>
    <cellStyle name="Normal 2 2 12 13 3 2" xfId="28498"/>
    <cellStyle name="Normal 2 2 12 13 4" xfId="28499"/>
    <cellStyle name="Normal 2 2 12 13 5" xfId="28500"/>
    <cellStyle name="Normal 2 2 12 13 6" xfId="28501"/>
    <cellStyle name="Normal 2 2 12 14" xfId="28502"/>
    <cellStyle name="Normal 2 2 12 14 2" xfId="28503"/>
    <cellStyle name="Normal 2 2 12 14 2 2" xfId="28504"/>
    <cellStyle name="Normal 2 2 12 14 2 3" xfId="28505"/>
    <cellStyle name="Normal 2 2 12 14 2 4" xfId="28506"/>
    <cellStyle name="Normal 2 2 12 14 3" xfId="28507"/>
    <cellStyle name="Normal 2 2 12 14 4" xfId="28508"/>
    <cellStyle name="Normal 2 2 12 14 5" xfId="28509"/>
    <cellStyle name="Normal 2 2 12 15" xfId="28510"/>
    <cellStyle name="Normal 2 2 12 15 2" xfId="28511"/>
    <cellStyle name="Normal 2 2 12 15 2 2" xfId="28512"/>
    <cellStyle name="Normal 2 2 12 15 2 3" xfId="28513"/>
    <cellStyle name="Normal 2 2 12 15 2 4" xfId="28514"/>
    <cellStyle name="Normal 2 2 12 15 3" xfId="28515"/>
    <cellStyle name="Normal 2 2 12 15 4" xfId="28516"/>
    <cellStyle name="Normal 2 2 12 15 5" xfId="28517"/>
    <cellStyle name="Normal 2 2 12 16" xfId="28518"/>
    <cellStyle name="Normal 2 2 12 16 2" xfId="28519"/>
    <cellStyle name="Normal 2 2 12 16 2 2" xfId="28520"/>
    <cellStyle name="Normal 2 2 12 16 2 3" xfId="28521"/>
    <cellStyle name="Normal 2 2 12 16 2 4" xfId="28522"/>
    <cellStyle name="Normal 2 2 12 16 3" xfId="28523"/>
    <cellStyle name="Normal 2 2 12 16 4" xfId="28524"/>
    <cellStyle name="Normal 2 2 12 16 5" xfId="28525"/>
    <cellStyle name="Normal 2 2 12 17" xfId="28526"/>
    <cellStyle name="Normal 2 2 12 17 2" xfId="28527"/>
    <cellStyle name="Normal 2 2 12 17 2 2" xfId="28528"/>
    <cellStyle name="Normal 2 2 12 17 2 3" xfId="28529"/>
    <cellStyle name="Normal 2 2 12 17 2 4" xfId="28530"/>
    <cellStyle name="Normal 2 2 12 17 3" xfId="28531"/>
    <cellStyle name="Normal 2 2 12 17 4" xfId="28532"/>
    <cellStyle name="Normal 2 2 12 17 5" xfId="28533"/>
    <cellStyle name="Normal 2 2 12 18" xfId="28534"/>
    <cellStyle name="Normal 2 2 12 18 2" xfId="28535"/>
    <cellStyle name="Normal 2 2 12 18 2 2" xfId="28536"/>
    <cellStyle name="Normal 2 2 12 18 2 3" xfId="28537"/>
    <cellStyle name="Normal 2 2 12 18 2 4" xfId="28538"/>
    <cellStyle name="Normal 2 2 12 18 3" xfId="28539"/>
    <cellStyle name="Normal 2 2 12 18 4" xfId="28540"/>
    <cellStyle name="Normal 2 2 12 18 5" xfId="28541"/>
    <cellStyle name="Normal 2 2 12 19" xfId="28542"/>
    <cellStyle name="Normal 2 2 12 19 2" xfId="28543"/>
    <cellStyle name="Normal 2 2 12 19 2 2" xfId="28544"/>
    <cellStyle name="Normal 2 2 12 19 2 3" xfId="28545"/>
    <cellStyle name="Normal 2 2 12 19 2 4" xfId="28546"/>
    <cellStyle name="Normal 2 2 12 19 3" xfId="28547"/>
    <cellStyle name="Normal 2 2 12 19 3 2" xfId="28548"/>
    <cellStyle name="Normal 2 2 12 19 3 2 2" xfId="28549"/>
    <cellStyle name="Normal 2 2 12 19 3 3" xfId="28550"/>
    <cellStyle name="Normal 2 2 12 19 4" xfId="28551"/>
    <cellStyle name="Normal 2 2 12 19 5" xfId="28552"/>
    <cellStyle name="Normal 2 2 12 2" xfId="28553"/>
    <cellStyle name="Normal 2 2 12 2 2" xfId="28554"/>
    <cellStyle name="Normal 2 2 12 2 2 2" xfId="28555"/>
    <cellStyle name="Normal 2 2 12 2 2 3" xfId="28556"/>
    <cellStyle name="Normal 2 2 12 2 2 4" xfId="28557"/>
    <cellStyle name="Normal 2 2 12 2 3" xfId="28558"/>
    <cellStyle name="Normal 2 2 12 2 4" xfId="28559"/>
    <cellStyle name="Normal 2 2 12 2 5" xfId="28560"/>
    <cellStyle name="Normal 2 2 12 20" xfId="28561"/>
    <cellStyle name="Normal 2 2 12 20 2" xfId="28562"/>
    <cellStyle name="Normal 2 2 12 20 3" xfId="28563"/>
    <cellStyle name="Normal 2 2 12 20 4" xfId="28564"/>
    <cellStyle name="Normal 2 2 12 21" xfId="28565"/>
    <cellStyle name="Normal 2 2 12 22" xfId="28566"/>
    <cellStyle name="Normal 2 2 12 23" xfId="28567"/>
    <cellStyle name="Normal 2 2 12 3" xfId="28568"/>
    <cellStyle name="Normal 2 2 12 3 2" xfId="28569"/>
    <cellStyle name="Normal 2 2 12 3 2 2" xfId="28570"/>
    <cellStyle name="Normal 2 2 12 3 2 3" xfId="28571"/>
    <cellStyle name="Normal 2 2 12 3 2 4" xfId="28572"/>
    <cellStyle name="Normal 2 2 12 3 3" xfId="28573"/>
    <cellStyle name="Normal 2 2 12 3 4" xfId="28574"/>
    <cellStyle name="Normal 2 2 12 3 5" xfId="28575"/>
    <cellStyle name="Normal 2 2 12 4" xfId="28576"/>
    <cellStyle name="Normal 2 2 12 4 2" xfId="28577"/>
    <cellStyle name="Normal 2 2 12 4 2 2" xfId="28578"/>
    <cellStyle name="Normal 2 2 12 4 2 3" xfId="28579"/>
    <cellStyle name="Normal 2 2 12 4 2 4" xfId="28580"/>
    <cellStyle name="Normal 2 2 12 4 3" xfId="28581"/>
    <cellStyle name="Normal 2 2 12 4 4" xfId="28582"/>
    <cellStyle name="Normal 2 2 12 4 5" xfId="28583"/>
    <cellStyle name="Normal 2 2 12 5" xfId="28584"/>
    <cellStyle name="Normal 2 2 12 5 2" xfId="28585"/>
    <cellStyle name="Normal 2 2 12 5 2 2" xfId="28586"/>
    <cellStyle name="Normal 2 2 12 5 2 3" xfId="28587"/>
    <cellStyle name="Normal 2 2 12 5 2 4" xfId="28588"/>
    <cellStyle name="Normal 2 2 12 5 3" xfId="28589"/>
    <cellStyle name="Normal 2 2 12 5 4" xfId="28590"/>
    <cellStyle name="Normal 2 2 12 5 5" xfId="28591"/>
    <cellStyle name="Normal 2 2 12 6" xfId="28592"/>
    <cellStyle name="Normal 2 2 12 6 2" xfId="28593"/>
    <cellStyle name="Normal 2 2 12 6 2 2" xfId="28594"/>
    <cellStyle name="Normal 2 2 12 6 2 3" xfId="28595"/>
    <cellStyle name="Normal 2 2 12 6 2 4" xfId="28596"/>
    <cellStyle name="Normal 2 2 12 6 3" xfId="28597"/>
    <cellStyle name="Normal 2 2 12 6 4" xfId="28598"/>
    <cellStyle name="Normal 2 2 12 6 5" xfId="28599"/>
    <cellStyle name="Normal 2 2 12 7" xfId="28600"/>
    <cellStyle name="Normal 2 2 12 7 2" xfId="28601"/>
    <cellStyle name="Normal 2 2 12 7 2 2" xfId="28602"/>
    <cellStyle name="Normal 2 2 12 7 2 3" xfId="28603"/>
    <cellStyle name="Normal 2 2 12 7 2 4" xfId="28604"/>
    <cellStyle name="Normal 2 2 12 7 3" xfId="28605"/>
    <cellStyle name="Normal 2 2 12 7 4" xfId="28606"/>
    <cellStyle name="Normal 2 2 12 7 5" xfId="28607"/>
    <cellStyle name="Normal 2 2 12 8" xfId="28608"/>
    <cellStyle name="Normal 2 2 12 8 2" xfId="28609"/>
    <cellStyle name="Normal 2 2 12 8 2 2" xfId="28610"/>
    <cellStyle name="Normal 2 2 12 8 2 3" xfId="28611"/>
    <cellStyle name="Normal 2 2 12 8 2 4" xfId="28612"/>
    <cellStyle name="Normal 2 2 12 8 3" xfId="28613"/>
    <cellStyle name="Normal 2 2 12 8 4" xfId="28614"/>
    <cellStyle name="Normal 2 2 12 8 5" xfId="28615"/>
    <cellStyle name="Normal 2 2 12 9" xfId="28616"/>
    <cellStyle name="Normal 2 2 12 9 2" xfId="28617"/>
    <cellStyle name="Normal 2 2 12 9 2 2" xfId="28618"/>
    <cellStyle name="Normal 2 2 12 9 2 3" xfId="28619"/>
    <cellStyle name="Normal 2 2 12 9 2 4" xfId="28620"/>
    <cellStyle name="Normal 2 2 12 9 3" xfId="28621"/>
    <cellStyle name="Normal 2 2 12 9 4" xfId="28622"/>
    <cellStyle name="Normal 2 2 12 9 5" xfId="28623"/>
    <cellStyle name="Normal 2 2 13" xfId="28624"/>
    <cellStyle name="Normal 2 2 13 10" xfId="28625"/>
    <cellStyle name="Normal 2 2 13 10 2" xfId="28626"/>
    <cellStyle name="Normal 2 2 13 10 2 2" xfId="28627"/>
    <cellStyle name="Normal 2 2 13 10 2 3" xfId="28628"/>
    <cellStyle name="Normal 2 2 13 10 2 4" xfId="28629"/>
    <cellStyle name="Normal 2 2 13 10 3" xfId="28630"/>
    <cellStyle name="Normal 2 2 13 10 4" xfId="28631"/>
    <cellStyle name="Normal 2 2 13 10 5" xfId="28632"/>
    <cellStyle name="Normal 2 2 13 11" xfId="28633"/>
    <cellStyle name="Normal 2 2 13 11 2" xfId="28634"/>
    <cellStyle name="Normal 2 2 13 11 2 2" xfId="28635"/>
    <cellStyle name="Normal 2 2 13 11 2 3" xfId="28636"/>
    <cellStyle name="Normal 2 2 13 11 2 4" xfId="28637"/>
    <cellStyle name="Normal 2 2 13 11 3" xfId="28638"/>
    <cellStyle name="Normal 2 2 13 11 4" xfId="28639"/>
    <cellStyle name="Normal 2 2 13 11 5" xfId="28640"/>
    <cellStyle name="Normal 2 2 13 12" xfId="28641"/>
    <cellStyle name="Normal 2 2 13 12 2" xfId="28642"/>
    <cellStyle name="Normal 2 2 13 12 2 2" xfId="28643"/>
    <cellStyle name="Normal 2 2 13 12 2 3" xfId="28644"/>
    <cellStyle name="Normal 2 2 13 12 2 4" xfId="28645"/>
    <cellStyle name="Normal 2 2 13 12 3" xfId="28646"/>
    <cellStyle name="Normal 2 2 13 12 4" xfId="28647"/>
    <cellStyle name="Normal 2 2 13 12 5" xfId="28648"/>
    <cellStyle name="Normal 2 2 13 13" xfId="28649"/>
    <cellStyle name="Normal 2 2 13 13 2" xfId="28650"/>
    <cellStyle name="Normal 2 2 13 13 2 2" xfId="28651"/>
    <cellStyle name="Normal 2 2 13 13 2 3" xfId="28652"/>
    <cellStyle name="Normal 2 2 13 13 2 4" xfId="28653"/>
    <cellStyle name="Normal 2 2 13 13 3" xfId="28654"/>
    <cellStyle name="Normal 2 2 13 13 4" xfId="28655"/>
    <cellStyle name="Normal 2 2 13 13 5" xfId="28656"/>
    <cellStyle name="Normal 2 2 13 14" xfId="28657"/>
    <cellStyle name="Normal 2 2 13 14 2" xfId="28658"/>
    <cellStyle name="Normal 2 2 13 14 2 2" xfId="28659"/>
    <cellStyle name="Normal 2 2 13 14 2 3" xfId="28660"/>
    <cellStyle name="Normal 2 2 13 14 2 4" xfId="28661"/>
    <cellStyle name="Normal 2 2 13 14 3" xfId="28662"/>
    <cellStyle name="Normal 2 2 13 14 4" xfId="28663"/>
    <cellStyle name="Normal 2 2 13 14 5" xfId="28664"/>
    <cellStyle name="Normal 2 2 13 15" xfId="28665"/>
    <cellStyle name="Normal 2 2 13 15 2" xfId="28666"/>
    <cellStyle name="Normal 2 2 13 15 2 2" xfId="28667"/>
    <cellStyle name="Normal 2 2 13 15 2 3" xfId="28668"/>
    <cellStyle name="Normal 2 2 13 15 2 4" xfId="28669"/>
    <cellStyle name="Normal 2 2 13 15 3" xfId="28670"/>
    <cellStyle name="Normal 2 2 13 15 4" xfId="28671"/>
    <cellStyle name="Normal 2 2 13 15 5" xfId="28672"/>
    <cellStyle name="Normal 2 2 13 16" xfId="28673"/>
    <cellStyle name="Normal 2 2 13 16 2" xfId="28674"/>
    <cellStyle name="Normal 2 2 13 16 2 2" xfId="28675"/>
    <cellStyle name="Normal 2 2 13 16 2 3" xfId="28676"/>
    <cellStyle name="Normal 2 2 13 16 2 4" xfId="28677"/>
    <cellStyle name="Normal 2 2 13 16 3" xfId="28678"/>
    <cellStyle name="Normal 2 2 13 16 4" xfId="28679"/>
    <cellStyle name="Normal 2 2 13 16 5" xfId="28680"/>
    <cellStyle name="Normal 2 2 13 17" xfId="28681"/>
    <cellStyle name="Normal 2 2 13 17 2" xfId="28682"/>
    <cellStyle name="Normal 2 2 13 17 2 2" xfId="28683"/>
    <cellStyle name="Normal 2 2 13 17 2 3" xfId="28684"/>
    <cellStyle name="Normal 2 2 13 17 2 4" xfId="28685"/>
    <cellStyle name="Normal 2 2 13 17 3" xfId="28686"/>
    <cellStyle name="Normal 2 2 13 17 4" xfId="28687"/>
    <cellStyle name="Normal 2 2 13 17 5" xfId="28688"/>
    <cellStyle name="Normal 2 2 13 18" xfId="28689"/>
    <cellStyle name="Normal 2 2 13 18 2" xfId="28690"/>
    <cellStyle name="Normal 2 2 13 18 2 2" xfId="28691"/>
    <cellStyle name="Normal 2 2 13 18 2 3" xfId="28692"/>
    <cellStyle name="Normal 2 2 13 18 2 4" xfId="28693"/>
    <cellStyle name="Normal 2 2 13 18 3" xfId="28694"/>
    <cellStyle name="Normal 2 2 13 18 4" xfId="28695"/>
    <cellStyle name="Normal 2 2 13 18 5" xfId="28696"/>
    <cellStyle name="Normal 2 2 13 19" xfId="28697"/>
    <cellStyle name="Normal 2 2 13 19 2" xfId="28698"/>
    <cellStyle name="Normal 2 2 13 19 2 2" xfId="28699"/>
    <cellStyle name="Normal 2 2 13 19 2 3" xfId="28700"/>
    <cellStyle name="Normal 2 2 13 19 2 4" xfId="28701"/>
    <cellStyle name="Normal 2 2 13 19 3" xfId="28702"/>
    <cellStyle name="Normal 2 2 13 19 4" xfId="28703"/>
    <cellStyle name="Normal 2 2 13 19 5" xfId="28704"/>
    <cellStyle name="Normal 2 2 13 2" xfId="28705"/>
    <cellStyle name="Normal 2 2 13 2 10" xfId="28706"/>
    <cellStyle name="Normal 2 2 13 2 11" xfId="28707"/>
    <cellStyle name="Normal 2 2 13 2 12" xfId="28708"/>
    <cellStyle name="Normal 2 2 13 2 13" xfId="28709"/>
    <cellStyle name="Normal 2 2 13 2 14" xfId="28710"/>
    <cellStyle name="Normal 2 2 13 2 15" xfId="28711"/>
    <cellStyle name="Normal 2 2 13 2 16" xfId="28712"/>
    <cellStyle name="Normal 2 2 13 2 17" xfId="28713"/>
    <cellStyle name="Normal 2 2 13 2 18" xfId="28714"/>
    <cellStyle name="Normal 2 2 13 2 19" xfId="28715"/>
    <cellStyle name="Normal 2 2 13 2 2" xfId="28716"/>
    <cellStyle name="Normal 2 2 13 2 2 2" xfId="28717"/>
    <cellStyle name="Normal 2 2 13 2 2 3" xfId="28718"/>
    <cellStyle name="Normal 2 2 13 2 2 4" xfId="28719"/>
    <cellStyle name="Normal 2 2 13 2 20" xfId="28720"/>
    <cellStyle name="Normal 2 2 13 2 21" xfId="28721"/>
    <cellStyle name="Normal 2 2 13 2 22" xfId="28722"/>
    <cellStyle name="Normal 2 2 13 2 23" xfId="28723"/>
    <cellStyle name="Normal 2 2 13 2 24" xfId="28724"/>
    <cellStyle name="Normal 2 2 13 2 25" xfId="28725"/>
    <cellStyle name="Normal 2 2 13 2 26" xfId="28726"/>
    <cellStyle name="Normal 2 2 13 2 27" xfId="28727"/>
    <cellStyle name="Normal 2 2 13 2 3" xfId="28728"/>
    <cellStyle name="Normal 2 2 13 2 4" xfId="28729"/>
    <cellStyle name="Normal 2 2 13 2 5" xfId="28730"/>
    <cellStyle name="Normal 2 2 13 2 6" xfId="28731"/>
    <cellStyle name="Normal 2 2 13 2 7" xfId="28732"/>
    <cellStyle name="Normal 2 2 13 2 8" xfId="28733"/>
    <cellStyle name="Normal 2 2 13 2 9" xfId="28734"/>
    <cellStyle name="Normal 2 2 13 20" xfId="28735"/>
    <cellStyle name="Normal 2 2 13 20 2" xfId="28736"/>
    <cellStyle name="Normal 2 2 13 20 3" xfId="28737"/>
    <cellStyle name="Normal 2 2 13 20 4" xfId="28738"/>
    <cellStyle name="Normal 2 2 13 21" xfId="28739"/>
    <cellStyle name="Normal 2 2 13 22" xfId="28740"/>
    <cellStyle name="Normal 2 2 13 23" xfId="28741"/>
    <cellStyle name="Normal 2 2 13 24" xfId="28742"/>
    <cellStyle name="Normal 2 2 13 25" xfId="28743"/>
    <cellStyle name="Normal 2 2 13 26" xfId="28744"/>
    <cellStyle name="Normal 2 2 13 27" xfId="28745"/>
    <cellStyle name="Normal 2 2 13 3" xfId="28746"/>
    <cellStyle name="Normal 2 2 13 3 2" xfId="28747"/>
    <cellStyle name="Normal 2 2 13 3 2 2" xfId="28748"/>
    <cellStyle name="Normal 2 2 13 3 2 3" xfId="28749"/>
    <cellStyle name="Normal 2 2 13 3 2 4" xfId="28750"/>
    <cellStyle name="Normal 2 2 13 3 3" xfId="28751"/>
    <cellStyle name="Normal 2 2 13 3 4" xfId="28752"/>
    <cellStyle name="Normal 2 2 13 3 5" xfId="28753"/>
    <cellStyle name="Normal 2 2 13 4" xfId="28754"/>
    <cellStyle name="Normal 2 2 13 4 2" xfId="28755"/>
    <cellStyle name="Normal 2 2 13 4 2 2" xfId="28756"/>
    <cellStyle name="Normal 2 2 13 4 2 3" xfId="28757"/>
    <cellStyle name="Normal 2 2 13 4 2 4" xfId="28758"/>
    <cellStyle name="Normal 2 2 13 4 3" xfId="28759"/>
    <cellStyle name="Normal 2 2 13 4 4" xfId="28760"/>
    <cellStyle name="Normal 2 2 13 4 5" xfId="28761"/>
    <cellStyle name="Normal 2 2 13 5" xfId="28762"/>
    <cellStyle name="Normal 2 2 13 5 2" xfId="28763"/>
    <cellStyle name="Normal 2 2 13 5 2 2" xfId="28764"/>
    <cellStyle name="Normal 2 2 13 5 2 3" xfId="28765"/>
    <cellStyle name="Normal 2 2 13 5 2 4" xfId="28766"/>
    <cellStyle name="Normal 2 2 13 5 3" xfId="28767"/>
    <cellStyle name="Normal 2 2 13 5 4" xfId="28768"/>
    <cellStyle name="Normal 2 2 13 5 5" xfId="28769"/>
    <cellStyle name="Normal 2 2 13 6" xfId="28770"/>
    <cellStyle name="Normal 2 2 13 6 2" xfId="28771"/>
    <cellStyle name="Normal 2 2 13 6 2 2" xfId="28772"/>
    <cellStyle name="Normal 2 2 13 6 2 3" xfId="28773"/>
    <cellStyle name="Normal 2 2 13 6 2 4" xfId="28774"/>
    <cellStyle name="Normal 2 2 13 6 3" xfId="28775"/>
    <cellStyle name="Normal 2 2 13 6 4" xfId="28776"/>
    <cellStyle name="Normal 2 2 13 6 5" xfId="28777"/>
    <cellStyle name="Normal 2 2 13 7" xfId="28778"/>
    <cellStyle name="Normal 2 2 13 7 2" xfId="28779"/>
    <cellStyle name="Normal 2 2 13 7 2 2" xfId="28780"/>
    <cellStyle name="Normal 2 2 13 7 2 3" xfId="28781"/>
    <cellStyle name="Normal 2 2 13 7 2 4" xfId="28782"/>
    <cellStyle name="Normal 2 2 13 7 3" xfId="28783"/>
    <cellStyle name="Normal 2 2 13 7 4" xfId="28784"/>
    <cellStyle name="Normal 2 2 13 7 5" xfId="28785"/>
    <cellStyle name="Normal 2 2 13 8" xfId="28786"/>
    <cellStyle name="Normal 2 2 13 8 2" xfId="28787"/>
    <cellStyle name="Normal 2 2 13 8 2 2" xfId="28788"/>
    <cellStyle name="Normal 2 2 13 8 2 3" xfId="28789"/>
    <cellStyle name="Normal 2 2 13 8 2 4" xfId="28790"/>
    <cellStyle name="Normal 2 2 13 8 3" xfId="28791"/>
    <cellStyle name="Normal 2 2 13 8 4" xfId="28792"/>
    <cellStyle name="Normal 2 2 13 8 5" xfId="28793"/>
    <cellStyle name="Normal 2 2 13 9" xfId="28794"/>
    <cellStyle name="Normal 2 2 13 9 2" xfId="28795"/>
    <cellStyle name="Normal 2 2 13 9 2 2" xfId="28796"/>
    <cellStyle name="Normal 2 2 13 9 2 3" xfId="28797"/>
    <cellStyle name="Normal 2 2 13 9 2 3 2" xfId="28798"/>
    <cellStyle name="Normal 2 2 13 9 2 3 2 2" xfId="28799"/>
    <cellStyle name="Normal 2 2 13 9 2 3 3" xfId="28800"/>
    <cellStyle name="Normal 2 2 13 9 2 4" xfId="28801"/>
    <cellStyle name="Normal 2 2 13 9 3" xfId="28802"/>
    <cellStyle name="Normal 2 2 13 9 3 2" xfId="28803"/>
    <cellStyle name="Normal 2 2 13 9 3 2 2" xfId="28804"/>
    <cellStyle name="Normal 2 2 13 9 3 3" xfId="28805"/>
    <cellStyle name="Normal 2 2 13 9 4" xfId="28806"/>
    <cellStyle name="Normal 2 2 13 9 5" xfId="28807"/>
    <cellStyle name="Normal 2 2 14" xfId="28808"/>
    <cellStyle name="Normal 2 2 14 10" xfId="28809"/>
    <cellStyle name="Normal 2 2 14 10 2" xfId="28810"/>
    <cellStyle name="Normal 2 2 14 10 2 2" xfId="28811"/>
    <cellStyle name="Normal 2 2 14 10 2 3" xfId="28812"/>
    <cellStyle name="Normal 2 2 14 10 2 3 2" xfId="28813"/>
    <cellStyle name="Normal 2 2 14 10 2 3 2 2" xfId="28814"/>
    <cellStyle name="Normal 2 2 14 10 2 3 3" xfId="28815"/>
    <cellStyle name="Normal 2 2 14 10 2 4" xfId="28816"/>
    <cellStyle name="Normal 2 2 14 10 3" xfId="28817"/>
    <cellStyle name="Normal 2 2 14 10 4" xfId="28818"/>
    <cellStyle name="Normal 2 2 14 10 5" xfId="28819"/>
    <cellStyle name="Normal 2 2 14 11" xfId="28820"/>
    <cellStyle name="Normal 2 2 14 11 2" xfId="28821"/>
    <cellStyle name="Normal 2 2 14 11 2 2" xfId="28822"/>
    <cellStyle name="Normal 2 2 14 11 2 3" xfId="28823"/>
    <cellStyle name="Normal 2 2 14 11 2 4" xfId="28824"/>
    <cellStyle name="Normal 2 2 14 11 3" xfId="28825"/>
    <cellStyle name="Normal 2 2 14 11 4" xfId="28826"/>
    <cellStyle name="Normal 2 2 14 11 5" xfId="28827"/>
    <cellStyle name="Normal 2 2 14 12" xfId="28828"/>
    <cellStyle name="Normal 2 2 14 12 2" xfId="28829"/>
    <cellStyle name="Normal 2 2 14 12 2 2" xfId="28830"/>
    <cellStyle name="Normal 2 2 14 12 2 3" xfId="28831"/>
    <cellStyle name="Normal 2 2 14 12 2 4" xfId="28832"/>
    <cellStyle name="Normal 2 2 14 12 3" xfId="28833"/>
    <cellStyle name="Normal 2 2 14 12 4" xfId="28834"/>
    <cellStyle name="Normal 2 2 14 12 5" xfId="28835"/>
    <cellStyle name="Normal 2 2 14 13" xfId="28836"/>
    <cellStyle name="Normal 2 2 14 13 2" xfId="28837"/>
    <cellStyle name="Normal 2 2 14 13 2 2" xfId="28838"/>
    <cellStyle name="Normal 2 2 14 13 2 3" xfId="28839"/>
    <cellStyle name="Normal 2 2 14 13 2 4" xfId="28840"/>
    <cellStyle name="Normal 2 2 14 13 3" xfId="28841"/>
    <cellStyle name="Normal 2 2 14 13 4" xfId="28842"/>
    <cellStyle name="Normal 2 2 14 13 5" xfId="28843"/>
    <cellStyle name="Normal 2 2 14 14" xfId="28844"/>
    <cellStyle name="Normal 2 2 14 14 2" xfId="28845"/>
    <cellStyle name="Normal 2 2 14 14 2 2" xfId="28846"/>
    <cellStyle name="Normal 2 2 14 14 2 3" xfId="28847"/>
    <cellStyle name="Normal 2 2 14 14 2 4" xfId="28848"/>
    <cellStyle name="Normal 2 2 14 14 3" xfId="28849"/>
    <cellStyle name="Normal 2 2 14 14 4" xfId="28850"/>
    <cellStyle name="Normal 2 2 14 14 5" xfId="28851"/>
    <cellStyle name="Normal 2 2 14 15" xfId="28852"/>
    <cellStyle name="Normal 2 2 14 15 2" xfId="28853"/>
    <cellStyle name="Normal 2 2 14 15 2 2" xfId="28854"/>
    <cellStyle name="Normal 2 2 14 15 2 2 2" xfId="28855"/>
    <cellStyle name="Normal 2 2 14 15 2 3" xfId="28856"/>
    <cellStyle name="Normal 2 2 14 15 2 4" xfId="28857"/>
    <cellStyle name="Normal 2 2 14 15 2 5" xfId="28858"/>
    <cellStyle name="Normal 2 2 14 15 3" xfId="28859"/>
    <cellStyle name="Normal 2 2 14 15 4" xfId="28860"/>
    <cellStyle name="Normal 2 2 14 15 4 2" xfId="28861"/>
    <cellStyle name="Normal 2 2 14 15 4 2 2" xfId="28862"/>
    <cellStyle name="Normal 2 2 14 15 4 3" xfId="28863"/>
    <cellStyle name="Normal 2 2 14 15 5" xfId="28864"/>
    <cellStyle name="Normal 2 2 14 16" xfId="28865"/>
    <cellStyle name="Normal 2 2 14 16 2" xfId="28866"/>
    <cellStyle name="Normal 2 2 14 16 2 2" xfId="28867"/>
    <cellStyle name="Normal 2 2 14 16 2 3" xfId="28868"/>
    <cellStyle name="Normal 2 2 14 16 2 4" xfId="28869"/>
    <cellStyle name="Normal 2 2 14 16 3" xfId="28870"/>
    <cellStyle name="Normal 2 2 14 16 4" xfId="28871"/>
    <cellStyle name="Normal 2 2 14 16 5" xfId="28872"/>
    <cellStyle name="Normal 2 2 14 17" xfId="28873"/>
    <cellStyle name="Normal 2 2 14 17 2" xfId="28874"/>
    <cellStyle name="Normal 2 2 14 17 2 2" xfId="28875"/>
    <cellStyle name="Normal 2 2 14 17 2 3" xfId="28876"/>
    <cellStyle name="Normal 2 2 14 17 2 4" xfId="28877"/>
    <cellStyle name="Normal 2 2 14 17 3" xfId="28878"/>
    <cellStyle name="Normal 2 2 14 17 4" xfId="28879"/>
    <cellStyle name="Normal 2 2 14 17 5" xfId="28880"/>
    <cellStyle name="Normal 2 2 14 18" xfId="28881"/>
    <cellStyle name="Normal 2 2 14 18 2" xfId="28882"/>
    <cellStyle name="Normal 2 2 14 18 2 2" xfId="28883"/>
    <cellStyle name="Normal 2 2 14 18 2 3" xfId="28884"/>
    <cellStyle name="Normal 2 2 14 18 2 4" xfId="28885"/>
    <cellStyle name="Normal 2 2 14 18 3" xfId="28886"/>
    <cellStyle name="Normal 2 2 14 18 4" xfId="28887"/>
    <cellStyle name="Normal 2 2 14 18 5" xfId="28888"/>
    <cellStyle name="Normal 2 2 14 19" xfId="28889"/>
    <cellStyle name="Normal 2 2 14 19 2" xfId="28890"/>
    <cellStyle name="Normal 2 2 14 19 2 2" xfId="28891"/>
    <cellStyle name="Normal 2 2 14 19 2 3" xfId="28892"/>
    <cellStyle name="Normal 2 2 14 19 2 4" xfId="28893"/>
    <cellStyle name="Normal 2 2 14 19 3" xfId="28894"/>
    <cellStyle name="Normal 2 2 14 19 4" xfId="28895"/>
    <cellStyle name="Normal 2 2 14 19 5" xfId="28896"/>
    <cellStyle name="Normal 2 2 14 2" xfId="28897"/>
    <cellStyle name="Normal 2 2 14 2 2" xfId="28898"/>
    <cellStyle name="Normal 2 2 14 2 2 2" xfId="28899"/>
    <cellStyle name="Normal 2 2 14 2 2 3" xfId="28900"/>
    <cellStyle name="Normal 2 2 14 2 2 4" xfId="28901"/>
    <cellStyle name="Normal 2 2 14 2 3" xfId="28902"/>
    <cellStyle name="Normal 2 2 14 2 4" xfId="28903"/>
    <cellStyle name="Normal 2 2 14 2 5" xfId="28904"/>
    <cellStyle name="Normal 2 2 14 20" xfId="28905"/>
    <cellStyle name="Normal 2 2 14 20 2" xfId="28906"/>
    <cellStyle name="Normal 2 2 14 20 3" xfId="28907"/>
    <cellStyle name="Normal 2 2 14 20 4" xfId="28908"/>
    <cellStyle name="Normal 2 2 14 21" xfId="28909"/>
    <cellStyle name="Normal 2 2 14 22" xfId="28910"/>
    <cellStyle name="Normal 2 2 14 23" xfId="28911"/>
    <cellStyle name="Normal 2 2 14 3" xfId="28912"/>
    <cellStyle name="Normal 2 2 14 3 2" xfId="28913"/>
    <cellStyle name="Normal 2 2 14 3 2 2" xfId="28914"/>
    <cellStyle name="Normal 2 2 14 3 2 3" xfId="28915"/>
    <cellStyle name="Normal 2 2 14 3 2 4" xfId="28916"/>
    <cellStyle name="Normal 2 2 14 3 3" xfId="28917"/>
    <cellStyle name="Normal 2 2 14 3 4" xfId="28918"/>
    <cellStyle name="Normal 2 2 14 3 5" xfId="28919"/>
    <cellStyle name="Normal 2 2 14 4" xfId="28920"/>
    <cellStyle name="Normal 2 2 14 4 2" xfId="28921"/>
    <cellStyle name="Normal 2 2 14 4 2 2" xfId="28922"/>
    <cellStyle name="Normal 2 2 14 4 2 3" xfId="28923"/>
    <cellStyle name="Normal 2 2 14 4 2 4" xfId="28924"/>
    <cellStyle name="Normal 2 2 14 4 3" xfId="28925"/>
    <cellStyle name="Normal 2 2 14 4 4" xfId="28926"/>
    <cellStyle name="Normal 2 2 14 4 5" xfId="28927"/>
    <cellStyle name="Normal 2 2 14 5" xfId="28928"/>
    <cellStyle name="Normal 2 2 14 5 2" xfId="28929"/>
    <cellStyle name="Normal 2 2 14 5 2 2" xfId="28930"/>
    <cellStyle name="Normal 2 2 14 5 2 3" xfId="28931"/>
    <cellStyle name="Normal 2 2 14 5 2 4" xfId="28932"/>
    <cellStyle name="Normal 2 2 14 5 3" xfId="28933"/>
    <cellStyle name="Normal 2 2 14 5 4" xfId="28934"/>
    <cellStyle name="Normal 2 2 14 5 5" xfId="28935"/>
    <cellStyle name="Normal 2 2 14 6" xfId="28936"/>
    <cellStyle name="Normal 2 2 14 6 2" xfId="28937"/>
    <cellStyle name="Normal 2 2 14 6 2 2" xfId="28938"/>
    <cellStyle name="Normal 2 2 14 6 2 3" xfId="28939"/>
    <cellStyle name="Normal 2 2 14 6 2 4" xfId="28940"/>
    <cellStyle name="Normal 2 2 14 6 3" xfId="28941"/>
    <cellStyle name="Normal 2 2 14 6 4" xfId="28942"/>
    <cellStyle name="Normal 2 2 14 6 5" xfId="28943"/>
    <cellStyle name="Normal 2 2 14 7" xfId="28944"/>
    <cellStyle name="Normal 2 2 14 7 2" xfId="28945"/>
    <cellStyle name="Normal 2 2 14 7 2 2" xfId="28946"/>
    <cellStyle name="Normal 2 2 14 7 2 3" xfId="28947"/>
    <cellStyle name="Normal 2 2 14 7 2 4" xfId="28948"/>
    <cellStyle name="Normal 2 2 14 7 3" xfId="28949"/>
    <cellStyle name="Normal 2 2 14 7 4" xfId="28950"/>
    <cellStyle name="Normal 2 2 14 7 5" xfId="28951"/>
    <cellStyle name="Normal 2 2 14 8" xfId="28952"/>
    <cellStyle name="Normal 2 2 14 8 2" xfId="28953"/>
    <cellStyle name="Normal 2 2 14 8 2 2" xfId="28954"/>
    <cellStyle name="Normal 2 2 14 8 2 3" xfId="28955"/>
    <cellStyle name="Normal 2 2 14 8 2 4" xfId="28956"/>
    <cellStyle name="Normal 2 2 14 8 3" xfId="28957"/>
    <cellStyle name="Normal 2 2 14 8 4" xfId="28958"/>
    <cellStyle name="Normal 2 2 14 8 5" xfId="28959"/>
    <cellStyle name="Normal 2 2 14 9" xfId="28960"/>
    <cellStyle name="Normal 2 2 14 9 2" xfId="28961"/>
    <cellStyle name="Normal 2 2 14 9 2 2" xfId="28962"/>
    <cellStyle name="Normal 2 2 14 9 2 3" xfId="28963"/>
    <cellStyle name="Normal 2 2 14 9 2 4" xfId="28964"/>
    <cellStyle name="Normal 2 2 14 9 3" xfId="28965"/>
    <cellStyle name="Normal 2 2 14 9 4" xfId="28966"/>
    <cellStyle name="Normal 2 2 14 9 5" xfId="28967"/>
    <cellStyle name="Normal 2 2 15" xfId="28968"/>
    <cellStyle name="Normal 2 2 15 10" xfId="28969"/>
    <cellStyle name="Normal 2 2 15 10 2" xfId="28970"/>
    <cellStyle name="Normal 2 2 15 10 2 2" xfId="28971"/>
    <cellStyle name="Normal 2 2 15 10 2 3" xfId="28972"/>
    <cellStyle name="Normal 2 2 15 10 2 4" xfId="28973"/>
    <cellStyle name="Normal 2 2 15 10 3" xfId="28974"/>
    <cellStyle name="Normal 2 2 15 10 4" xfId="28975"/>
    <cellStyle name="Normal 2 2 15 10 5" xfId="28976"/>
    <cellStyle name="Normal 2 2 15 11" xfId="28977"/>
    <cellStyle name="Normal 2 2 15 11 2" xfId="28978"/>
    <cellStyle name="Normal 2 2 15 11 2 2" xfId="28979"/>
    <cellStyle name="Normal 2 2 15 11 2 3" xfId="28980"/>
    <cellStyle name="Normal 2 2 15 11 2 4" xfId="28981"/>
    <cellStyle name="Normal 2 2 15 11 3" xfId="28982"/>
    <cellStyle name="Normal 2 2 15 11 4" xfId="28983"/>
    <cellStyle name="Normal 2 2 15 11 5" xfId="28984"/>
    <cellStyle name="Normal 2 2 15 12" xfId="28985"/>
    <cellStyle name="Normal 2 2 15 12 2" xfId="28986"/>
    <cellStyle name="Normal 2 2 15 12 2 2" xfId="28987"/>
    <cellStyle name="Normal 2 2 15 12 2 3" xfId="28988"/>
    <cellStyle name="Normal 2 2 15 12 2 4" xfId="28989"/>
    <cellStyle name="Normal 2 2 15 12 3" xfId="28990"/>
    <cellStyle name="Normal 2 2 15 12 4" xfId="28991"/>
    <cellStyle name="Normal 2 2 15 12 5" xfId="28992"/>
    <cellStyle name="Normal 2 2 15 13" xfId="28993"/>
    <cellStyle name="Normal 2 2 15 13 2" xfId="28994"/>
    <cellStyle name="Normal 2 2 15 13 2 2" xfId="28995"/>
    <cellStyle name="Normal 2 2 15 13 2 3" xfId="28996"/>
    <cellStyle name="Normal 2 2 15 13 2 4" xfId="28997"/>
    <cellStyle name="Normal 2 2 15 13 3" xfId="28998"/>
    <cellStyle name="Normal 2 2 15 13 4" xfId="28999"/>
    <cellStyle name="Normal 2 2 15 13 5" xfId="29000"/>
    <cellStyle name="Normal 2 2 15 14" xfId="29001"/>
    <cellStyle name="Normal 2 2 15 14 2" xfId="29002"/>
    <cellStyle name="Normal 2 2 15 14 2 2" xfId="29003"/>
    <cellStyle name="Normal 2 2 15 14 2 3" xfId="29004"/>
    <cellStyle name="Normal 2 2 15 14 2 4" xfId="29005"/>
    <cellStyle name="Normal 2 2 15 14 3" xfId="29006"/>
    <cellStyle name="Normal 2 2 15 14 4" xfId="29007"/>
    <cellStyle name="Normal 2 2 15 14 5" xfId="29008"/>
    <cellStyle name="Normal 2 2 15 15" xfId="29009"/>
    <cellStyle name="Normal 2 2 15 15 2" xfId="29010"/>
    <cellStyle name="Normal 2 2 15 15 2 2" xfId="29011"/>
    <cellStyle name="Normal 2 2 15 15 2 3" xfId="29012"/>
    <cellStyle name="Normal 2 2 15 15 2 4" xfId="29013"/>
    <cellStyle name="Normal 2 2 15 15 3" xfId="29014"/>
    <cellStyle name="Normal 2 2 15 15 4" xfId="29015"/>
    <cellStyle name="Normal 2 2 15 15 5" xfId="29016"/>
    <cellStyle name="Normal 2 2 15 16" xfId="29017"/>
    <cellStyle name="Normal 2 2 15 16 2" xfId="29018"/>
    <cellStyle name="Normal 2 2 15 16 2 2" xfId="29019"/>
    <cellStyle name="Normal 2 2 15 16 2 3" xfId="29020"/>
    <cellStyle name="Normal 2 2 15 16 2 4" xfId="29021"/>
    <cellStyle name="Normal 2 2 15 16 3" xfId="29022"/>
    <cellStyle name="Normal 2 2 15 16 4" xfId="29023"/>
    <cellStyle name="Normal 2 2 15 16 5" xfId="29024"/>
    <cellStyle name="Normal 2 2 15 17" xfId="29025"/>
    <cellStyle name="Normal 2 2 15 17 2" xfId="29026"/>
    <cellStyle name="Normal 2 2 15 17 2 2" xfId="29027"/>
    <cellStyle name="Normal 2 2 15 17 2 3" xfId="29028"/>
    <cellStyle name="Normal 2 2 15 17 2 4" xfId="29029"/>
    <cellStyle name="Normal 2 2 15 17 3" xfId="29030"/>
    <cellStyle name="Normal 2 2 15 17 4" xfId="29031"/>
    <cellStyle name="Normal 2 2 15 17 5" xfId="29032"/>
    <cellStyle name="Normal 2 2 15 18" xfId="29033"/>
    <cellStyle name="Normal 2 2 15 18 2" xfId="29034"/>
    <cellStyle name="Normal 2 2 15 18 2 2" xfId="29035"/>
    <cellStyle name="Normal 2 2 15 18 2 3" xfId="29036"/>
    <cellStyle name="Normal 2 2 15 18 2 4" xfId="29037"/>
    <cellStyle name="Normal 2 2 15 18 3" xfId="29038"/>
    <cellStyle name="Normal 2 2 15 18 4" xfId="29039"/>
    <cellStyle name="Normal 2 2 15 18 5" xfId="29040"/>
    <cellStyle name="Normal 2 2 15 19" xfId="29041"/>
    <cellStyle name="Normal 2 2 15 19 2" xfId="29042"/>
    <cellStyle name="Normal 2 2 15 19 2 2" xfId="29043"/>
    <cellStyle name="Normal 2 2 15 19 2 3" xfId="29044"/>
    <cellStyle name="Normal 2 2 15 19 2 4" xfId="29045"/>
    <cellStyle name="Normal 2 2 15 19 3" xfId="29046"/>
    <cellStyle name="Normal 2 2 15 19 4" xfId="29047"/>
    <cellStyle name="Normal 2 2 15 19 5" xfId="29048"/>
    <cellStyle name="Normal 2 2 15 2" xfId="29049"/>
    <cellStyle name="Normal 2 2 15 2 2" xfId="29050"/>
    <cellStyle name="Normal 2 2 15 2 2 2" xfId="29051"/>
    <cellStyle name="Normal 2 2 15 2 2 3" xfId="29052"/>
    <cellStyle name="Normal 2 2 15 2 2 4" xfId="29053"/>
    <cellStyle name="Normal 2 2 15 2 3" xfId="29054"/>
    <cellStyle name="Normal 2 2 15 2 3 2" xfId="29055"/>
    <cellStyle name="Normal 2 2 15 2 4" xfId="29056"/>
    <cellStyle name="Normal 2 2 15 2 5" xfId="29057"/>
    <cellStyle name="Normal 2 2 15 2 6" xfId="29058"/>
    <cellStyle name="Normal 2 2 15 20" xfId="29059"/>
    <cellStyle name="Normal 2 2 15 20 2" xfId="29060"/>
    <cellStyle name="Normal 2 2 15 20 3" xfId="29061"/>
    <cellStyle name="Normal 2 2 15 20 4" xfId="29062"/>
    <cellStyle name="Normal 2 2 15 21" xfId="29063"/>
    <cellStyle name="Normal 2 2 15 22" xfId="29064"/>
    <cellStyle name="Normal 2 2 15 23" xfId="29065"/>
    <cellStyle name="Normal 2 2 15 3" xfId="29066"/>
    <cellStyle name="Normal 2 2 15 3 2" xfId="29067"/>
    <cellStyle name="Normal 2 2 15 3 2 2" xfId="29068"/>
    <cellStyle name="Normal 2 2 15 3 2 3" xfId="29069"/>
    <cellStyle name="Normal 2 2 15 3 2 4" xfId="29070"/>
    <cellStyle name="Normal 2 2 15 3 3" xfId="29071"/>
    <cellStyle name="Normal 2 2 15 3 4" xfId="29072"/>
    <cellStyle name="Normal 2 2 15 3 5" xfId="29073"/>
    <cellStyle name="Normal 2 2 15 4" xfId="29074"/>
    <cellStyle name="Normal 2 2 15 4 2" xfId="29075"/>
    <cellStyle name="Normal 2 2 15 4 2 2" xfId="29076"/>
    <cellStyle name="Normal 2 2 15 4 2 3" xfId="29077"/>
    <cellStyle name="Normal 2 2 15 4 2 4" xfId="29078"/>
    <cellStyle name="Normal 2 2 15 4 3" xfId="29079"/>
    <cellStyle name="Normal 2 2 15 4 4" xfId="29080"/>
    <cellStyle name="Normal 2 2 15 4 5" xfId="29081"/>
    <cellStyle name="Normal 2 2 15 5" xfId="29082"/>
    <cellStyle name="Normal 2 2 15 5 2" xfId="29083"/>
    <cellStyle name="Normal 2 2 15 5 2 2" xfId="29084"/>
    <cellStyle name="Normal 2 2 15 5 2 3" xfId="29085"/>
    <cellStyle name="Normal 2 2 15 5 2 4" xfId="29086"/>
    <cellStyle name="Normal 2 2 15 5 3" xfId="29087"/>
    <cellStyle name="Normal 2 2 15 5 4" xfId="29088"/>
    <cellStyle name="Normal 2 2 15 5 5" xfId="29089"/>
    <cellStyle name="Normal 2 2 15 6" xfId="29090"/>
    <cellStyle name="Normal 2 2 15 6 2" xfId="29091"/>
    <cellStyle name="Normal 2 2 15 6 2 2" xfId="29092"/>
    <cellStyle name="Normal 2 2 15 6 2 3" xfId="29093"/>
    <cellStyle name="Normal 2 2 15 6 2 4" xfId="29094"/>
    <cellStyle name="Normal 2 2 15 6 3" xfId="29095"/>
    <cellStyle name="Normal 2 2 15 6 4" xfId="29096"/>
    <cellStyle name="Normal 2 2 15 6 5" xfId="29097"/>
    <cellStyle name="Normal 2 2 15 7" xfId="29098"/>
    <cellStyle name="Normal 2 2 15 7 2" xfId="29099"/>
    <cellStyle name="Normal 2 2 15 7 2 2" xfId="29100"/>
    <cellStyle name="Normal 2 2 15 7 2 3" xfId="29101"/>
    <cellStyle name="Normal 2 2 15 7 2 4" xfId="29102"/>
    <cellStyle name="Normal 2 2 15 7 3" xfId="29103"/>
    <cellStyle name="Normal 2 2 15 7 4" xfId="29104"/>
    <cellStyle name="Normal 2 2 15 7 5" xfId="29105"/>
    <cellStyle name="Normal 2 2 15 8" xfId="29106"/>
    <cellStyle name="Normal 2 2 15 8 2" xfId="29107"/>
    <cellStyle name="Normal 2 2 15 8 2 2" xfId="29108"/>
    <cellStyle name="Normal 2 2 15 8 2 3" xfId="29109"/>
    <cellStyle name="Normal 2 2 15 8 2 4" xfId="29110"/>
    <cellStyle name="Normal 2 2 15 8 3" xfId="29111"/>
    <cellStyle name="Normal 2 2 15 8 4" xfId="29112"/>
    <cellStyle name="Normal 2 2 15 8 5" xfId="29113"/>
    <cellStyle name="Normal 2 2 15 9" xfId="29114"/>
    <cellStyle name="Normal 2 2 15 9 2" xfId="29115"/>
    <cellStyle name="Normal 2 2 15 9 2 2" xfId="29116"/>
    <cellStyle name="Normal 2 2 15 9 2 3" xfId="29117"/>
    <cellStyle name="Normal 2 2 15 9 2 4" xfId="29118"/>
    <cellStyle name="Normal 2 2 15 9 3" xfId="29119"/>
    <cellStyle name="Normal 2 2 15 9 4" xfId="29120"/>
    <cellStyle name="Normal 2 2 15 9 5" xfId="29121"/>
    <cellStyle name="Normal 2 2 16" xfId="29122"/>
    <cellStyle name="Normal 2 2 16 10" xfId="29123"/>
    <cellStyle name="Normal 2 2 16 10 2" xfId="29124"/>
    <cellStyle name="Normal 2 2 16 10 2 2" xfId="29125"/>
    <cellStyle name="Normal 2 2 16 10 2 3" xfId="29126"/>
    <cellStyle name="Normal 2 2 16 10 2 4" xfId="29127"/>
    <cellStyle name="Normal 2 2 16 10 3" xfId="29128"/>
    <cellStyle name="Normal 2 2 16 10 4" xfId="29129"/>
    <cellStyle name="Normal 2 2 16 10 5" xfId="29130"/>
    <cellStyle name="Normal 2 2 16 11" xfId="29131"/>
    <cellStyle name="Normal 2 2 16 11 2" xfId="29132"/>
    <cellStyle name="Normal 2 2 16 11 2 2" xfId="29133"/>
    <cellStyle name="Normal 2 2 16 11 2 3" xfId="29134"/>
    <cellStyle name="Normal 2 2 16 11 2 4" xfId="29135"/>
    <cellStyle name="Normal 2 2 16 11 3" xfId="29136"/>
    <cellStyle name="Normal 2 2 16 11 4" xfId="29137"/>
    <cellStyle name="Normal 2 2 16 11 5" xfId="29138"/>
    <cellStyle name="Normal 2 2 16 12" xfId="29139"/>
    <cellStyle name="Normal 2 2 16 12 2" xfId="29140"/>
    <cellStyle name="Normal 2 2 16 12 2 2" xfId="29141"/>
    <cellStyle name="Normal 2 2 16 12 2 3" xfId="29142"/>
    <cellStyle name="Normal 2 2 16 12 2 4" xfId="29143"/>
    <cellStyle name="Normal 2 2 16 12 3" xfId="29144"/>
    <cellStyle name="Normal 2 2 16 12 4" xfId="29145"/>
    <cellStyle name="Normal 2 2 16 12 5" xfId="29146"/>
    <cellStyle name="Normal 2 2 16 13" xfId="29147"/>
    <cellStyle name="Normal 2 2 16 13 2" xfId="29148"/>
    <cellStyle name="Normal 2 2 16 13 2 2" xfId="29149"/>
    <cellStyle name="Normal 2 2 16 13 2 3" xfId="29150"/>
    <cellStyle name="Normal 2 2 16 13 2 4" xfId="29151"/>
    <cellStyle name="Normal 2 2 16 13 3" xfId="29152"/>
    <cellStyle name="Normal 2 2 16 13 4" xfId="29153"/>
    <cellStyle name="Normal 2 2 16 13 5" xfId="29154"/>
    <cellStyle name="Normal 2 2 16 14" xfId="29155"/>
    <cellStyle name="Normal 2 2 16 14 2" xfId="29156"/>
    <cellStyle name="Normal 2 2 16 14 2 2" xfId="29157"/>
    <cellStyle name="Normal 2 2 16 14 2 2 2" xfId="29158"/>
    <cellStyle name="Normal 2 2 16 14 2 2 2 2" xfId="29159"/>
    <cellStyle name="Normal 2 2 16 14 2 2 3" xfId="29160"/>
    <cellStyle name="Normal 2 2 16 14 2 3" xfId="29161"/>
    <cellStyle name="Normal 2 2 16 14 2 4" xfId="29162"/>
    <cellStyle name="Normal 2 2 16 14 3" xfId="29163"/>
    <cellStyle name="Normal 2 2 16 14 4" xfId="29164"/>
    <cellStyle name="Normal 2 2 16 14 5" xfId="29165"/>
    <cellStyle name="Normal 2 2 16 15" xfId="29166"/>
    <cellStyle name="Normal 2 2 16 15 2" xfId="29167"/>
    <cellStyle name="Normal 2 2 16 15 2 2" xfId="29168"/>
    <cellStyle name="Normal 2 2 16 15 2 3" xfId="29169"/>
    <cellStyle name="Normal 2 2 16 15 2 4" xfId="29170"/>
    <cellStyle name="Normal 2 2 16 15 3" xfId="29171"/>
    <cellStyle name="Normal 2 2 16 15 4" xfId="29172"/>
    <cellStyle name="Normal 2 2 16 15 5" xfId="29173"/>
    <cellStyle name="Normal 2 2 16 16" xfId="29174"/>
    <cellStyle name="Normal 2 2 16 16 2" xfId="29175"/>
    <cellStyle name="Normal 2 2 16 16 2 2" xfId="29176"/>
    <cellStyle name="Normal 2 2 16 16 2 3" xfId="29177"/>
    <cellStyle name="Normal 2 2 16 16 2 4" xfId="29178"/>
    <cellStyle name="Normal 2 2 16 16 3" xfId="29179"/>
    <cellStyle name="Normal 2 2 16 16 4" xfId="29180"/>
    <cellStyle name="Normal 2 2 16 16 5" xfId="29181"/>
    <cellStyle name="Normal 2 2 16 17" xfId="29182"/>
    <cellStyle name="Normal 2 2 16 17 2" xfId="29183"/>
    <cellStyle name="Normal 2 2 16 17 2 2" xfId="29184"/>
    <cellStyle name="Normal 2 2 16 17 2 3" xfId="29185"/>
    <cellStyle name="Normal 2 2 16 17 2 4" xfId="29186"/>
    <cellStyle name="Normal 2 2 16 17 3" xfId="29187"/>
    <cellStyle name="Normal 2 2 16 17 4" xfId="29188"/>
    <cellStyle name="Normal 2 2 16 17 5" xfId="29189"/>
    <cellStyle name="Normal 2 2 16 18" xfId="29190"/>
    <cellStyle name="Normal 2 2 16 18 2" xfId="29191"/>
    <cellStyle name="Normal 2 2 16 18 2 2" xfId="29192"/>
    <cellStyle name="Normal 2 2 16 18 2 3" xfId="29193"/>
    <cellStyle name="Normal 2 2 16 18 2 4" xfId="29194"/>
    <cellStyle name="Normal 2 2 16 18 3" xfId="29195"/>
    <cellStyle name="Normal 2 2 16 18 4" xfId="29196"/>
    <cellStyle name="Normal 2 2 16 18 5" xfId="29197"/>
    <cellStyle name="Normal 2 2 16 19" xfId="29198"/>
    <cellStyle name="Normal 2 2 16 19 2" xfId="29199"/>
    <cellStyle name="Normal 2 2 16 19 2 2" xfId="29200"/>
    <cellStyle name="Normal 2 2 16 19 2 3" xfId="29201"/>
    <cellStyle name="Normal 2 2 16 19 2 3 2" xfId="29202"/>
    <cellStyle name="Normal 2 2 16 19 2 3 2 2" xfId="29203"/>
    <cellStyle name="Normal 2 2 16 19 2 3 3" xfId="29204"/>
    <cellStyle name="Normal 2 2 16 19 2 4" xfId="29205"/>
    <cellStyle name="Normal 2 2 16 19 3" xfId="29206"/>
    <cellStyle name="Normal 2 2 16 19 4" xfId="29207"/>
    <cellStyle name="Normal 2 2 16 19 5" xfId="29208"/>
    <cellStyle name="Normal 2 2 16 2" xfId="29209"/>
    <cellStyle name="Normal 2 2 16 2 2" xfId="29210"/>
    <cellStyle name="Normal 2 2 16 2 2 2" xfId="29211"/>
    <cellStyle name="Normal 2 2 16 2 2 3" xfId="29212"/>
    <cellStyle name="Normal 2 2 16 2 2 4" xfId="29213"/>
    <cellStyle name="Normal 2 2 16 2 3" xfId="29214"/>
    <cellStyle name="Normal 2 2 16 2 4" xfId="29215"/>
    <cellStyle name="Normal 2 2 16 2 5" xfId="29216"/>
    <cellStyle name="Normal 2 2 16 20" xfId="29217"/>
    <cellStyle name="Normal 2 2 16 20 2" xfId="29218"/>
    <cellStyle name="Normal 2 2 16 20 3" xfId="29219"/>
    <cellStyle name="Normal 2 2 16 20 4" xfId="29220"/>
    <cellStyle name="Normal 2 2 16 21" xfId="29221"/>
    <cellStyle name="Normal 2 2 16 22" xfId="29222"/>
    <cellStyle name="Normal 2 2 16 23" xfId="29223"/>
    <cellStyle name="Normal 2 2 16 3" xfId="29224"/>
    <cellStyle name="Normal 2 2 16 3 2" xfId="29225"/>
    <cellStyle name="Normal 2 2 16 3 2 2" xfId="29226"/>
    <cellStyle name="Normal 2 2 16 3 2 3" xfId="29227"/>
    <cellStyle name="Normal 2 2 16 3 2 4" xfId="29228"/>
    <cellStyle name="Normal 2 2 16 3 3" xfId="29229"/>
    <cellStyle name="Normal 2 2 16 3 4" xfId="29230"/>
    <cellStyle name="Normal 2 2 16 3 5" xfId="29231"/>
    <cellStyle name="Normal 2 2 16 4" xfId="29232"/>
    <cellStyle name="Normal 2 2 16 4 2" xfId="29233"/>
    <cellStyle name="Normal 2 2 16 4 2 2" xfId="29234"/>
    <cellStyle name="Normal 2 2 16 4 2 3" xfId="29235"/>
    <cellStyle name="Normal 2 2 16 4 2 4" xfId="29236"/>
    <cellStyle name="Normal 2 2 16 4 3" xfId="29237"/>
    <cellStyle name="Normal 2 2 16 4 4" xfId="29238"/>
    <cellStyle name="Normal 2 2 16 4 5" xfId="29239"/>
    <cellStyle name="Normal 2 2 16 5" xfId="29240"/>
    <cellStyle name="Normal 2 2 16 5 2" xfId="29241"/>
    <cellStyle name="Normal 2 2 16 5 2 2" xfId="29242"/>
    <cellStyle name="Normal 2 2 16 5 2 3" xfId="29243"/>
    <cellStyle name="Normal 2 2 16 5 2 4" xfId="29244"/>
    <cellStyle name="Normal 2 2 16 5 3" xfId="29245"/>
    <cellStyle name="Normal 2 2 16 5 4" xfId="29246"/>
    <cellStyle name="Normal 2 2 16 5 5" xfId="29247"/>
    <cellStyle name="Normal 2 2 16 6" xfId="29248"/>
    <cellStyle name="Normal 2 2 16 6 2" xfId="29249"/>
    <cellStyle name="Normal 2 2 16 6 2 2" xfId="29250"/>
    <cellStyle name="Normal 2 2 16 6 2 3" xfId="29251"/>
    <cellStyle name="Normal 2 2 16 6 2 4" xfId="29252"/>
    <cellStyle name="Normal 2 2 16 6 3" xfId="29253"/>
    <cellStyle name="Normal 2 2 16 6 4" xfId="29254"/>
    <cellStyle name="Normal 2 2 16 6 5" xfId="29255"/>
    <cellStyle name="Normal 2 2 16 7" xfId="29256"/>
    <cellStyle name="Normal 2 2 16 7 2" xfId="29257"/>
    <cellStyle name="Normal 2 2 16 7 2 2" xfId="29258"/>
    <cellStyle name="Normal 2 2 16 7 2 3" xfId="29259"/>
    <cellStyle name="Normal 2 2 16 7 2 4" xfId="29260"/>
    <cellStyle name="Normal 2 2 16 7 3" xfId="29261"/>
    <cellStyle name="Normal 2 2 16 7 4" xfId="29262"/>
    <cellStyle name="Normal 2 2 16 7 5" xfId="29263"/>
    <cellStyle name="Normal 2 2 16 8" xfId="29264"/>
    <cellStyle name="Normal 2 2 16 8 2" xfId="29265"/>
    <cellStyle name="Normal 2 2 16 8 2 2" xfId="29266"/>
    <cellStyle name="Normal 2 2 16 8 2 3" xfId="29267"/>
    <cellStyle name="Normal 2 2 16 8 2 4" xfId="29268"/>
    <cellStyle name="Normal 2 2 16 8 3" xfId="29269"/>
    <cellStyle name="Normal 2 2 16 8 4" xfId="29270"/>
    <cellStyle name="Normal 2 2 16 8 4 2" xfId="29271"/>
    <cellStyle name="Normal 2 2 16 8 4 2 2" xfId="29272"/>
    <cellStyle name="Normal 2 2 16 8 4 3" xfId="29273"/>
    <cellStyle name="Normal 2 2 16 8 5" xfId="29274"/>
    <cellStyle name="Normal 2 2 16 9" xfId="29275"/>
    <cellStyle name="Normal 2 2 16 9 2" xfId="29276"/>
    <cellStyle name="Normal 2 2 16 9 2 2" xfId="29277"/>
    <cellStyle name="Normal 2 2 16 9 2 3" xfId="29278"/>
    <cellStyle name="Normal 2 2 16 9 2 4" xfId="29279"/>
    <cellStyle name="Normal 2 2 16 9 3" xfId="29280"/>
    <cellStyle name="Normal 2 2 16 9 4" xfId="29281"/>
    <cellStyle name="Normal 2 2 16 9 5" xfId="29282"/>
    <cellStyle name="Normal 2 2 17" xfId="29283"/>
    <cellStyle name="Normal 2 2 17 10" xfId="29284"/>
    <cellStyle name="Normal 2 2 17 10 2" xfId="29285"/>
    <cellStyle name="Normal 2 2 17 10 2 2" xfId="29286"/>
    <cellStyle name="Normal 2 2 17 10 2 3" xfId="29287"/>
    <cellStyle name="Normal 2 2 17 10 2 4" xfId="29288"/>
    <cellStyle name="Normal 2 2 17 10 3" xfId="29289"/>
    <cellStyle name="Normal 2 2 17 10 4" xfId="29290"/>
    <cellStyle name="Normal 2 2 17 10 5" xfId="29291"/>
    <cellStyle name="Normal 2 2 17 11" xfId="29292"/>
    <cellStyle name="Normal 2 2 17 11 2" xfId="29293"/>
    <cellStyle name="Normal 2 2 17 11 2 2" xfId="29294"/>
    <cellStyle name="Normal 2 2 17 11 2 3" xfId="29295"/>
    <cellStyle name="Normal 2 2 17 11 2 4" xfId="29296"/>
    <cellStyle name="Normal 2 2 17 11 3" xfId="29297"/>
    <cellStyle name="Normal 2 2 17 11 4" xfId="29298"/>
    <cellStyle name="Normal 2 2 17 11 5" xfId="29299"/>
    <cellStyle name="Normal 2 2 17 12" xfId="29300"/>
    <cellStyle name="Normal 2 2 17 12 2" xfId="29301"/>
    <cellStyle name="Normal 2 2 17 12 2 2" xfId="29302"/>
    <cellStyle name="Normal 2 2 17 12 2 3" xfId="29303"/>
    <cellStyle name="Normal 2 2 17 12 2 4" xfId="29304"/>
    <cellStyle name="Normal 2 2 17 12 3" xfId="29305"/>
    <cellStyle name="Normal 2 2 17 12 4" xfId="29306"/>
    <cellStyle name="Normal 2 2 17 12 5" xfId="29307"/>
    <cellStyle name="Normal 2 2 17 13" xfId="29308"/>
    <cellStyle name="Normal 2 2 17 13 2" xfId="29309"/>
    <cellStyle name="Normal 2 2 17 13 2 2" xfId="29310"/>
    <cellStyle name="Normal 2 2 17 13 2 3" xfId="29311"/>
    <cellStyle name="Normal 2 2 17 13 2 4" xfId="29312"/>
    <cellStyle name="Normal 2 2 17 13 3" xfId="29313"/>
    <cellStyle name="Normal 2 2 17 13 4" xfId="29314"/>
    <cellStyle name="Normal 2 2 17 13 5" xfId="29315"/>
    <cellStyle name="Normal 2 2 17 14" xfId="29316"/>
    <cellStyle name="Normal 2 2 17 14 2" xfId="29317"/>
    <cellStyle name="Normal 2 2 17 14 2 2" xfId="29318"/>
    <cellStyle name="Normal 2 2 17 14 2 2 2" xfId="29319"/>
    <cellStyle name="Normal 2 2 17 14 2 3" xfId="29320"/>
    <cellStyle name="Normal 2 2 17 14 2 4" xfId="29321"/>
    <cellStyle name="Normal 2 2 17 14 2 5" xfId="29322"/>
    <cellStyle name="Normal 2 2 17 14 3" xfId="29323"/>
    <cellStyle name="Normal 2 2 17 14 4" xfId="29324"/>
    <cellStyle name="Normal 2 2 17 14 5" xfId="29325"/>
    <cellStyle name="Normal 2 2 17 15" xfId="29326"/>
    <cellStyle name="Normal 2 2 17 15 2" xfId="29327"/>
    <cellStyle name="Normal 2 2 17 15 2 2" xfId="29328"/>
    <cellStyle name="Normal 2 2 17 15 2 3" xfId="29329"/>
    <cellStyle name="Normal 2 2 17 15 2 4" xfId="29330"/>
    <cellStyle name="Normal 2 2 17 15 3" xfId="29331"/>
    <cellStyle name="Normal 2 2 17 15 4" xfId="29332"/>
    <cellStyle name="Normal 2 2 17 15 5" xfId="29333"/>
    <cellStyle name="Normal 2 2 17 16" xfId="29334"/>
    <cellStyle name="Normal 2 2 17 16 2" xfId="29335"/>
    <cellStyle name="Normal 2 2 17 16 2 2" xfId="29336"/>
    <cellStyle name="Normal 2 2 17 16 2 3" xfId="29337"/>
    <cellStyle name="Normal 2 2 17 16 2 4" xfId="29338"/>
    <cellStyle name="Normal 2 2 17 16 3" xfId="29339"/>
    <cellStyle name="Normal 2 2 17 16 4" xfId="29340"/>
    <cellStyle name="Normal 2 2 17 16 5" xfId="29341"/>
    <cellStyle name="Normal 2 2 17 17" xfId="29342"/>
    <cellStyle name="Normal 2 2 17 17 2" xfId="29343"/>
    <cellStyle name="Normal 2 2 17 17 2 2" xfId="29344"/>
    <cellStyle name="Normal 2 2 17 17 2 3" xfId="29345"/>
    <cellStyle name="Normal 2 2 17 17 2 4" xfId="29346"/>
    <cellStyle name="Normal 2 2 17 17 3" xfId="29347"/>
    <cellStyle name="Normal 2 2 17 17 4" xfId="29348"/>
    <cellStyle name="Normal 2 2 17 17 5" xfId="29349"/>
    <cellStyle name="Normal 2 2 17 18" xfId="29350"/>
    <cellStyle name="Normal 2 2 17 18 2" xfId="29351"/>
    <cellStyle name="Normal 2 2 17 18 2 2" xfId="29352"/>
    <cellStyle name="Normal 2 2 17 18 2 3" xfId="29353"/>
    <cellStyle name="Normal 2 2 17 18 2 4" xfId="29354"/>
    <cellStyle name="Normal 2 2 17 18 3" xfId="29355"/>
    <cellStyle name="Normal 2 2 17 18 4" xfId="29356"/>
    <cellStyle name="Normal 2 2 17 18 5" xfId="29357"/>
    <cellStyle name="Normal 2 2 17 19" xfId="29358"/>
    <cellStyle name="Normal 2 2 17 19 2" xfId="29359"/>
    <cellStyle name="Normal 2 2 17 19 2 2" xfId="29360"/>
    <cellStyle name="Normal 2 2 17 19 2 3" xfId="29361"/>
    <cellStyle name="Normal 2 2 17 19 2 4" xfId="29362"/>
    <cellStyle name="Normal 2 2 17 19 3" xfId="29363"/>
    <cellStyle name="Normal 2 2 17 19 4" xfId="29364"/>
    <cellStyle name="Normal 2 2 17 19 5" xfId="29365"/>
    <cellStyle name="Normal 2 2 17 2" xfId="29366"/>
    <cellStyle name="Normal 2 2 17 2 2" xfId="29367"/>
    <cellStyle name="Normal 2 2 17 2 2 2" xfId="29368"/>
    <cellStyle name="Normal 2 2 17 2 2 3" xfId="29369"/>
    <cellStyle name="Normal 2 2 17 2 2 4" xfId="29370"/>
    <cellStyle name="Normal 2 2 17 2 3" xfId="29371"/>
    <cellStyle name="Normal 2 2 17 2 3 2" xfId="29372"/>
    <cellStyle name="Normal 2 2 17 2 4" xfId="29373"/>
    <cellStyle name="Normal 2 2 17 2 5" xfId="29374"/>
    <cellStyle name="Normal 2 2 17 2 6" xfId="29375"/>
    <cellStyle name="Normal 2 2 17 20" xfId="29376"/>
    <cellStyle name="Normal 2 2 17 20 2" xfId="29377"/>
    <cellStyle name="Normal 2 2 17 20 3" xfId="29378"/>
    <cellStyle name="Normal 2 2 17 20 4" xfId="29379"/>
    <cellStyle name="Normal 2 2 17 21" xfId="29380"/>
    <cellStyle name="Normal 2 2 17 21 2" xfId="29381"/>
    <cellStyle name="Normal 2 2 17 21 2 2" xfId="29382"/>
    <cellStyle name="Normal 2 2 17 21 3" xfId="29383"/>
    <cellStyle name="Normal 2 2 17 22" xfId="29384"/>
    <cellStyle name="Normal 2 2 17 23" xfId="29385"/>
    <cellStyle name="Normal 2 2 17 3" xfId="29386"/>
    <cellStyle name="Normal 2 2 17 3 2" xfId="29387"/>
    <cellStyle name="Normal 2 2 17 3 2 2" xfId="29388"/>
    <cellStyle name="Normal 2 2 17 3 2 3" xfId="29389"/>
    <cellStyle name="Normal 2 2 17 3 2 4" xfId="29390"/>
    <cellStyle name="Normal 2 2 17 3 3" xfId="29391"/>
    <cellStyle name="Normal 2 2 17 3 4" xfId="29392"/>
    <cellStyle name="Normal 2 2 17 3 5" xfId="29393"/>
    <cellStyle name="Normal 2 2 17 4" xfId="29394"/>
    <cellStyle name="Normal 2 2 17 4 2" xfId="29395"/>
    <cellStyle name="Normal 2 2 17 4 2 2" xfId="29396"/>
    <cellStyle name="Normal 2 2 17 4 2 3" xfId="29397"/>
    <cellStyle name="Normal 2 2 17 4 2 4" xfId="29398"/>
    <cellStyle name="Normal 2 2 17 4 3" xfId="29399"/>
    <cellStyle name="Normal 2 2 17 4 4" xfId="29400"/>
    <cellStyle name="Normal 2 2 17 4 5" xfId="29401"/>
    <cellStyle name="Normal 2 2 17 5" xfId="29402"/>
    <cellStyle name="Normal 2 2 17 5 2" xfId="29403"/>
    <cellStyle name="Normal 2 2 17 5 2 2" xfId="29404"/>
    <cellStyle name="Normal 2 2 17 5 2 3" xfId="29405"/>
    <cellStyle name="Normal 2 2 17 5 2 4" xfId="29406"/>
    <cellStyle name="Normal 2 2 17 5 3" xfId="29407"/>
    <cellStyle name="Normal 2 2 17 5 4" xfId="29408"/>
    <cellStyle name="Normal 2 2 17 5 5" xfId="29409"/>
    <cellStyle name="Normal 2 2 17 6" xfId="29410"/>
    <cellStyle name="Normal 2 2 17 6 2" xfId="29411"/>
    <cellStyle name="Normal 2 2 17 6 2 2" xfId="29412"/>
    <cellStyle name="Normal 2 2 17 6 2 3" xfId="29413"/>
    <cellStyle name="Normal 2 2 17 6 2 4" xfId="29414"/>
    <cellStyle name="Normal 2 2 17 6 3" xfId="29415"/>
    <cellStyle name="Normal 2 2 17 6 4" xfId="29416"/>
    <cellStyle name="Normal 2 2 17 6 5" xfId="29417"/>
    <cellStyle name="Normal 2 2 17 7" xfId="29418"/>
    <cellStyle name="Normal 2 2 17 7 2" xfId="29419"/>
    <cellStyle name="Normal 2 2 17 7 2 2" xfId="29420"/>
    <cellStyle name="Normal 2 2 17 7 2 3" xfId="29421"/>
    <cellStyle name="Normal 2 2 17 7 2 4" xfId="29422"/>
    <cellStyle name="Normal 2 2 17 7 3" xfId="29423"/>
    <cellStyle name="Normal 2 2 17 7 4" xfId="29424"/>
    <cellStyle name="Normal 2 2 17 7 5" xfId="29425"/>
    <cellStyle name="Normal 2 2 17 8" xfId="29426"/>
    <cellStyle name="Normal 2 2 17 8 2" xfId="29427"/>
    <cellStyle name="Normal 2 2 17 8 2 2" xfId="29428"/>
    <cellStyle name="Normal 2 2 17 8 2 3" xfId="29429"/>
    <cellStyle name="Normal 2 2 17 8 2 4" xfId="29430"/>
    <cellStyle name="Normal 2 2 17 8 3" xfId="29431"/>
    <cellStyle name="Normal 2 2 17 8 4" xfId="29432"/>
    <cellStyle name="Normal 2 2 17 8 5" xfId="29433"/>
    <cellStyle name="Normal 2 2 17 9" xfId="29434"/>
    <cellStyle name="Normal 2 2 17 9 2" xfId="29435"/>
    <cellStyle name="Normal 2 2 17 9 2 2" xfId="29436"/>
    <cellStyle name="Normal 2 2 17 9 2 3" xfId="29437"/>
    <cellStyle name="Normal 2 2 17 9 2 4" xfId="29438"/>
    <cellStyle name="Normal 2 2 17 9 3" xfId="29439"/>
    <cellStyle name="Normal 2 2 17 9 4" xfId="29440"/>
    <cellStyle name="Normal 2 2 17 9 5" xfId="29441"/>
    <cellStyle name="Normal 2 2 18" xfId="29442"/>
    <cellStyle name="Normal 2 2 18 10" xfId="29443"/>
    <cellStyle name="Normal 2 2 18 10 2" xfId="29444"/>
    <cellStyle name="Normal 2 2 18 10 2 2" xfId="29445"/>
    <cellStyle name="Normal 2 2 18 10 2 2 2" xfId="29446"/>
    <cellStyle name="Normal 2 2 18 10 2 3" xfId="29447"/>
    <cellStyle name="Normal 2 2 18 10 2 4" xfId="29448"/>
    <cellStyle name="Normal 2 2 18 10 2 5" xfId="29449"/>
    <cellStyle name="Normal 2 2 18 10 3" xfId="29450"/>
    <cellStyle name="Normal 2 2 18 10 4" xfId="29451"/>
    <cellStyle name="Normal 2 2 18 10 5" xfId="29452"/>
    <cellStyle name="Normal 2 2 18 11" xfId="29453"/>
    <cellStyle name="Normal 2 2 18 11 2" xfId="29454"/>
    <cellStyle name="Normal 2 2 18 11 2 2" xfId="29455"/>
    <cellStyle name="Normal 2 2 18 11 2 3" xfId="29456"/>
    <cellStyle name="Normal 2 2 18 11 2 4" xfId="29457"/>
    <cellStyle name="Normal 2 2 18 11 3" xfId="29458"/>
    <cellStyle name="Normal 2 2 18 11 4" xfId="29459"/>
    <cellStyle name="Normal 2 2 18 11 4 2" xfId="29460"/>
    <cellStyle name="Normal 2 2 18 11 4 2 2" xfId="29461"/>
    <cellStyle name="Normal 2 2 18 11 4 3" xfId="29462"/>
    <cellStyle name="Normal 2 2 18 11 5" xfId="29463"/>
    <cellStyle name="Normal 2 2 18 12" xfId="29464"/>
    <cellStyle name="Normal 2 2 18 12 2" xfId="29465"/>
    <cellStyle name="Normal 2 2 18 12 2 2" xfId="29466"/>
    <cellStyle name="Normal 2 2 18 12 2 3" xfId="29467"/>
    <cellStyle name="Normal 2 2 18 12 2 4" xfId="29468"/>
    <cellStyle name="Normal 2 2 18 12 3" xfId="29469"/>
    <cellStyle name="Normal 2 2 18 12 4" xfId="29470"/>
    <cellStyle name="Normal 2 2 18 12 5" xfId="29471"/>
    <cellStyle name="Normal 2 2 18 13" xfId="29472"/>
    <cellStyle name="Normal 2 2 18 13 2" xfId="29473"/>
    <cellStyle name="Normal 2 2 18 13 2 2" xfId="29474"/>
    <cellStyle name="Normal 2 2 18 13 2 3" xfId="29475"/>
    <cellStyle name="Normal 2 2 18 13 2 4" xfId="29476"/>
    <cellStyle name="Normal 2 2 18 13 3" xfId="29477"/>
    <cellStyle name="Normal 2 2 18 13 4" xfId="29478"/>
    <cellStyle name="Normal 2 2 18 13 5" xfId="29479"/>
    <cellStyle name="Normal 2 2 18 14" xfId="29480"/>
    <cellStyle name="Normal 2 2 18 14 2" xfId="29481"/>
    <cellStyle name="Normal 2 2 18 14 2 2" xfId="29482"/>
    <cellStyle name="Normal 2 2 18 14 2 3" xfId="29483"/>
    <cellStyle name="Normal 2 2 18 14 2 4" xfId="29484"/>
    <cellStyle name="Normal 2 2 18 14 3" xfId="29485"/>
    <cellStyle name="Normal 2 2 18 14 4" xfId="29486"/>
    <cellStyle name="Normal 2 2 18 14 5" xfId="29487"/>
    <cellStyle name="Normal 2 2 18 15" xfId="29488"/>
    <cellStyle name="Normal 2 2 18 15 2" xfId="29489"/>
    <cellStyle name="Normal 2 2 18 15 2 2" xfId="29490"/>
    <cellStyle name="Normal 2 2 18 15 2 2 2" xfId="29491"/>
    <cellStyle name="Normal 2 2 18 15 2 2 2 2" xfId="29492"/>
    <cellStyle name="Normal 2 2 18 15 2 2 3" xfId="29493"/>
    <cellStyle name="Normal 2 2 18 15 2 3" xfId="29494"/>
    <cellStyle name="Normal 2 2 18 15 2 4" xfId="29495"/>
    <cellStyle name="Normal 2 2 18 15 3" xfId="29496"/>
    <cellStyle name="Normal 2 2 18 15 4" xfId="29497"/>
    <cellStyle name="Normal 2 2 18 15 5" xfId="29498"/>
    <cellStyle name="Normal 2 2 18 16" xfId="29499"/>
    <cellStyle name="Normal 2 2 18 16 2" xfId="29500"/>
    <cellStyle name="Normal 2 2 18 16 2 2" xfId="29501"/>
    <cellStyle name="Normal 2 2 18 16 2 3" xfId="29502"/>
    <cellStyle name="Normal 2 2 18 16 2 4" xfId="29503"/>
    <cellStyle name="Normal 2 2 18 16 3" xfId="29504"/>
    <cellStyle name="Normal 2 2 18 16 4" xfId="29505"/>
    <cellStyle name="Normal 2 2 18 16 5" xfId="29506"/>
    <cellStyle name="Normal 2 2 18 17" xfId="29507"/>
    <cellStyle name="Normal 2 2 18 17 2" xfId="29508"/>
    <cellStyle name="Normal 2 2 18 17 2 2" xfId="29509"/>
    <cellStyle name="Normal 2 2 18 17 2 3" xfId="29510"/>
    <cellStyle name="Normal 2 2 18 17 2 4" xfId="29511"/>
    <cellStyle name="Normal 2 2 18 17 3" xfId="29512"/>
    <cellStyle name="Normal 2 2 18 17 4" xfId="29513"/>
    <cellStyle name="Normal 2 2 18 17 5" xfId="29514"/>
    <cellStyle name="Normal 2 2 18 18" xfId="29515"/>
    <cellStyle name="Normal 2 2 18 18 2" xfId="29516"/>
    <cellStyle name="Normal 2 2 18 18 2 2" xfId="29517"/>
    <cellStyle name="Normal 2 2 18 18 2 3" xfId="29518"/>
    <cellStyle name="Normal 2 2 18 18 2 4" xfId="29519"/>
    <cellStyle name="Normal 2 2 18 18 3" xfId="29520"/>
    <cellStyle name="Normal 2 2 18 18 4" xfId="29521"/>
    <cellStyle name="Normal 2 2 18 18 5" xfId="29522"/>
    <cellStyle name="Normal 2 2 18 19" xfId="29523"/>
    <cellStyle name="Normal 2 2 18 19 2" xfId="29524"/>
    <cellStyle name="Normal 2 2 18 19 2 2" xfId="29525"/>
    <cellStyle name="Normal 2 2 18 19 2 3" xfId="29526"/>
    <cellStyle name="Normal 2 2 18 19 2 4" xfId="29527"/>
    <cellStyle name="Normal 2 2 18 19 3" xfId="29528"/>
    <cellStyle name="Normal 2 2 18 19 3 2" xfId="29529"/>
    <cellStyle name="Normal 2 2 18 19 4" xfId="29530"/>
    <cellStyle name="Normal 2 2 18 19 5" xfId="29531"/>
    <cellStyle name="Normal 2 2 18 19 6" xfId="29532"/>
    <cellStyle name="Normal 2 2 18 2" xfId="29533"/>
    <cellStyle name="Normal 2 2 18 2 2" xfId="29534"/>
    <cellStyle name="Normal 2 2 18 2 2 2" xfId="29535"/>
    <cellStyle name="Normal 2 2 18 2 2 2 2" xfId="29536"/>
    <cellStyle name="Normal 2 2 18 2 2 3" xfId="29537"/>
    <cellStyle name="Normal 2 2 18 2 2 4" xfId="29538"/>
    <cellStyle name="Normal 2 2 18 2 2 5" xfId="29539"/>
    <cellStyle name="Normal 2 2 18 2 3" xfId="29540"/>
    <cellStyle name="Normal 2 2 18 2 4" xfId="29541"/>
    <cellStyle name="Normal 2 2 18 2 5" xfId="29542"/>
    <cellStyle name="Normal 2 2 18 20" xfId="29543"/>
    <cellStyle name="Normal 2 2 18 20 2" xfId="29544"/>
    <cellStyle name="Normal 2 2 18 20 3" xfId="29545"/>
    <cellStyle name="Normal 2 2 18 20 4" xfId="29546"/>
    <cellStyle name="Normal 2 2 18 21" xfId="29547"/>
    <cellStyle name="Normal 2 2 18 22" xfId="29548"/>
    <cellStyle name="Normal 2 2 18 23" xfId="29549"/>
    <cellStyle name="Normal 2 2 18 3" xfId="29550"/>
    <cellStyle name="Normal 2 2 18 3 2" xfId="29551"/>
    <cellStyle name="Normal 2 2 18 3 2 2" xfId="29552"/>
    <cellStyle name="Normal 2 2 18 3 2 3" xfId="29553"/>
    <cellStyle name="Normal 2 2 18 3 2 4" xfId="29554"/>
    <cellStyle name="Normal 2 2 18 3 3" xfId="29555"/>
    <cellStyle name="Normal 2 2 18 3 4" xfId="29556"/>
    <cellStyle name="Normal 2 2 18 3 5" xfId="29557"/>
    <cellStyle name="Normal 2 2 18 4" xfId="29558"/>
    <cellStyle name="Normal 2 2 18 4 2" xfId="29559"/>
    <cellStyle name="Normal 2 2 18 4 2 2" xfId="29560"/>
    <cellStyle name="Normal 2 2 18 4 2 2 2" xfId="29561"/>
    <cellStyle name="Normal 2 2 18 4 2 2 2 2" xfId="29562"/>
    <cellStyle name="Normal 2 2 18 4 2 2 3" xfId="29563"/>
    <cellStyle name="Normal 2 2 18 4 2 3" xfId="29564"/>
    <cellStyle name="Normal 2 2 18 4 2 4" xfId="29565"/>
    <cellStyle name="Normal 2 2 18 4 3" xfId="29566"/>
    <cellStyle name="Normal 2 2 18 4 4" xfId="29567"/>
    <cellStyle name="Normal 2 2 18 4 5" xfId="29568"/>
    <cellStyle name="Normal 2 2 18 5" xfId="29569"/>
    <cellStyle name="Normal 2 2 18 5 2" xfId="29570"/>
    <cellStyle name="Normal 2 2 18 5 2 2" xfId="29571"/>
    <cellStyle name="Normal 2 2 18 5 2 3" xfId="29572"/>
    <cellStyle name="Normal 2 2 18 5 2 4" xfId="29573"/>
    <cellStyle name="Normal 2 2 18 5 3" xfId="29574"/>
    <cellStyle name="Normal 2 2 18 5 4" xfId="29575"/>
    <cellStyle name="Normal 2 2 18 5 5" xfId="29576"/>
    <cellStyle name="Normal 2 2 18 6" xfId="29577"/>
    <cellStyle name="Normal 2 2 18 6 2" xfId="29578"/>
    <cellStyle name="Normal 2 2 18 6 2 2" xfId="29579"/>
    <cellStyle name="Normal 2 2 18 6 2 3" xfId="29580"/>
    <cellStyle name="Normal 2 2 18 6 2 3 2" xfId="29581"/>
    <cellStyle name="Normal 2 2 18 6 2 3 2 2" xfId="29582"/>
    <cellStyle name="Normal 2 2 18 6 2 3 3" xfId="29583"/>
    <cellStyle name="Normal 2 2 18 6 2 4" xfId="29584"/>
    <cellStyle name="Normal 2 2 18 6 3" xfId="29585"/>
    <cellStyle name="Normal 2 2 18 6 4" xfId="29586"/>
    <cellStyle name="Normal 2 2 18 6 5" xfId="29587"/>
    <cellStyle name="Normal 2 2 18 7" xfId="29588"/>
    <cellStyle name="Normal 2 2 18 7 2" xfId="29589"/>
    <cellStyle name="Normal 2 2 18 7 2 2" xfId="29590"/>
    <cellStyle name="Normal 2 2 18 7 2 3" xfId="29591"/>
    <cellStyle name="Normal 2 2 18 7 2 4" xfId="29592"/>
    <cellStyle name="Normal 2 2 18 7 3" xfId="29593"/>
    <cellStyle name="Normal 2 2 18 7 4" xfId="29594"/>
    <cellStyle name="Normal 2 2 18 7 5" xfId="29595"/>
    <cellStyle name="Normal 2 2 18 8" xfId="29596"/>
    <cellStyle name="Normal 2 2 18 8 2" xfId="29597"/>
    <cellStyle name="Normal 2 2 18 8 2 2" xfId="29598"/>
    <cellStyle name="Normal 2 2 18 8 2 3" xfId="29599"/>
    <cellStyle name="Normal 2 2 18 8 2 4" xfId="29600"/>
    <cellStyle name="Normal 2 2 18 8 3" xfId="29601"/>
    <cellStyle name="Normal 2 2 18 8 4" xfId="29602"/>
    <cellStyle name="Normal 2 2 18 8 5" xfId="29603"/>
    <cellStyle name="Normal 2 2 18 9" xfId="29604"/>
    <cellStyle name="Normal 2 2 18 9 2" xfId="29605"/>
    <cellStyle name="Normal 2 2 18 9 2 2" xfId="29606"/>
    <cellStyle name="Normal 2 2 18 9 2 3" xfId="29607"/>
    <cellStyle name="Normal 2 2 18 9 2 4" xfId="29608"/>
    <cellStyle name="Normal 2 2 18 9 3" xfId="29609"/>
    <cellStyle name="Normal 2 2 18 9 4" xfId="29610"/>
    <cellStyle name="Normal 2 2 18 9 5" xfId="29611"/>
    <cellStyle name="Normal 2 2 19" xfId="29612"/>
    <cellStyle name="Normal 2 2 19 10" xfId="29613"/>
    <cellStyle name="Normal 2 2 19 10 2" xfId="29614"/>
    <cellStyle name="Normal 2 2 19 10 2 2" xfId="29615"/>
    <cellStyle name="Normal 2 2 19 10 2 3" xfId="29616"/>
    <cellStyle name="Normal 2 2 19 10 2 4" xfId="29617"/>
    <cellStyle name="Normal 2 2 19 10 3" xfId="29618"/>
    <cellStyle name="Normal 2 2 19 10 4" xfId="29619"/>
    <cellStyle name="Normal 2 2 19 10 5" xfId="29620"/>
    <cellStyle name="Normal 2 2 19 11" xfId="29621"/>
    <cellStyle name="Normal 2 2 19 11 2" xfId="29622"/>
    <cellStyle name="Normal 2 2 19 11 2 2" xfId="29623"/>
    <cellStyle name="Normal 2 2 19 11 2 3" xfId="29624"/>
    <cellStyle name="Normal 2 2 19 11 2 4" xfId="29625"/>
    <cellStyle name="Normal 2 2 19 11 3" xfId="29626"/>
    <cellStyle name="Normal 2 2 19 11 4" xfId="29627"/>
    <cellStyle name="Normal 2 2 19 11 5" xfId="29628"/>
    <cellStyle name="Normal 2 2 19 12" xfId="29629"/>
    <cellStyle name="Normal 2 2 19 12 2" xfId="29630"/>
    <cellStyle name="Normal 2 2 19 12 2 2" xfId="29631"/>
    <cellStyle name="Normal 2 2 19 12 2 3" xfId="29632"/>
    <cellStyle name="Normal 2 2 19 12 2 3 2" xfId="29633"/>
    <cellStyle name="Normal 2 2 19 12 2 3 2 2" xfId="29634"/>
    <cellStyle name="Normal 2 2 19 12 2 3 3" xfId="29635"/>
    <cellStyle name="Normal 2 2 19 12 2 4" xfId="29636"/>
    <cellStyle name="Normal 2 2 19 12 3" xfId="29637"/>
    <cellStyle name="Normal 2 2 19 12 4" xfId="29638"/>
    <cellStyle name="Normal 2 2 19 12 5" xfId="29639"/>
    <cellStyle name="Normal 2 2 19 13" xfId="29640"/>
    <cellStyle name="Normal 2 2 19 13 2" xfId="29641"/>
    <cellStyle name="Normal 2 2 19 13 2 2" xfId="29642"/>
    <cellStyle name="Normal 2 2 19 13 2 3" xfId="29643"/>
    <cellStyle name="Normal 2 2 19 13 2 4" xfId="29644"/>
    <cellStyle name="Normal 2 2 19 13 3" xfId="29645"/>
    <cellStyle name="Normal 2 2 19 13 3 2" xfId="29646"/>
    <cellStyle name="Normal 2 2 19 13 3 2 2" xfId="29647"/>
    <cellStyle name="Normal 2 2 19 13 3 3" xfId="29648"/>
    <cellStyle name="Normal 2 2 19 13 4" xfId="29649"/>
    <cellStyle name="Normal 2 2 19 13 5" xfId="29650"/>
    <cellStyle name="Normal 2 2 19 14" xfId="29651"/>
    <cellStyle name="Normal 2 2 19 14 2" xfId="29652"/>
    <cellStyle name="Normal 2 2 19 14 2 2" xfId="29653"/>
    <cellStyle name="Normal 2 2 19 14 2 3" xfId="29654"/>
    <cellStyle name="Normal 2 2 19 14 2 4" xfId="29655"/>
    <cellStyle name="Normal 2 2 19 14 3" xfId="29656"/>
    <cellStyle name="Normal 2 2 19 14 4" xfId="29657"/>
    <cellStyle name="Normal 2 2 19 14 5" xfId="29658"/>
    <cellStyle name="Normal 2 2 19 15" xfId="29659"/>
    <cellStyle name="Normal 2 2 19 15 2" xfId="29660"/>
    <cellStyle name="Normal 2 2 19 15 2 2" xfId="29661"/>
    <cellStyle name="Normal 2 2 19 15 2 3" xfId="29662"/>
    <cellStyle name="Normal 2 2 19 15 2 4" xfId="29663"/>
    <cellStyle name="Normal 2 2 19 15 3" xfId="29664"/>
    <cellStyle name="Normal 2 2 19 15 4" xfId="29665"/>
    <cellStyle name="Normal 2 2 19 15 5" xfId="29666"/>
    <cellStyle name="Normal 2 2 19 16" xfId="29667"/>
    <cellStyle name="Normal 2 2 19 16 2" xfId="29668"/>
    <cellStyle name="Normal 2 2 19 16 2 2" xfId="29669"/>
    <cellStyle name="Normal 2 2 19 16 2 3" xfId="29670"/>
    <cellStyle name="Normal 2 2 19 16 2 4" xfId="29671"/>
    <cellStyle name="Normal 2 2 19 16 3" xfId="29672"/>
    <cellStyle name="Normal 2 2 19 16 4" xfId="29673"/>
    <cellStyle name="Normal 2 2 19 16 5" xfId="29674"/>
    <cellStyle name="Normal 2 2 19 17" xfId="29675"/>
    <cellStyle name="Normal 2 2 19 17 2" xfId="29676"/>
    <cellStyle name="Normal 2 2 19 17 2 2" xfId="29677"/>
    <cellStyle name="Normal 2 2 19 17 2 3" xfId="29678"/>
    <cellStyle name="Normal 2 2 19 17 2 4" xfId="29679"/>
    <cellStyle name="Normal 2 2 19 17 3" xfId="29680"/>
    <cellStyle name="Normal 2 2 19 17 4" xfId="29681"/>
    <cellStyle name="Normal 2 2 19 17 5" xfId="29682"/>
    <cellStyle name="Normal 2 2 19 18" xfId="29683"/>
    <cellStyle name="Normal 2 2 19 18 2" xfId="29684"/>
    <cellStyle name="Normal 2 2 19 18 2 2" xfId="29685"/>
    <cellStyle name="Normal 2 2 19 18 2 3" xfId="29686"/>
    <cellStyle name="Normal 2 2 19 18 2 4" xfId="29687"/>
    <cellStyle name="Normal 2 2 19 18 3" xfId="29688"/>
    <cellStyle name="Normal 2 2 19 18 4" xfId="29689"/>
    <cellStyle name="Normal 2 2 19 18 5" xfId="29690"/>
    <cellStyle name="Normal 2 2 19 19" xfId="29691"/>
    <cellStyle name="Normal 2 2 19 19 2" xfId="29692"/>
    <cellStyle name="Normal 2 2 19 19 2 2" xfId="29693"/>
    <cellStyle name="Normal 2 2 19 19 2 3" xfId="29694"/>
    <cellStyle name="Normal 2 2 19 19 2 4" xfId="29695"/>
    <cellStyle name="Normal 2 2 19 19 3" xfId="29696"/>
    <cellStyle name="Normal 2 2 19 19 4" xfId="29697"/>
    <cellStyle name="Normal 2 2 19 19 5" xfId="29698"/>
    <cellStyle name="Normal 2 2 19 2" xfId="29699"/>
    <cellStyle name="Normal 2 2 19 2 2" xfId="29700"/>
    <cellStyle name="Normal 2 2 19 2 2 2" xfId="29701"/>
    <cellStyle name="Normal 2 2 19 2 2 3" xfId="29702"/>
    <cellStyle name="Normal 2 2 19 2 2 4" xfId="29703"/>
    <cellStyle name="Normal 2 2 19 2 3" xfId="29704"/>
    <cellStyle name="Normal 2 2 19 2 4" xfId="29705"/>
    <cellStyle name="Normal 2 2 19 2 5" xfId="29706"/>
    <cellStyle name="Normal 2 2 19 20" xfId="29707"/>
    <cellStyle name="Normal 2 2 19 20 2" xfId="29708"/>
    <cellStyle name="Normal 2 2 19 20 3" xfId="29709"/>
    <cellStyle name="Normal 2 2 19 20 4" xfId="29710"/>
    <cellStyle name="Normal 2 2 19 21" xfId="29711"/>
    <cellStyle name="Normal 2 2 19 22" xfId="29712"/>
    <cellStyle name="Normal 2 2 19 23" xfId="29713"/>
    <cellStyle name="Normal 2 2 19 3" xfId="29714"/>
    <cellStyle name="Normal 2 2 19 3 2" xfId="29715"/>
    <cellStyle name="Normal 2 2 19 3 2 2" xfId="29716"/>
    <cellStyle name="Normal 2 2 19 3 2 3" xfId="29717"/>
    <cellStyle name="Normal 2 2 19 3 2 4" xfId="29718"/>
    <cellStyle name="Normal 2 2 19 3 3" xfId="29719"/>
    <cellStyle name="Normal 2 2 19 3 4" xfId="29720"/>
    <cellStyle name="Normal 2 2 19 3 5" xfId="29721"/>
    <cellStyle name="Normal 2 2 19 4" xfId="29722"/>
    <cellStyle name="Normal 2 2 19 4 2" xfId="29723"/>
    <cellStyle name="Normal 2 2 19 4 2 2" xfId="29724"/>
    <cellStyle name="Normal 2 2 19 4 2 3" xfId="29725"/>
    <cellStyle name="Normal 2 2 19 4 2 4" xfId="29726"/>
    <cellStyle name="Normal 2 2 19 4 3" xfId="29727"/>
    <cellStyle name="Normal 2 2 19 4 4" xfId="29728"/>
    <cellStyle name="Normal 2 2 19 4 5" xfId="29729"/>
    <cellStyle name="Normal 2 2 19 5" xfId="29730"/>
    <cellStyle name="Normal 2 2 19 5 2" xfId="29731"/>
    <cellStyle name="Normal 2 2 19 5 2 2" xfId="29732"/>
    <cellStyle name="Normal 2 2 19 5 2 3" xfId="29733"/>
    <cellStyle name="Normal 2 2 19 5 2 4" xfId="29734"/>
    <cellStyle name="Normal 2 2 19 5 3" xfId="29735"/>
    <cellStyle name="Normal 2 2 19 5 4" xfId="29736"/>
    <cellStyle name="Normal 2 2 19 5 5" xfId="29737"/>
    <cellStyle name="Normal 2 2 19 6" xfId="29738"/>
    <cellStyle name="Normal 2 2 19 6 2" xfId="29739"/>
    <cellStyle name="Normal 2 2 19 6 2 2" xfId="29740"/>
    <cellStyle name="Normal 2 2 19 6 2 3" xfId="29741"/>
    <cellStyle name="Normal 2 2 19 6 2 4" xfId="29742"/>
    <cellStyle name="Normal 2 2 19 6 3" xfId="29743"/>
    <cellStyle name="Normal 2 2 19 6 4" xfId="29744"/>
    <cellStyle name="Normal 2 2 19 6 5" xfId="29745"/>
    <cellStyle name="Normal 2 2 19 7" xfId="29746"/>
    <cellStyle name="Normal 2 2 19 7 2" xfId="29747"/>
    <cellStyle name="Normal 2 2 19 7 2 2" xfId="29748"/>
    <cellStyle name="Normal 2 2 19 7 2 3" xfId="29749"/>
    <cellStyle name="Normal 2 2 19 7 2 4" xfId="29750"/>
    <cellStyle name="Normal 2 2 19 7 3" xfId="29751"/>
    <cellStyle name="Normal 2 2 19 7 4" xfId="29752"/>
    <cellStyle name="Normal 2 2 19 7 5" xfId="29753"/>
    <cellStyle name="Normal 2 2 19 8" xfId="29754"/>
    <cellStyle name="Normal 2 2 19 8 2" xfId="29755"/>
    <cellStyle name="Normal 2 2 19 8 2 2" xfId="29756"/>
    <cellStyle name="Normal 2 2 19 8 2 3" xfId="29757"/>
    <cellStyle name="Normal 2 2 19 8 2 4" xfId="29758"/>
    <cellStyle name="Normal 2 2 19 8 3" xfId="29759"/>
    <cellStyle name="Normal 2 2 19 8 4" xfId="29760"/>
    <cellStyle name="Normal 2 2 19 8 5" xfId="29761"/>
    <cellStyle name="Normal 2 2 19 9" xfId="29762"/>
    <cellStyle name="Normal 2 2 19 9 2" xfId="29763"/>
    <cellStyle name="Normal 2 2 19 9 2 2" xfId="29764"/>
    <cellStyle name="Normal 2 2 19 9 2 3" xfId="29765"/>
    <cellStyle name="Normal 2 2 19 9 2 4" xfId="29766"/>
    <cellStyle name="Normal 2 2 19 9 3" xfId="29767"/>
    <cellStyle name="Normal 2 2 19 9 4" xfId="29768"/>
    <cellStyle name="Normal 2 2 19 9 5" xfId="29769"/>
    <cellStyle name="Normal 2 2 2" xfId="28"/>
    <cellStyle name="Normal 2 2 2 10" xfId="29770"/>
    <cellStyle name="Normal 2 2 2 10 2" xfId="29771"/>
    <cellStyle name="Normal 2 2 2 10 2 2" xfId="29772"/>
    <cellStyle name="Normal 2 2 2 10 2 3" xfId="29773"/>
    <cellStyle name="Normal 2 2 2 10 2 4" xfId="29774"/>
    <cellStyle name="Normal 2 2 2 10 3" xfId="29775"/>
    <cellStyle name="Normal 2 2 2 10 4" xfId="29776"/>
    <cellStyle name="Normal 2 2 2 10 5" xfId="29777"/>
    <cellStyle name="Normal 2 2 2 11" xfId="29778"/>
    <cellStyle name="Normal 2 2 2 11 2" xfId="29779"/>
    <cellStyle name="Normal 2 2 2 11 2 2" xfId="29780"/>
    <cellStyle name="Normal 2 2 2 11 2 3" xfId="29781"/>
    <cellStyle name="Normal 2 2 2 11 2 4" xfId="29782"/>
    <cellStyle name="Normal 2 2 2 11 3" xfId="29783"/>
    <cellStyle name="Normal 2 2 2 11 4" xfId="29784"/>
    <cellStyle name="Normal 2 2 2 11 5" xfId="29785"/>
    <cellStyle name="Normal 2 2 2 12" xfId="29786"/>
    <cellStyle name="Normal 2 2 2 12 2" xfId="29787"/>
    <cellStyle name="Normal 2 2 2 12 2 2" xfId="29788"/>
    <cellStyle name="Normal 2 2 2 12 2 3" xfId="29789"/>
    <cellStyle name="Normal 2 2 2 12 2 4" xfId="29790"/>
    <cellStyle name="Normal 2 2 2 12 3" xfId="29791"/>
    <cellStyle name="Normal 2 2 2 12 4" xfId="29792"/>
    <cellStyle name="Normal 2 2 2 12 5" xfId="29793"/>
    <cellStyle name="Normal 2 2 2 13" xfId="29794"/>
    <cellStyle name="Normal 2 2 2 13 2" xfId="29795"/>
    <cellStyle name="Normal 2 2 2 13 2 2" xfId="29796"/>
    <cellStyle name="Normal 2 2 2 13 2 3" xfId="29797"/>
    <cellStyle name="Normal 2 2 2 13 2 4" xfId="29798"/>
    <cellStyle name="Normal 2 2 2 13 3" xfId="29799"/>
    <cellStyle name="Normal 2 2 2 13 4" xfId="29800"/>
    <cellStyle name="Normal 2 2 2 13 5" xfId="29801"/>
    <cellStyle name="Normal 2 2 2 14" xfId="29802"/>
    <cellStyle name="Normal 2 2 2 14 2" xfId="29803"/>
    <cellStyle name="Normal 2 2 2 14 2 2" xfId="29804"/>
    <cellStyle name="Normal 2 2 2 14 2 3" xfId="29805"/>
    <cellStyle name="Normal 2 2 2 14 2 4" xfId="29806"/>
    <cellStyle name="Normal 2 2 2 14 3" xfId="29807"/>
    <cellStyle name="Normal 2 2 2 14 4" xfId="29808"/>
    <cellStyle name="Normal 2 2 2 14 5" xfId="29809"/>
    <cellStyle name="Normal 2 2 2 15" xfId="29810"/>
    <cellStyle name="Normal 2 2 2 15 2" xfId="29811"/>
    <cellStyle name="Normal 2 2 2 15 2 2" xfId="29812"/>
    <cellStyle name="Normal 2 2 2 15 2 3" xfId="29813"/>
    <cellStyle name="Normal 2 2 2 15 2 4" xfId="29814"/>
    <cellStyle name="Normal 2 2 2 15 3" xfId="29815"/>
    <cellStyle name="Normal 2 2 2 15 4" xfId="29816"/>
    <cellStyle name="Normal 2 2 2 15 5" xfId="29817"/>
    <cellStyle name="Normal 2 2 2 16" xfId="29818"/>
    <cellStyle name="Normal 2 2 2 16 2" xfId="29819"/>
    <cellStyle name="Normal 2 2 2 16 2 2" xfId="29820"/>
    <cellStyle name="Normal 2 2 2 16 2 3" xfId="29821"/>
    <cellStyle name="Normal 2 2 2 16 2 4" xfId="29822"/>
    <cellStyle name="Normal 2 2 2 16 3" xfId="29823"/>
    <cellStyle name="Normal 2 2 2 16 4" xfId="29824"/>
    <cellStyle name="Normal 2 2 2 16 5" xfId="29825"/>
    <cellStyle name="Normal 2 2 2 17" xfId="29826"/>
    <cellStyle name="Normal 2 2 2 17 2" xfId="29827"/>
    <cellStyle name="Normal 2 2 2 17 2 2" xfId="29828"/>
    <cellStyle name="Normal 2 2 2 17 2 3" xfId="29829"/>
    <cellStyle name="Normal 2 2 2 17 2 4" xfId="29830"/>
    <cellStyle name="Normal 2 2 2 17 3" xfId="29831"/>
    <cellStyle name="Normal 2 2 2 17 4" xfId="29832"/>
    <cellStyle name="Normal 2 2 2 17 5" xfId="29833"/>
    <cellStyle name="Normal 2 2 2 18" xfId="29834"/>
    <cellStyle name="Normal 2 2 2 18 2" xfId="29835"/>
    <cellStyle name="Normal 2 2 2 18 2 2" xfId="29836"/>
    <cellStyle name="Normal 2 2 2 18 2 3" xfId="29837"/>
    <cellStyle name="Normal 2 2 2 18 2 4" xfId="29838"/>
    <cellStyle name="Normal 2 2 2 18 3" xfId="29839"/>
    <cellStyle name="Normal 2 2 2 18 4" xfId="29840"/>
    <cellStyle name="Normal 2 2 2 18 5" xfId="29841"/>
    <cellStyle name="Normal 2 2 2 19" xfId="29842"/>
    <cellStyle name="Normal 2 2 2 19 2" xfId="29843"/>
    <cellStyle name="Normal 2 2 2 19 2 2" xfId="29844"/>
    <cellStyle name="Normal 2 2 2 19 2 3" xfId="29845"/>
    <cellStyle name="Normal 2 2 2 19 2 4" xfId="29846"/>
    <cellStyle name="Normal 2 2 2 19 3" xfId="29847"/>
    <cellStyle name="Normal 2 2 2 19 4" xfId="29848"/>
    <cellStyle name="Normal 2 2 2 19 5" xfId="29849"/>
    <cellStyle name="Normal 2 2 2 2" xfId="29850"/>
    <cellStyle name="Normal 2 2 2 2 2" xfId="29851"/>
    <cellStyle name="Normal 2 2 2 2 2 2" xfId="29852"/>
    <cellStyle name="Normal 2 2 2 2 2 2 2" xfId="29853"/>
    <cellStyle name="Normal 2 2 2 2 2 3" xfId="29854"/>
    <cellStyle name="Normal 2 2 2 2 2 4" xfId="29855"/>
    <cellStyle name="Normal 2 2 2 2 2 5" xfId="29856"/>
    <cellStyle name="Normal 2 2 2 2 3" xfId="29857"/>
    <cellStyle name="Normal 2 2 2 2 4" xfId="29858"/>
    <cellStyle name="Normal 2 2 2 2 5" xfId="29859"/>
    <cellStyle name="Normal 2 2 2 20" xfId="29860"/>
    <cellStyle name="Normal 2 2 2 20 2" xfId="29861"/>
    <cellStyle name="Normal 2 2 2 20 3" xfId="29862"/>
    <cellStyle name="Normal 2 2 2 20 4" xfId="29863"/>
    <cellStyle name="Normal 2 2 2 21" xfId="29864"/>
    <cellStyle name="Normal 2 2 2 22" xfId="29865"/>
    <cellStyle name="Normal 2 2 2 23" xfId="29866"/>
    <cellStyle name="Normal 2 2 2 3" xfId="29867"/>
    <cellStyle name="Normal 2 2 2 3 2" xfId="29868"/>
    <cellStyle name="Normal 2 2 2 3 2 2" xfId="29869"/>
    <cellStyle name="Normal 2 2 2 3 2 3" xfId="29870"/>
    <cellStyle name="Normal 2 2 2 3 2 4" xfId="29871"/>
    <cellStyle name="Normal 2 2 2 3 3" xfId="29872"/>
    <cellStyle name="Normal 2 2 2 3 4" xfId="29873"/>
    <cellStyle name="Normal 2 2 2 3 5" xfId="29874"/>
    <cellStyle name="Normal 2 2 2 4" xfId="29875"/>
    <cellStyle name="Normal 2 2 2 4 2" xfId="29876"/>
    <cellStyle name="Normal 2 2 2 4 2 2" xfId="29877"/>
    <cellStyle name="Normal 2 2 2 4 2 3" xfId="29878"/>
    <cellStyle name="Normal 2 2 2 4 2 4" xfId="29879"/>
    <cellStyle name="Normal 2 2 2 4 3" xfId="29880"/>
    <cellStyle name="Normal 2 2 2 4 4" xfId="29881"/>
    <cellStyle name="Normal 2 2 2 4 5" xfId="29882"/>
    <cellStyle name="Normal 2 2 2 5" xfId="29883"/>
    <cellStyle name="Normal 2 2 2 5 2" xfId="29884"/>
    <cellStyle name="Normal 2 2 2 5 2 2" xfId="29885"/>
    <cellStyle name="Normal 2 2 2 5 2 3" xfId="29886"/>
    <cellStyle name="Normal 2 2 2 5 2 4" xfId="29887"/>
    <cellStyle name="Normal 2 2 2 5 3" xfId="29888"/>
    <cellStyle name="Normal 2 2 2 5 4" xfId="29889"/>
    <cellStyle name="Normal 2 2 2 5 5" xfId="29890"/>
    <cellStyle name="Normal 2 2 2 6" xfId="29891"/>
    <cellStyle name="Normal 2 2 2 6 2" xfId="29892"/>
    <cellStyle name="Normal 2 2 2 6 2 2" xfId="29893"/>
    <cellStyle name="Normal 2 2 2 6 2 3" xfId="29894"/>
    <cellStyle name="Normal 2 2 2 6 2 4" xfId="29895"/>
    <cellStyle name="Normal 2 2 2 6 3" xfId="29896"/>
    <cellStyle name="Normal 2 2 2 6 4" xfId="29897"/>
    <cellStyle name="Normal 2 2 2 6 4 2" xfId="29898"/>
    <cellStyle name="Normal 2 2 2 6 4 2 2" xfId="29899"/>
    <cellStyle name="Normal 2 2 2 6 4 3" xfId="29900"/>
    <cellStyle name="Normal 2 2 2 6 5" xfId="29901"/>
    <cellStyle name="Normal 2 2 2 7" xfId="29902"/>
    <cellStyle name="Normal 2 2 2 7 2" xfId="29903"/>
    <cellStyle name="Normal 2 2 2 7 2 2" xfId="29904"/>
    <cellStyle name="Normal 2 2 2 7 2 3" xfId="29905"/>
    <cellStyle name="Normal 2 2 2 7 2 4" xfId="29906"/>
    <cellStyle name="Normal 2 2 2 7 3" xfId="29907"/>
    <cellStyle name="Normal 2 2 2 7 4" xfId="29908"/>
    <cellStyle name="Normal 2 2 2 7 5" xfId="29909"/>
    <cellStyle name="Normal 2 2 2 8" xfId="29910"/>
    <cellStyle name="Normal 2 2 2 8 2" xfId="29911"/>
    <cellStyle name="Normal 2 2 2 8 2 2" xfId="29912"/>
    <cellStyle name="Normal 2 2 2 8 2 3" xfId="29913"/>
    <cellStyle name="Normal 2 2 2 8 2 4" xfId="29914"/>
    <cellStyle name="Normal 2 2 2 8 3" xfId="29915"/>
    <cellStyle name="Normal 2 2 2 8 4" xfId="29916"/>
    <cellStyle name="Normal 2 2 2 8 5" xfId="29917"/>
    <cellStyle name="Normal 2 2 2 9" xfId="29918"/>
    <cellStyle name="Normal 2 2 2 9 2" xfId="29919"/>
    <cellStyle name="Normal 2 2 2 9 2 2" xfId="29920"/>
    <cellStyle name="Normal 2 2 2 9 2 3" xfId="29921"/>
    <cellStyle name="Normal 2 2 2 9 2 4" xfId="29922"/>
    <cellStyle name="Normal 2 2 2 9 3" xfId="29923"/>
    <cellStyle name="Normal 2 2 2 9 4" xfId="29924"/>
    <cellStyle name="Normal 2 2 2 9 5" xfId="29925"/>
    <cellStyle name="Normal 2 2 20" xfId="29926"/>
    <cellStyle name="Normal 2 2 20 10" xfId="29927"/>
    <cellStyle name="Normal 2 2 20 10 2" xfId="29928"/>
    <cellStyle name="Normal 2 2 20 10 2 2" xfId="29929"/>
    <cellStyle name="Normal 2 2 20 10 2 3" xfId="29930"/>
    <cellStyle name="Normal 2 2 20 10 2 4" xfId="29931"/>
    <cellStyle name="Normal 2 2 20 10 3" xfId="29932"/>
    <cellStyle name="Normal 2 2 20 10 4" xfId="29933"/>
    <cellStyle name="Normal 2 2 20 10 5" xfId="29934"/>
    <cellStyle name="Normal 2 2 20 11" xfId="29935"/>
    <cellStyle name="Normal 2 2 20 11 2" xfId="29936"/>
    <cellStyle name="Normal 2 2 20 11 2 2" xfId="29937"/>
    <cellStyle name="Normal 2 2 20 11 2 2 2" xfId="29938"/>
    <cellStyle name="Normal 2 2 20 11 2 2 2 2" xfId="29939"/>
    <cellStyle name="Normal 2 2 20 11 2 2 3" xfId="29940"/>
    <cellStyle name="Normal 2 2 20 11 2 3" xfId="29941"/>
    <cellStyle name="Normal 2 2 20 11 2 4" xfId="29942"/>
    <cellStyle name="Normal 2 2 20 11 3" xfId="29943"/>
    <cellStyle name="Normal 2 2 20 11 4" xfId="29944"/>
    <cellStyle name="Normal 2 2 20 11 5" xfId="29945"/>
    <cellStyle name="Normal 2 2 20 12" xfId="29946"/>
    <cellStyle name="Normal 2 2 20 12 2" xfId="29947"/>
    <cellStyle name="Normal 2 2 20 12 2 2" xfId="29948"/>
    <cellStyle name="Normal 2 2 20 12 2 3" xfId="29949"/>
    <cellStyle name="Normal 2 2 20 12 2 4" xfId="29950"/>
    <cellStyle name="Normal 2 2 20 12 3" xfId="29951"/>
    <cellStyle name="Normal 2 2 20 12 4" xfId="29952"/>
    <cellStyle name="Normal 2 2 20 12 5" xfId="29953"/>
    <cellStyle name="Normal 2 2 20 13" xfId="29954"/>
    <cellStyle name="Normal 2 2 20 13 2" xfId="29955"/>
    <cellStyle name="Normal 2 2 20 13 2 2" xfId="29956"/>
    <cellStyle name="Normal 2 2 20 13 2 3" xfId="29957"/>
    <cellStyle name="Normal 2 2 20 13 2 4" xfId="29958"/>
    <cellStyle name="Normal 2 2 20 13 3" xfId="29959"/>
    <cellStyle name="Normal 2 2 20 13 4" xfId="29960"/>
    <cellStyle name="Normal 2 2 20 13 5" xfId="29961"/>
    <cellStyle name="Normal 2 2 20 14" xfId="29962"/>
    <cellStyle name="Normal 2 2 20 14 2" xfId="29963"/>
    <cellStyle name="Normal 2 2 20 14 2 2" xfId="29964"/>
    <cellStyle name="Normal 2 2 20 14 2 3" xfId="29965"/>
    <cellStyle name="Normal 2 2 20 14 2 4" xfId="29966"/>
    <cellStyle name="Normal 2 2 20 14 3" xfId="29967"/>
    <cellStyle name="Normal 2 2 20 14 4" xfId="29968"/>
    <cellStyle name="Normal 2 2 20 14 5" xfId="29969"/>
    <cellStyle name="Normal 2 2 20 15" xfId="29970"/>
    <cellStyle name="Normal 2 2 20 15 2" xfId="29971"/>
    <cellStyle name="Normal 2 2 20 15 2 2" xfId="29972"/>
    <cellStyle name="Normal 2 2 20 15 2 3" xfId="29973"/>
    <cellStyle name="Normal 2 2 20 15 2 4" xfId="29974"/>
    <cellStyle name="Normal 2 2 20 15 3" xfId="29975"/>
    <cellStyle name="Normal 2 2 20 15 4" xfId="29976"/>
    <cellStyle name="Normal 2 2 20 15 5" xfId="29977"/>
    <cellStyle name="Normal 2 2 20 16" xfId="29978"/>
    <cellStyle name="Normal 2 2 20 16 2" xfId="29979"/>
    <cellStyle name="Normal 2 2 20 16 2 2" xfId="29980"/>
    <cellStyle name="Normal 2 2 20 16 2 3" xfId="29981"/>
    <cellStyle name="Normal 2 2 20 16 2 4" xfId="29982"/>
    <cellStyle name="Normal 2 2 20 16 3" xfId="29983"/>
    <cellStyle name="Normal 2 2 20 16 3 2" xfId="29984"/>
    <cellStyle name="Normal 2 2 20 16 3 2 2" xfId="29985"/>
    <cellStyle name="Normal 2 2 20 16 3 3" xfId="29986"/>
    <cellStyle name="Normal 2 2 20 16 4" xfId="29987"/>
    <cellStyle name="Normal 2 2 20 16 5" xfId="29988"/>
    <cellStyle name="Normal 2 2 20 17" xfId="29989"/>
    <cellStyle name="Normal 2 2 20 17 2" xfId="29990"/>
    <cellStyle name="Normal 2 2 20 17 2 2" xfId="29991"/>
    <cellStyle name="Normal 2 2 20 17 2 3" xfId="29992"/>
    <cellStyle name="Normal 2 2 20 17 2 4" xfId="29993"/>
    <cellStyle name="Normal 2 2 20 17 3" xfId="29994"/>
    <cellStyle name="Normal 2 2 20 17 4" xfId="29995"/>
    <cellStyle name="Normal 2 2 20 17 5" xfId="29996"/>
    <cellStyle name="Normal 2 2 20 18" xfId="29997"/>
    <cellStyle name="Normal 2 2 20 18 2" xfId="29998"/>
    <cellStyle name="Normal 2 2 20 18 2 2" xfId="29999"/>
    <cellStyle name="Normal 2 2 20 18 2 3" xfId="30000"/>
    <cellStyle name="Normal 2 2 20 18 2 4" xfId="30001"/>
    <cellStyle name="Normal 2 2 20 18 3" xfId="30002"/>
    <cellStyle name="Normal 2 2 20 18 4" xfId="30003"/>
    <cellStyle name="Normal 2 2 20 18 5" xfId="30004"/>
    <cellStyle name="Normal 2 2 20 19" xfId="30005"/>
    <cellStyle name="Normal 2 2 20 19 2" xfId="30006"/>
    <cellStyle name="Normal 2 2 20 19 2 2" xfId="30007"/>
    <cellStyle name="Normal 2 2 20 19 2 3" xfId="30008"/>
    <cellStyle name="Normal 2 2 20 19 2 4" xfId="30009"/>
    <cellStyle name="Normal 2 2 20 19 3" xfId="30010"/>
    <cellStyle name="Normal 2 2 20 19 4" xfId="30011"/>
    <cellStyle name="Normal 2 2 20 19 5" xfId="30012"/>
    <cellStyle name="Normal 2 2 20 2" xfId="30013"/>
    <cellStyle name="Normal 2 2 20 2 2" xfId="30014"/>
    <cellStyle name="Normal 2 2 20 2 2 2" xfId="30015"/>
    <cellStyle name="Normal 2 2 20 2 2 3" xfId="30016"/>
    <cellStyle name="Normal 2 2 20 2 2 4" xfId="30017"/>
    <cellStyle name="Normal 2 2 20 2 3" xfId="30018"/>
    <cellStyle name="Normal 2 2 20 2 4" xfId="30019"/>
    <cellStyle name="Normal 2 2 20 2 5" xfId="30020"/>
    <cellStyle name="Normal 2 2 20 20" xfId="30021"/>
    <cellStyle name="Normal 2 2 20 20 2" xfId="30022"/>
    <cellStyle name="Normal 2 2 20 20 3" xfId="30023"/>
    <cellStyle name="Normal 2 2 20 20 4" xfId="30024"/>
    <cellStyle name="Normal 2 2 20 21" xfId="30025"/>
    <cellStyle name="Normal 2 2 20 22" xfId="30026"/>
    <cellStyle name="Normal 2 2 20 23" xfId="30027"/>
    <cellStyle name="Normal 2 2 20 3" xfId="30028"/>
    <cellStyle name="Normal 2 2 20 3 2" xfId="30029"/>
    <cellStyle name="Normal 2 2 20 3 2 2" xfId="30030"/>
    <cellStyle name="Normal 2 2 20 3 2 3" xfId="30031"/>
    <cellStyle name="Normal 2 2 20 3 2 4" xfId="30032"/>
    <cellStyle name="Normal 2 2 20 3 3" xfId="30033"/>
    <cellStyle name="Normal 2 2 20 3 4" xfId="30034"/>
    <cellStyle name="Normal 2 2 20 3 5" xfId="30035"/>
    <cellStyle name="Normal 2 2 20 4" xfId="30036"/>
    <cellStyle name="Normal 2 2 20 4 2" xfId="30037"/>
    <cellStyle name="Normal 2 2 20 4 2 2" xfId="30038"/>
    <cellStyle name="Normal 2 2 20 4 2 3" xfId="30039"/>
    <cellStyle name="Normal 2 2 20 4 2 4" xfId="30040"/>
    <cellStyle name="Normal 2 2 20 4 3" xfId="30041"/>
    <cellStyle name="Normal 2 2 20 4 4" xfId="30042"/>
    <cellStyle name="Normal 2 2 20 4 4 2" xfId="30043"/>
    <cellStyle name="Normal 2 2 20 4 4 2 2" xfId="30044"/>
    <cellStyle name="Normal 2 2 20 4 4 3" xfId="30045"/>
    <cellStyle name="Normal 2 2 20 4 5" xfId="30046"/>
    <cellStyle name="Normal 2 2 20 5" xfId="30047"/>
    <cellStyle name="Normal 2 2 20 5 2" xfId="30048"/>
    <cellStyle name="Normal 2 2 20 5 2 2" xfId="30049"/>
    <cellStyle name="Normal 2 2 20 5 2 3" xfId="30050"/>
    <cellStyle name="Normal 2 2 20 5 2 4" xfId="30051"/>
    <cellStyle name="Normal 2 2 20 5 3" xfId="30052"/>
    <cellStyle name="Normal 2 2 20 5 4" xfId="30053"/>
    <cellStyle name="Normal 2 2 20 5 5" xfId="30054"/>
    <cellStyle name="Normal 2 2 20 6" xfId="30055"/>
    <cellStyle name="Normal 2 2 20 6 2" xfId="30056"/>
    <cellStyle name="Normal 2 2 20 6 2 2" xfId="30057"/>
    <cellStyle name="Normal 2 2 20 6 2 3" xfId="30058"/>
    <cellStyle name="Normal 2 2 20 6 2 4" xfId="30059"/>
    <cellStyle name="Normal 2 2 20 6 3" xfId="30060"/>
    <cellStyle name="Normal 2 2 20 6 4" xfId="30061"/>
    <cellStyle name="Normal 2 2 20 6 5" xfId="30062"/>
    <cellStyle name="Normal 2 2 20 7" xfId="30063"/>
    <cellStyle name="Normal 2 2 20 7 2" xfId="30064"/>
    <cellStyle name="Normal 2 2 20 7 2 2" xfId="30065"/>
    <cellStyle name="Normal 2 2 20 7 2 3" xfId="30066"/>
    <cellStyle name="Normal 2 2 20 7 2 4" xfId="30067"/>
    <cellStyle name="Normal 2 2 20 7 3" xfId="30068"/>
    <cellStyle name="Normal 2 2 20 7 4" xfId="30069"/>
    <cellStyle name="Normal 2 2 20 7 5" xfId="30070"/>
    <cellStyle name="Normal 2 2 20 8" xfId="30071"/>
    <cellStyle name="Normal 2 2 20 8 2" xfId="30072"/>
    <cellStyle name="Normal 2 2 20 8 2 2" xfId="30073"/>
    <cellStyle name="Normal 2 2 20 8 2 3" xfId="30074"/>
    <cellStyle name="Normal 2 2 20 8 2 4" xfId="30075"/>
    <cellStyle name="Normal 2 2 20 8 3" xfId="30076"/>
    <cellStyle name="Normal 2 2 20 8 4" xfId="30077"/>
    <cellStyle name="Normal 2 2 20 8 5" xfId="30078"/>
    <cellStyle name="Normal 2 2 20 9" xfId="30079"/>
    <cellStyle name="Normal 2 2 20 9 2" xfId="30080"/>
    <cellStyle name="Normal 2 2 20 9 2 2" xfId="30081"/>
    <cellStyle name="Normal 2 2 20 9 2 3" xfId="30082"/>
    <cellStyle name="Normal 2 2 20 9 2 4" xfId="30083"/>
    <cellStyle name="Normal 2 2 20 9 3" xfId="30084"/>
    <cellStyle name="Normal 2 2 20 9 4" xfId="30085"/>
    <cellStyle name="Normal 2 2 20 9 5" xfId="30086"/>
    <cellStyle name="Normal 2 2 21" xfId="30087"/>
    <cellStyle name="Normal 2 2 21 10" xfId="30088"/>
    <cellStyle name="Normal 2 2 21 10 2" xfId="30089"/>
    <cellStyle name="Normal 2 2 21 10 2 2" xfId="30090"/>
    <cellStyle name="Normal 2 2 21 10 2 3" xfId="30091"/>
    <cellStyle name="Normal 2 2 21 10 2 4" xfId="30092"/>
    <cellStyle name="Normal 2 2 21 10 3" xfId="30093"/>
    <cellStyle name="Normal 2 2 21 10 4" xfId="30094"/>
    <cellStyle name="Normal 2 2 21 10 5" xfId="30095"/>
    <cellStyle name="Normal 2 2 21 11" xfId="30096"/>
    <cellStyle name="Normal 2 2 21 11 2" xfId="30097"/>
    <cellStyle name="Normal 2 2 21 11 2 2" xfId="30098"/>
    <cellStyle name="Normal 2 2 21 11 2 3" xfId="30099"/>
    <cellStyle name="Normal 2 2 21 11 2 4" xfId="30100"/>
    <cellStyle name="Normal 2 2 21 11 3" xfId="30101"/>
    <cellStyle name="Normal 2 2 21 11 4" xfId="30102"/>
    <cellStyle name="Normal 2 2 21 11 5" xfId="30103"/>
    <cellStyle name="Normal 2 2 21 12" xfId="30104"/>
    <cellStyle name="Normal 2 2 21 12 2" xfId="30105"/>
    <cellStyle name="Normal 2 2 21 12 2 2" xfId="30106"/>
    <cellStyle name="Normal 2 2 21 12 2 3" xfId="30107"/>
    <cellStyle name="Normal 2 2 21 12 2 4" xfId="30108"/>
    <cellStyle name="Normal 2 2 21 12 3" xfId="30109"/>
    <cellStyle name="Normal 2 2 21 12 4" xfId="30110"/>
    <cellStyle name="Normal 2 2 21 12 5" xfId="30111"/>
    <cellStyle name="Normal 2 2 21 13" xfId="30112"/>
    <cellStyle name="Normal 2 2 21 13 2" xfId="30113"/>
    <cellStyle name="Normal 2 2 21 13 2 2" xfId="30114"/>
    <cellStyle name="Normal 2 2 21 13 2 3" xfId="30115"/>
    <cellStyle name="Normal 2 2 21 13 2 4" xfId="30116"/>
    <cellStyle name="Normal 2 2 21 13 3" xfId="30117"/>
    <cellStyle name="Normal 2 2 21 13 4" xfId="30118"/>
    <cellStyle name="Normal 2 2 21 13 5" xfId="30119"/>
    <cellStyle name="Normal 2 2 21 14" xfId="30120"/>
    <cellStyle name="Normal 2 2 21 14 2" xfId="30121"/>
    <cellStyle name="Normal 2 2 21 14 2 2" xfId="30122"/>
    <cellStyle name="Normal 2 2 21 14 2 3" xfId="30123"/>
    <cellStyle name="Normal 2 2 21 14 2 4" xfId="30124"/>
    <cellStyle name="Normal 2 2 21 14 3" xfId="30125"/>
    <cellStyle name="Normal 2 2 21 14 4" xfId="30126"/>
    <cellStyle name="Normal 2 2 21 14 5" xfId="30127"/>
    <cellStyle name="Normal 2 2 21 15" xfId="30128"/>
    <cellStyle name="Normal 2 2 21 15 2" xfId="30129"/>
    <cellStyle name="Normal 2 2 21 15 2 2" xfId="30130"/>
    <cellStyle name="Normal 2 2 21 15 2 3" xfId="30131"/>
    <cellStyle name="Normal 2 2 21 15 2 4" xfId="30132"/>
    <cellStyle name="Normal 2 2 21 15 3" xfId="30133"/>
    <cellStyle name="Normal 2 2 21 15 4" xfId="30134"/>
    <cellStyle name="Normal 2 2 21 15 5" xfId="30135"/>
    <cellStyle name="Normal 2 2 21 16" xfId="30136"/>
    <cellStyle name="Normal 2 2 21 16 2" xfId="30137"/>
    <cellStyle name="Normal 2 2 21 16 2 2" xfId="30138"/>
    <cellStyle name="Normal 2 2 21 16 2 3" xfId="30139"/>
    <cellStyle name="Normal 2 2 21 16 2 4" xfId="30140"/>
    <cellStyle name="Normal 2 2 21 16 3" xfId="30141"/>
    <cellStyle name="Normal 2 2 21 16 4" xfId="30142"/>
    <cellStyle name="Normal 2 2 21 16 5" xfId="30143"/>
    <cellStyle name="Normal 2 2 21 17" xfId="30144"/>
    <cellStyle name="Normal 2 2 21 17 2" xfId="30145"/>
    <cellStyle name="Normal 2 2 21 17 2 2" xfId="30146"/>
    <cellStyle name="Normal 2 2 21 17 2 3" xfId="30147"/>
    <cellStyle name="Normal 2 2 21 17 2 4" xfId="30148"/>
    <cellStyle name="Normal 2 2 21 17 3" xfId="30149"/>
    <cellStyle name="Normal 2 2 21 17 4" xfId="30150"/>
    <cellStyle name="Normal 2 2 21 17 5" xfId="30151"/>
    <cellStyle name="Normal 2 2 21 18" xfId="30152"/>
    <cellStyle name="Normal 2 2 21 18 2" xfId="30153"/>
    <cellStyle name="Normal 2 2 21 18 2 2" xfId="30154"/>
    <cellStyle name="Normal 2 2 21 18 2 3" xfId="30155"/>
    <cellStyle name="Normal 2 2 21 18 2 4" xfId="30156"/>
    <cellStyle name="Normal 2 2 21 18 3" xfId="30157"/>
    <cellStyle name="Normal 2 2 21 18 4" xfId="30158"/>
    <cellStyle name="Normal 2 2 21 18 5" xfId="30159"/>
    <cellStyle name="Normal 2 2 21 19" xfId="30160"/>
    <cellStyle name="Normal 2 2 21 19 2" xfId="30161"/>
    <cellStyle name="Normal 2 2 21 19 2 2" xfId="30162"/>
    <cellStyle name="Normal 2 2 21 19 2 3" xfId="30163"/>
    <cellStyle name="Normal 2 2 21 19 2 4" xfId="30164"/>
    <cellStyle name="Normal 2 2 21 19 3" xfId="30165"/>
    <cellStyle name="Normal 2 2 21 19 4" xfId="30166"/>
    <cellStyle name="Normal 2 2 21 19 5" xfId="30167"/>
    <cellStyle name="Normal 2 2 21 2" xfId="30168"/>
    <cellStyle name="Normal 2 2 21 2 2" xfId="30169"/>
    <cellStyle name="Normal 2 2 21 2 2 2" xfId="30170"/>
    <cellStyle name="Normal 2 2 21 2 2 3" xfId="30171"/>
    <cellStyle name="Normal 2 2 21 2 2 4" xfId="30172"/>
    <cellStyle name="Normal 2 2 21 2 3" xfId="30173"/>
    <cellStyle name="Normal 2 2 21 2 4" xfId="30174"/>
    <cellStyle name="Normal 2 2 21 2 5" xfId="30175"/>
    <cellStyle name="Normal 2 2 21 20" xfId="30176"/>
    <cellStyle name="Normal 2 2 21 20 2" xfId="30177"/>
    <cellStyle name="Normal 2 2 21 20 3" xfId="30178"/>
    <cellStyle name="Normal 2 2 21 20 4" xfId="30179"/>
    <cellStyle name="Normal 2 2 21 21" xfId="30180"/>
    <cellStyle name="Normal 2 2 21 22" xfId="30181"/>
    <cellStyle name="Normal 2 2 21 23" xfId="30182"/>
    <cellStyle name="Normal 2 2 21 3" xfId="30183"/>
    <cellStyle name="Normal 2 2 21 3 2" xfId="30184"/>
    <cellStyle name="Normal 2 2 21 3 2 2" xfId="30185"/>
    <cellStyle name="Normal 2 2 21 3 2 3" xfId="30186"/>
    <cellStyle name="Normal 2 2 21 3 2 4" xfId="30187"/>
    <cellStyle name="Normal 2 2 21 3 3" xfId="30188"/>
    <cellStyle name="Normal 2 2 21 3 4" xfId="30189"/>
    <cellStyle name="Normal 2 2 21 3 5" xfId="30190"/>
    <cellStyle name="Normal 2 2 21 4" xfId="30191"/>
    <cellStyle name="Normal 2 2 21 4 2" xfId="30192"/>
    <cellStyle name="Normal 2 2 21 4 2 2" xfId="30193"/>
    <cellStyle name="Normal 2 2 21 4 2 3" xfId="30194"/>
    <cellStyle name="Normal 2 2 21 4 2 4" xfId="30195"/>
    <cellStyle name="Normal 2 2 21 4 3" xfId="30196"/>
    <cellStyle name="Normal 2 2 21 4 4" xfId="30197"/>
    <cellStyle name="Normal 2 2 21 4 5" xfId="30198"/>
    <cellStyle name="Normal 2 2 21 5" xfId="30199"/>
    <cellStyle name="Normal 2 2 21 5 2" xfId="30200"/>
    <cellStyle name="Normal 2 2 21 5 2 2" xfId="30201"/>
    <cellStyle name="Normal 2 2 21 5 2 3" xfId="30202"/>
    <cellStyle name="Normal 2 2 21 5 2 4" xfId="30203"/>
    <cellStyle name="Normal 2 2 21 5 3" xfId="30204"/>
    <cellStyle name="Normal 2 2 21 5 4" xfId="30205"/>
    <cellStyle name="Normal 2 2 21 5 5" xfId="30206"/>
    <cellStyle name="Normal 2 2 21 6" xfId="30207"/>
    <cellStyle name="Normal 2 2 21 6 2" xfId="30208"/>
    <cellStyle name="Normal 2 2 21 6 2 2" xfId="30209"/>
    <cellStyle name="Normal 2 2 21 6 2 3" xfId="30210"/>
    <cellStyle name="Normal 2 2 21 6 2 4" xfId="30211"/>
    <cellStyle name="Normal 2 2 21 6 3" xfId="30212"/>
    <cellStyle name="Normal 2 2 21 6 4" xfId="30213"/>
    <cellStyle name="Normal 2 2 21 6 5" xfId="30214"/>
    <cellStyle name="Normal 2 2 21 7" xfId="30215"/>
    <cellStyle name="Normal 2 2 21 7 2" xfId="30216"/>
    <cellStyle name="Normal 2 2 21 7 2 2" xfId="30217"/>
    <cellStyle name="Normal 2 2 21 7 2 3" xfId="30218"/>
    <cellStyle name="Normal 2 2 21 7 2 4" xfId="30219"/>
    <cellStyle name="Normal 2 2 21 7 3" xfId="30220"/>
    <cellStyle name="Normal 2 2 21 7 4" xfId="30221"/>
    <cellStyle name="Normal 2 2 21 7 5" xfId="30222"/>
    <cellStyle name="Normal 2 2 21 8" xfId="30223"/>
    <cellStyle name="Normal 2 2 21 8 2" xfId="30224"/>
    <cellStyle name="Normal 2 2 21 8 2 2" xfId="30225"/>
    <cellStyle name="Normal 2 2 21 8 2 3" xfId="30226"/>
    <cellStyle name="Normal 2 2 21 8 2 4" xfId="30227"/>
    <cellStyle name="Normal 2 2 21 8 3" xfId="30228"/>
    <cellStyle name="Normal 2 2 21 8 4" xfId="30229"/>
    <cellStyle name="Normal 2 2 21 8 5" xfId="30230"/>
    <cellStyle name="Normal 2 2 21 9" xfId="30231"/>
    <cellStyle name="Normal 2 2 21 9 2" xfId="30232"/>
    <cellStyle name="Normal 2 2 21 9 2 2" xfId="30233"/>
    <cellStyle name="Normal 2 2 21 9 2 3" xfId="30234"/>
    <cellStyle name="Normal 2 2 21 9 2 4" xfId="30235"/>
    <cellStyle name="Normal 2 2 21 9 3" xfId="30236"/>
    <cellStyle name="Normal 2 2 21 9 4" xfId="30237"/>
    <cellStyle name="Normal 2 2 21 9 5" xfId="30238"/>
    <cellStyle name="Normal 2 2 22" xfId="30239"/>
    <cellStyle name="Normal 2 2 22 10" xfId="30240"/>
    <cellStyle name="Normal 2 2 22 10 2" xfId="30241"/>
    <cellStyle name="Normal 2 2 22 10 2 2" xfId="30242"/>
    <cellStyle name="Normal 2 2 22 10 2 3" xfId="30243"/>
    <cellStyle name="Normal 2 2 22 10 2 4" xfId="30244"/>
    <cellStyle name="Normal 2 2 22 10 3" xfId="30245"/>
    <cellStyle name="Normal 2 2 22 10 4" xfId="30246"/>
    <cellStyle name="Normal 2 2 22 10 5" xfId="30247"/>
    <cellStyle name="Normal 2 2 22 11" xfId="30248"/>
    <cellStyle name="Normal 2 2 22 11 2" xfId="30249"/>
    <cellStyle name="Normal 2 2 22 11 2 2" xfId="30250"/>
    <cellStyle name="Normal 2 2 22 11 2 3" xfId="30251"/>
    <cellStyle name="Normal 2 2 22 11 2 4" xfId="30252"/>
    <cellStyle name="Normal 2 2 22 11 3" xfId="30253"/>
    <cellStyle name="Normal 2 2 22 11 4" xfId="30254"/>
    <cellStyle name="Normal 2 2 22 11 5" xfId="30255"/>
    <cellStyle name="Normal 2 2 22 12" xfId="30256"/>
    <cellStyle name="Normal 2 2 22 12 2" xfId="30257"/>
    <cellStyle name="Normal 2 2 22 12 2 2" xfId="30258"/>
    <cellStyle name="Normal 2 2 22 12 2 3" xfId="30259"/>
    <cellStyle name="Normal 2 2 22 12 2 4" xfId="30260"/>
    <cellStyle name="Normal 2 2 22 12 3" xfId="30261"/>
    <cellStyle name="Normal 2 2 22 12 4" xfId="30262"/>
    <cellStyle name="Normal 2 2 22 12 5" xfId="30263"/>
    <cellStyle name="Normal 2 2 22 13" xfId="30264"/>
    <cellStyle name="Normal 2 2 22 13 2" xfId="30265"/>
    <cellStyle name="Normal 2 2 22 13 2 2" xfId="30266"/>
    <cellStyle name="Normal 2 2 22 13 2 3" xfId="30267"/>
    <cellStyle name="Normal 2 2 22 13 2 4" xfId="30268"/>
    <cellStyle name="Normal 2 2 22 13 3" xfId="30269"/>
    <cellStyle name="Normal 2 2 22 13 4" xfId="30270"/>
    <cellStyle name="Normal 2 2 22 13 5" xfId="30271"/>
    <cellStyle name="Normal 2 2 22 14" xfId="30272"/>
    <cellStyle name="Normal 2 2 22 14 2" xfId="30273"/>
    <cellStyle name="Normal 2 2 22 14 2 2" xfId="30274"/>
    <cellStyle name="Normal 2 2 22 14 2 3" xfId="30275"/>
    <cellStyle name="Normal 2 2 22 14 2 4" xfId="30276"/>
    <cellStyle name="Normal 2 2 22 14 3" xfId="30277"/>
    <cellStyle name="Normal 2 2 22 14 4" xfId="30278"/>
    <cellStyle name="Normal 2 2 22 14 5" xfId="30279"/>
    <cellStyle name="Normal 2 2 22 15" xfId="30280"/>
    <cellStyle name="Normal 2 2 22 15 2" xfId="30281"/>
    <cellStyle name="Normal 2 2 22 15 2 2" xfId="30282"/>
    <cellStyle name="Normal 2 2 22 15 2 3" xfId="30283"/>
    <cellStyle name="Normal 2 2 22 15 2 4" xfId="30284"/>
    <cellStyle name="Normal 2 2 22 15 3" xfId="30285"/>
    <cellStyle name="Normal 2 2 22 15 4" xfId="30286"/>
    <cellStyle name="Normal 2 2 22 15 5" xfId="30287"/>
    <cellStyle name="Normal 2 2 22 16" xfId="30288"/>
    <cellStyle name="Normal 2 2 22 16 2" xfId="30289"/>
    <cellStyle name="Normal 2 2 22 16 2 2" xfId="30290"/>
    <cellStyle name="Normal 2 2 22 16 2 3" xfId="30291"/>
    <cellStyle name="Normal 2 2 22 16 2 4" xfId="30292"/>
    <cellStyle name="Normal 2 2 22 16 3" xfId="30293"/>
    <cellStyle name="Normal 2 2 22 16 4" xfId="30294"/>
    <cellStyle name="Normal 2 2 22 16 5" xfId="30295"/>
    <cellStyle name="Normal 2 2 22 17" xfId="30296"/>
    <cellStyle name="Normal 2 2 22 17 2" xfId="30297"/>
    <cellStyle name="Normal 2 2 22 17 2 2" xfId="30298"/>
    <cellStyle name="Normal 2 2 22 17 2 3" xfId="30299"/>
    <cellStyle name="Normal 2 2 22 17 2 4" xfId="30300"/>
    <cellStyle name="Normal 2 2 22 17 3" xfId="30301"/>
    <cellStyle name="Normal 2 2 22 17 4" xfId="30302"/>
    <cellStyle name="Normal 2 2 22 17 5" xfId="30303"/>
    <cellStyle name="Normal 2 2 22 18" xfId="30304"/>
    <cellStyle name="Normal 2 2 22 18 2" xfId="30305"/>
    <cellStyle name="Normal 2 2 22 18 2 2" xfId="30306"/>
    <cellStyle name="Normal 2 2 22 18 2 3" xfId="30307"/>
    <cellStyle name="Normal 2 2 22 18 2 4" xfId="30308"/>
    <cellStyle name="Normal 2 2 22 18 3" xfId="30309"/>
    <cellStyle name="Normal 2 2 22 18 4" xfId="30310"/>
    <cellStyle name="Normal 2 2 22 18 5" xfId="30311"/>
    <cellStyle name="Normal 2 2 22 19" xfId="30312"/>
    <cellStyle name="Normal 2 2 22 19 2" xfId="30313"/>
    <cellStyle name="Normal 2 2 22 19 2 2" xfId="30314"/>
    <cellStyle name="Normal 2 2 22 19 2 3" xfId="30315"/>
    <cellStyle name="Normal 2 2 22 19 2 4" xfId="30316"/>
    <cellStyle name="Normal 2 2 22 19 3" xfId="30317"/>
    <cellStyle name="Normal 2 2 22 19 3 2" xfId="30318"/>
    <cellStyle name="Normal 2 2 22 19 3 2 2" xfId="30319"/>
    <cellStyle name="Normal 2 2 22 19 3 3" xfId="30320"/>
    <cellStyle name="Normal 2 2 22 19 4" xfId="30321"/>
    <cellStyle name="Normal 2 2 22 19 5" xfId="30322"/>
    <cellStyle name="Normal 2 2 22 2" xfId="30323"/>
    <cellStyle name="Normal 2 2 22 2 2" xfId="30324"/>
    <cellStyle name="Normal 2 2 22 2 2 2" xfId="30325"/>
    <cellStyle name="Normal 2 2 22 2 2 3" xfId="30326"/>
    <cellStyle name="Normal 2 2 22 2 2 4" xfId="30327"/>
    <cellStyle name="Normal 2 2 22 2 3" xfId="30328"/>
    <cellStyle name="Normal 2 2 22 2 4" xfId="30329"/>
    <cellStyle name="Normal 2 2 22 2 5" xfId="30330"/>
    <cellStyle name="Normal 2 2 22 20" xfId="30331"/>
    <cellStyle name="Normal 2 2 22 20 2" xfId="30332"/>
    <cellStyle name="Normal 2 2 22 20 3" xfId="30333"/>
    <cellStyle name="Normal 2 2 22 20 4" xfId="30334"/>
    <cellStyle name="Normal 2 2 22 21" xfId="30335"/>
    <cellStyle name="Normal 2 2 22 22" xfId="30336"/>
    <cellStyle name="Normal 2 2 22 23" xfId="30337"/>
    <cellStyle name="Normal 2 2 22 3" xfId="30338"/>
    <cellStyle name="Normal 2 2 22 3 2" xfId="30339"/>
    <cellStyle name="Normal 2 2 22 3 2 2" xfId="30340"/>
    <cellStyle name="Normal 2 2 22 3 2 3" xfId="30341"/>
    <cellStyle name="Normal 2 2 22 3 2 4" xfId="30342"/>
    <cellStyle name="Normal 2 2 22 3 3" xfId="30343"/>
    <cellStyle name="Normal 2 2 22 3 4" xfId="30344"/>
    <cellStyle name="Normal 2 2 22 3 5" xfId="30345"/>
    <cellStyle name="Normal 2 2 22 4" xfId="30346"/>
    <cellStyle name="Normal 2 2 22 4 2" xfId="30347"/>
    <cellStyle name="Normal 2 2 22 4 2 2" xfId="30348"/>
    <cellStyle name="Normal 2 2 22 4 2 3" xfId="30349"/>
    <cellStyle name="Normal 2 2 22 4 2 4" xfId="30350"/>
    <cellStyle name="Normal 2 2 22 4 3" xfId="30351"/>
    <cellStyle name="Normal 2 2 22 4 4" xfId="30352"/>
    <cellStyle name="Normal 2 2 22 4 5" xfId="30353"/>
    <cellStyle name="Normal 2 2 22 5" xfId="30354"/>
    <cellStyle name="Normal 2 2 22 5 2" xfId="30355"/>
    <cellStyle name="Normal 2 2 22 5 2 2" xfId="30356"/>
    <cellStyle name="Normal 2 2 22 5 2 3" xfId="30357"/>
    <cellStyle name="Normal 2 2 22 5 2 3 2" xfId="30358"/>
    <cellStyle name="Normal 2 2 22 5 2 3 2 2" xfId="30359"/>
    <cellStyle name="Normal 2 2 22 5 2 3 3" xfId="30360"/>
    <cellStyle name="Normal 2 2 22 5 2 4" xfId="30361"/>
    <cellStyle name="Normal 2 2 22 5 3" xfId="30362"/>
    <cellStyle name="Normal 2 2 22 5 4" xfId="30363"/>
    <cellStyle name="Normal 2 2 22 5 5" xfId="30364"/>
    <cellStyle name="Normal 2 2 22 6" xfId="30365"/>
    <cellStyle name="Normal 2 2 22 6 2" xfId="30366"/>
    <cellStyle name="Normal 2 2 22 6 2 2" xfId="30367"/>
    <cellStyle name="Normal 2 2 22 6 2 3" xfId="30368"/>
    <cellStyle name="Normal 2 2 22 6 2 4" xfId="30369"/>
    <cellStyle name="Normal 2 2 22 6 3" xfId="30370"/>
    <cellStyle name="Normal 2 2 22 6 4" xfId="30371"/>
    <cellStyle name="Normal 2 2 22 6 5" xfId="30372"/>
    <cellStyle name="Normal 2 2 22 7" xfId="30373"/>
    <cellStyle name="Normal 2 2 22 7 2" xfId="30374"/>
    <cellStyle name="Normal 2 2 22 7 2 2" xfId="30375"/>
    <cellStyle name="Normal 2 2 22 7 2 3" xfId="30376"/>
    <cellStyle name="Normal 2 2 22 7 2 4" xfId="30377"/>
    <cellStyle name="Normal 2 2 22 7 3" xfId="30378"/>
    <cellStyle name="Normal 2 2 22 7 4" xfId="30379"/>
    <cellStyle name="Normal 2 2 22 7 5" xfId="30380"/>
    <cellStyle name="Normal 2 2 22 8" xfId="30381"/>
    <cellStyle name="Normal 2 2 22 8 2" xfId="30382"/>
    <cellStyle name="Normal 2 2 22 8 2 2" xfId="30383"/>
    <cellStyle name="Normal 2 2 22 8 2 3" xfId="30384"/>
    <cellStyle name="Normal 2 2 22 8 2 4" xfId="30385"/>
    <cellStyle name="Normal 2 2 22 8 3" xfId="30386"/>
    <cellStyle name="Normal 2 2 22 8 4" xfId="30387"/>
    <cellStyle name="Normal 2 2 22 8 5" xfId="30388"/>
    <cellStyle name="Normal 2 2 22 9" xfId="30389"/>
    <cellStyle name="Normal 2 2 22 9 2" xfId="30390"/>
    <cellStyle name="Normal 2 2 22 9 2 2" xfId="30391"/>
    <cellStyle name="Normal 2 2 22 9 2 3" xfId="30392"/>
    <cellStyle name="Normal 2 2 22 9 2 4" xfId="30393"/>
    <cellStyle name="Normal 2 2 22 9 3" xfId="30394"/>
    <cellStyle name="Normal 2 2 22 9 4" xfId="30395"/>
    <cellStyle name="Normal 2 2 22 9 5" xfId="30396"/>
    <cellStyle name="Normal 2 2 23" xfId="30397"/>
    <cellStyle name="Normal 2 2 23 10" xfId="30398"/>
    <cellStyle name="Normal 2 2 23 11" xfId="30399"/>
    <cellStyle name="Normal 2 2 23 2" xfId="30400"/>
    <cellStyle name="Normal 2 2 23 2 2" xfId="30401"/>
    <cellStyle name="Normal 2 2 23 2 2 2" xfId="30402"/>
    <cellStyle name="Normal 2 2 23 2 2 3" xfId="30403"/>
    <cellStyle name="Normal 2 2 23 2 2 4" xfId="30404"/>
    <cellStyle name="Normal 2 2 23 2 3" xfId="30405"/>
    <cellStyle name="Normal 2 2 23 2 4" xfId="30406"/>
    <cellStyle name="Normal 2 2 23 2 5" xfId="30407"/>
    <cellStyle name="Normal 2 2 23 3" xfId="30408"/>
    <cellStyle name="Normal 2 2 23 3 2" xfId="30409"/>
    <cellStyle name="Normal 2 2 23 3 2 2" xfId="30410"/>
    <cellStyle name="Normal 2 2 23 3 2 3" xfId="30411"/>
    <cellStyle name="Normal 2 2 23 3 2 4" xfId="30412"/>
    <cellStyle name="Normal 2 2 23 3 3" xfId="30413"/>
    <cellStyle name="Normal 2 2 23 3 4" xfId="30414"/>
    <cellStyle name="Normal 2 2 23 3 5" xfId="30415"/>
    <cellStyle name="Normal 2 2 23 4" xfId="30416"/>
    <cellStyle name="Normal 2 2 23 4 2" xfId="30417"/>
    <cellStyle name="Normal 2 2 23 4 2 2" xfId="30418"/>
    <cellStyle name="Normal 2 2 23 4 2 3" xfId="30419"/>
    <cellStyle name="Normal 2 2 23 4 2 4" xfId="30420"/>
    <cellStyle name="Normal 2 2 23 4 3" xfId="30421"/>
    <cellStyle name="Normal 2 2 23 4 4" xfId="30422"/>
    <cellStyle name="Normal 2 2 23 4 5" xfId="30423"/>
    <cellStyle name="Normal 2 2 23 5" xfId="30424"/>
    <cellStyle name="Normal 2 2 23 5 2" xfId="30425"/>
    <cellStyle name="Normal 2 2 23 5 2 2" xfId="30426"/>
    <cellStyle name="Normal 2 2 23 5 2 3" xfId="30427"/>
    <cellStyle name="Normal 2 2 23 5 2 4" xfId="30428"/>
    <cellStyle name="Normal 2 2 23 5 3" xfId="30429"/>
    <cellStyle name="Normal 2 2 23 5 4" xfId="30430"/>
    <cellStyle name="Normal 2 2 23 5 5" xfId="30431"/>
    <cellStyle name="Normal 2 2 23 6" xfId="30432"/>
    <cellStyle name="Normal 2 2 23 6 2" xfId="30433"/>
    <cellStyle name="Normal 2 2 23 6 2 2" xfId="30434"/>
    <cellStyle name="Normal 2 2 23 6 2 3" xfId="30435"/>
    <cellStyle name="Normal 2 2 23 6 2 4" xfId="30436"/>
    <cellStyle name="Normal 2 2 23 6 3" xfId="30437"/>
    <cellStyle name="Normal 2 2 23 6 4" xfId="30438"/>
    <cellStyle name="Normal 2 2 23 6 5" xfId="30439"/>
    <cellStyle name="Normal 2 2 23 7" xfId="30440"/>
    <cellStyle name="Normal 2 2 23 7 2" xfId="30441"/>
    <cellStyle name="Normal 2 2 23 7 2 2" xfId="30442"/>
    <cellStyle name="Normal 2 2 23 7 2 3" xfId="30443"/>
    <cellStyle name="Normal 2 2 23 7 2 4" xfId="30444"/>
    <cellStyle name="Normal 2 2 23 7 3" xfId="30445"/>
    <cellStyle name="Normal 2 2 23 7 4" xfId="30446"/>
    <cellStyle name="Normal 2 2 23 7 5" xfId="30447"/>
    <cellStyle name="Normal 2 2 23 8" xfId="30448"/>
    <cellStyle name="Normal 2 2 23 8 2" xfId="30449"/>
    <cellStyle name="Normal 2 2 23 8 3" xfId="30450"/>
    <cellStyle name="Normal 2 2 23 8 4" xfId="30451"/>
    <cellStyle name="Normal 2 2 23 9" xfId="30452"/>
    <cellStyle name="Normal 2 2 24" xfId="30453"/>
    <cellStyle name="Normal 2 2 24 10" xfId="30454"/>
    <cellStyle name="Normal 2 2 24 11" xfId="30455"/>
    <cellStyle name="Normal 2 2 24 2" xfId="30456"/>
    <cellStyle name="Normal 2 2 24 2 2" xfId="30457"/>
    <cellStyle name="Normal 2 2 24 2 2 2" xfId="30458"/>
    <cellStyle name="Normal 2 2 24 2 2 3" xfId="30459"/>
    <cellStyle name="Normal 2 2 24 2 2 4" xfId="30460"/>
    <cellStyle name="Normal 2 2 24 2 3" xfId="30461"/>
    <cellStyle name="Normal 2 2 24 2 4" xfId="30462"/>
    <cellStyle name="Normal 2 2 24 2 5" xfId="30463"/>
    <cellStyle name="Normal 2 2 24 3" xfId="30464"/>
    <cellStyle name="Normal 2 2 24 3 2" xfId="30465"/>
    <cellStyle name="Normal 2 2 24 3 2 2" xfId="30466"/>
    <cellStyle name="Normal 2 2 24 3 2 3" xfId="30467"/>
    <cellStyle name="Normal 2 2 24 3 2 4" xfId="30468"/>
    <cellStyle name="Normal 2 2 24 3 3" xfId="30469"/>
    <cellStyle name="Normal 2 2 24 3 4" xfId="30470"/>
    <cellStyle name="Normal 2 2 24 3 5" xfId="30471"/>
    <cellStyle name="Normal 2 2 24 4" xfId="30472"/>
    <cellStyle name="Normal 2 2 24 4 2" xfId="30473"/>
    <cellStyle name="Normal 2 2 24 4 2 2" xfId="30474"/>
    <cellStyle name="Normal 2 2 24 4 2 3" xfId="30475"/>
    <cellStyle name="Normal 2 2 24 4 2 4" xfId="30476"/>
    <cellStyle name="Normal 2 2 24 4 3" xfId="30477"/>
    <cellStyle name="Normal 2 2 24 4 4" xfId="30478"/>
    <cellStyle name="Normal 2 2 24 4 5" xfId="30479"/>
    <cellStyle name="Normal 2 2 24 5" xfId="30480"/>
    <cellStyle name="Normal 2 2 24 5 2" xfId="30481"/>
    <cellStyle name="Normal 2 2 24 5 2 2" xfId="30482"/>
    <cellStyle name="Normal 2 2 24 5 2 3" xfId="30483"/>
    <cellStyle name="Normal 2 2 24 5 2 4" xfId="30484"/>
    <cellStyle name="Normal 2 2 24 5 3" xfId="30485"/>
    <cellStyle name="Normal 2 2 24 5 4" xfId="30486"/>
    <cellStyle name="Normal 2 2 24 5 5" xfId="30487"/>
    <cellStyle name="Normal 2 2 24 6" xfId="30488"/>
    <cellStyle name="Normal 2 2 24 6 2" xfId="30489"/>
    <cellStyle name="Normal 2 2 24 6 2 2" xfId="30490"/>
    <cellStyle name="Normal 2 2 24 6 2 3" xfId="30491"/>
    <cellStyle name="Normal 2 2 24 6 2 4" xfId="30492"/>
    <cellStyle name="Normal 2 2 24 6 3" xfId="30493"/>
    <cellStyle name="Normal 2 2 24 6 4" xfId="30494"/>
    <cellStyle name="Normal 2 2 24 6 5" xfId="30495"/>
    <cellStyle name="Normal 2 2 24 7" xfId="30496"/>
    <cellStyle name="Normal 2 2 24 7 2" xfId="30497"/>
    <cellStyle name="Normal 2 2 24 7 2 2" xfId="30498"/>
    <cellStyle name="Normal 2 2 24 7 2 3" xfId="30499"/>
    <cellStyle name="Normal 2 2 24 7 2 4" xfId="30500"/>
    <cellStyle name="Normal 2 2 24 7 3" xfId="30501"/>
    <cellStyle name="Normal 2 2 24 7 4" xfId="30502"/>
    <cellStyle name="Normal 2 2 24 7 5" xfId="30503"/>
    <cellStyle name="Normal 2 2 24 8" xfId="30504"/>
    <cellStyle name="Normal 2 2 24 8 2" xfId="30505"/>
    <cellStyle name="Normal 2 2 24 8 3" xfId="30506"/>
    <cellStyle name="Normal 2 2 24 8 4" xfId="30507"/>
    <cellStyle name="Normal 2 2 24 9" xfId="30508"/>
    <cellStyle name="Normal 2 2 25" xfId="30509"/>
    <cellStyle name="Normal 2 2 25 10" xfId="30510"/>
    <cellStyle name="Normal 2 2 25 11" xfId="30511"/>
    <cellStyle name="Normal 2 2 25 2" xfId="30512"/>
    <cellStyle name="Normal 2 2 25 2 2" xfId="30513"/>
    <cellStyle name="Normal 2 2 25 2 2 2" xfId="30514"/>
    <cellStyle name="Normal 2 2 25 2 2 3" xfId="30515"/>
    <cellStyle name="Normal 2 2 25 2 2 4" xfId="30516"/>
    <cellStyle name="Normal 2 2 25 2 3" xfId="30517"/>
    <cellStyle name="Normal 2 2 25 2 4" xfId="30518"/>
    <cellStyle name="Normal 2 2 25 2 5" xfId="30519"/>
    <cellStyle name="Normal 2 2 25 3" xfId="30520"/>
    <cellStyle name="Normal 2 2 25 3 2" xfId="30521"/>
    <cellStyle name="Normal 2 2 25 3 2 2" xfId="30522"/>
    <cellStyle name="Normal 2 2 25 3 2 3" xfId="30523"/>
    <cellStyle name="Normal 2 2 25 3 2 4" xfId="30524"/>
    <cellStyle name="Normal 2 2 25 3 3" xfId="30525"/>
    <cellStyle name="Normal 2 2 25 3 4" xfId="30526"/>
    <cellStyle name="Normal 2 2 25 3 5" xfId="30527"/>
    <cellStyle name="Normal 2 2 25 4" xfId="30528"/>
    <cellStyle name="Normal 2 2 25 4 2" xfId="30529"/>
    <cellStyle name="Normal 2 2 25 4 2 2" xfId="30530"/>
    <cellStyle name="Normal 2 2 25 4 2 3" xfId="30531"/>
    <cellStyle name="Normal 2 2 25 4 2 4" xfId="30532"/>
    <cellStyle name="Normal 2 2 25 4 3" xfId="30533"/>
    <cellStyle name="Normal 2 2 25 4 4" xfId="30534"/>
    <cellStyle name="Normal 2 2 25 4 5" xfId="30535"/>
    <cellStyle name="Normal 2 2 25 5" xfId="30536"/>
    <cellStyle name="Normal 2 2 25 5 2" xfId="30537"/>
    <cellStyle name="Normal 2 2 25 5 2 2" xfId="30538"/>
    <cellStyle name="Normal 2 2 25 5 2 3" xfId="30539"/>
    <cellStyle name="Normal 2 2 25 5 2 4" xfId="30540"/>
    <cellStyle name="Normal 2 2 25 5 3" xfId="30541"/>
    <cellStyle name="Normal 2 2 25 5 4" xfId="30542"/>
    <cellStyle name="Normal 2 2 25 5 5" xfId="30543"/>
    <cellStyle name="Normal 2 2 25 6" xfId="30544"/>
    <cellStyle name="Normal 2 2 25 6 2" xfId="30545"/>
    <cellStyle name="Normal 2 2 25 6 2 2" xfId="30546"/>
    <cellStyle name="Normal 2 2 25 6 2 3" xfId="30547"/>
    <cellStyle name="Normal 2 2 25 6 2 4" xfId="30548"/>
    <cellStyle name="Normal 2 2 25 6 3" xfId="30549"/>
    <cellStyle name="Normal 2 2 25 6 4" xfId="30550"/>
    <cellStyle name="Normal 2 2 25 6 5" xfId="30551"/>
    <cellStyle name="Normal 2 2 25 7" xfId="30552"/>
    <cellStyle name="Normal 2 2 25 7 2" xfId="30553"/>
    <cellStyle name="Normal 2 2 25 7 2 2" xfId="30554"/>
    <cellStyle name="Normal 2 2 25 7 2 3" xfId="30555"/>
    <cellStyle name="Normal 2 2 25 7 2 4" xfId="30556"/>
    <cellStyle name="Normal 2 2 25 7 3" xfId="30557"/>
    <cellStyle name="Normal 2 2 25 7 4" xfId="30558"/>
    <cellStyle name="Normal 2 2 25 7 5" xfId="30559"/>
    <cellStyle name="Normal 2 2 25 8" xfId="30560"/>
    <cellStyle name="Normal 2 2 25 8 2" xfId="30561"/>
    <cellStyle name="Normal 2 2 25 8 3" xfId="30562"/>
    <cellStyle name="Normal 2 2 25 8 4" xfId="30563"/>
    <cellStyle name="Normal 2 2 25 9" xfId="30564"/>
    <cellStyle name="Normal 2 2 26" xfId="30565"/>
    <cellStyle name="Normal 2 2 26 10" xfId="30566"/>
    <cellStyle name="Normal 2 2 26 11" xfId="30567"/>
    <cellStyle name="Normal 2 2 26 2" xfId="30568"/>
    <cellStyle name="Normal 2 2 26 2 2" xfId="30569"/>
    <cellStyle name="Normal 2 2 26 2 2 2" xfId="30570"/>
    <cellStyle name="Normal 2 2 26 2 2 3" xfId="30571"/>
    <cellStyle name="Normal 2 2 26 2 2 4" xfId="30572"/>
    <cellStyle name="Normal 2 2 26 2 3" xfId="30573"/>
    <cellStyle name="Normal 2 2 26 2 4" xfId="30574"/>
    <cellStyle name="Normal 2 2 26 2 5" xfId="30575"/>
    <cellStyle name="Normal 2 2 26 3" xfId="30576"/>
    <cellStyle name="Normal 2 2 26 3 2" xfId="30577"/>
    <cellStyle name="Normal 2 2 26 3 2 2" xfId="30578"/>
    <cellStyle name="Normal 2 2 26 3 2 3" xfId="30579"/>
    <cellStyle name="Normal 2 2 26 3 2 4" xfId="30580"/>
    <cellStyle name="Normal 2 2 26 3 3" xfId="30581"/>
    <cellStyle name="Normal 2 2 26 3 3 2" xfId="30582"/>
    <cellStyle name="Normal 2 2 26 3 3 2 2" xfId="30583"/>
    <cellStyle name="Normal 2 2 26 3 3 3" xfId="30584"/>
    <cellStyle name="Normal 2 2 26 3 4" xfId="30585"/>
    <cellStyle name="Normal 2 2 26 3 5" xfId="30586"/>
    <cellStyle name="Normal 2 2 26 4" xfId="30587"/>
    <cellStyle name="Normal 2 2 26 4 2" xfId="30588"/>
    <cellStyle name="Normal 2 2 26 4 2 2" xfId="30589"/>
    <cellStyle name="Normal 2 2 26 4 2 3" xfId="30590"/>
    <cellStyle name="Normal 2 2 26 4 2 4" xfId="30591"/>
    <cellStyle name="Normal 2 2 26 4 3" xfId="30592"/>
    <cellStyle name="Normal 2 2 26 4 4" xfId="30593"/>
    <cellStyle name="Normal 2 2 26 4 5" xfId="30594"/>
    <cellStyle name="Normal 2 2 26 5" xfId="30595"/>
    <cellStyle name="Normal 2 2 26 5 2" xfId="30596"/>
    <cellStyle name="Normal 2 2 26 5 2 2" xfId="30597"/>
    <cellStyle name="Normal 2 2 26 5 2 3" xfId="30598"/>
    <cellStyle name="Normal 2 2 26 5 2 4" xfId="30599"/>
    <cellStyle name="Normal 2 2 26 5 3" xfId="30600"/>
    <cellStyle name="Normal 2 2 26 5 4" xfId="30601"/>
    <cellStyle name="Normal 2 2 26 5 5" xfId="30602"/>
    <cellStyle name="Normal 2 2 26 6" xfId="30603"/>
    <cellStyle name="Normal 2 2 26 6 2" xfId="30604"/>
    <cellStyle name="Normal 2 2 26 6 2 2" xfId="30605"/>
    <cellStyle name="Normal 2 2 26 6 2 3" xfId="30606"/>
    <cellStyle name="Normal 2 2 26 6 2 4" xfId="30607"/>
    <cellStyle name="Normal 2 2 26 6 3" xfId="30608"/>
    <cellStyle name="Normal 2 2 26 6 4" xfId="30609"/>
    <cellStyle name="Normal 2 2 26 6 5" xfId="30610"/>
    <cellStyle name="Normal 2 2 26 7" xfId="30611"/>
    <cellStyle name="Normal 2 2 26 7 2" xfId="30612"/>
    <cellStyle name="Normal 2 2 26 7 2 2" xfId="30613"/>
    <cellStyle name="Normal 2 2 26 7 2 3" xfId="30614"/>
    <cellStyle name="Normal 2 2 26 7 2 4" xfId="30615"/>
    <cellStyle name="Normal 2 2 26 7 3" xfId="30616"/>
    <cellStyle name="Normal 2 2 26 7 4" xfId="30617"/>
    <cellStyle name="Normal 2 2 26 7 5" xfId="30618"/>
    <cellStyle name="Normal 2 2 26 8" xfId="30619"/>
    <cellStyle name="Normal 2 2 26 8 2" xfId="30620"/>
    <cellStyle name="Normal 2 2 26 8 3" xfId="30621"/>
    <cellStyle name="Normal 2 2 26 8 4" xfId="30622"/>
    <cellStyle name="Normal 2 2 26 9" xfId="30623"/>
    <cellStyle name="Normal 2 2 27" xfId="30624"/>
    <cellStyle name="Normal 2 2 27 10" xfId="30625"/>
    <cellStyle name="Normal 2 2 27 11" xfId="30626"/>
    <cellStyle name="Normal 2 2 27 2" xfId="30627"/>
    <cellStyle name="Normal 2 2 27 2 2" xfId="30628"/>
    <cellStyle name="Normal 2 2 27 2 2 2" xfId="30629"/>
    <cellStyle name="Normal 2 2 27 2 2 3" xfId="30630"/>
    <cellStyle name="Normal 2 2 27 2 2 3 2" xfId="30631"/>
    <cellStyle name="Normal 2 2 27 2 2 3 2 2" xfId="30632"/>
    <cellStyle name="Normal 2 2 27 2 2 3 3" xfId="30633"/>
    <cellStyle name="Normal 2 2 27 2 2 4" xfId="30634"/>
    <cellStyle name="Normal 2 2 27 2 3" xfId="30635"/>
    <cellStyle name="Normal 2 2 27 2 4" xfId="30636"/>
    <cellStyle name="Normal 2 2 27 2 5" xfId="30637"/>
    <cellStyle name="Normal 2 2 27 3" xfId="30638"/>
    <cellStyle name="Normal 2 2 27 3 2" xfId="30639"/>
    <cellStyle name="Normal 2 2 27 3 2 2" xfId="30640"/>
    <cellStyle name="Normal 2 2 27 3 2 2 2" xfId="30641"/>
    <cellStyle name="Normal 2 2 27 3 2 2 2 2" xfId="30642"/>
    <cellStyle name="Normal 2 2 27 3 2 2 3" xfId="30643"/>
    <cellStyle name="Normal 2 2 27 3 2 3" xfId="30644"/>
    <cellStyle name="Normal 2 2 27 3 2 4" xfId="30645"/>
    <cellStyle name="Normal 2 2 27 3 3" xfId="30646"/>
    <cellStyle name="Normal 2 2 27 3 3 2" xfId="30647"/>
    <cellStyle name="Normal 2 2 27 3 4" xfId="30648"/>
    <cellStyle name="Normal 2 2 27 3 5" xfId="30649"/>
    <cellStyle name="Normal 2 2 27 3 6" xfId="30650"/>
    <cellStyle name="Normal 2 2 27 4" xfId="30651"/>
    <cellStyle name="Normal 2 2 27 4 2" xfId="30652"/>
    <cellStyle name="Normal 2 2 27 4 2 2" xfId="30653"/>
    <cellStyle name="Normal 2 2 27 4 2 3" xfId="30654"/>
    <cellStyle name="Normal 2 2 27 4 2 4" xfId="30655"/>
    <cellStyle name="Normal 2 2 27 4 3" xfId="30656"/>
    <cellStyle name="Normal 2 2 27 4 4" xfId="30657"/>
    <cellStyle name="Normal 2 2 27 4 5" xfId="30658"/>
    <cellStyle name="Normal 2 2 27 5" xfId="30659"/>
    <cellStyle name="Normal 2 2 27 5 2" xfId="30660"/>
    <cellStyle name="Normal 2 2 27 5 2 2" xfId="30661"/>
    <cellStyle name="Normal 2 2 27 5 2 3" xfId="30662"/>
    <cellStyle name="Normal 2 2 27 5 2 4" xfId="30663"/>
    <cellStyle name="Normal 2 2 27 5 3" xfId="30664"/>
    <cellStyle name="Normal 2 2 27 5 4" xfId="30665"/>
    <cellStyle name="Normal 2 2 27 5 5" xfId="30666"/>
    <cellStyle name="Normal 2 2 27 6" xfId="30667"/>
    <cellStyle name="Normal 2 2 27 6 2" xfId="30668"/>
    <cellStyle name="Normal 2 2 27 6 2 2" xfId="30669"/>
    <cellStyle name="Normal 2 2 27 6 2 3" xfId="30670"/>
    <cellStyle name="Normal 2 2 27 6 2 4" xfId="30671"/>
    <cellStyle name="Normal 2 2 27 6 3" xfId="30672"/>
    <cellStyle name="Normal 2 2 27 6 4" xfId="30673"/>
    <cellStyle name="Normal 2 2 27 6 5" xfId="30674"/>
    <cellStyle name="Normal 2 2 27 7" xfId="30675"/>
    <cellStyle name="Normal 2 2 27 7 2" xfId="30676"/>
    <cellStyle name="Normal 2 2 27 7 2 2" xfId="30677"/>
    <cellStyle name="Normal 2 2 27 7 2 3" xfId="30678"/>
    <cellStyle name="Normal 2 2 27 7 2 4" xfId="30679"/>
    <cellStyle name="Normal 2 2 27 7 3" xfId="30680"/>
    <cellStyle name="Normal 2 2 27 7 4" xfId="30681"/>
    <cellStyle name="Normal 2 2 27 7 5" xfId="30682"/>
    <cellStyle name="Normal 2 2 27 8" xfId="30683"/>
    <cellStyle name="Normal 2 2 27 8 2" xfId="30684"/>
    <cellStyle name="Normal 2 2 27 8 2 2" xfId="30685"/>
    <cellStyle name="Normal 2 2 27 8 3" xfId="30686"/>
    <cellStyle name="Normal 2 2 27 8 4" xfId="30687"/>
    <cellStyle name="Normal 2 2 27 8 5" xfId="30688"/>
    <cellStyle name="Normal 2 2 27 9" xfId="30689"/>
    <cellStyle name="Normal 2 2 28" xfId="30690"/>
    <cellStyle name="Normal 2 2 28 10" xfId="30691"/>
    <cellStyle name="Normal 2 2 28 11" xfId="30692"/>
    <cellStyle name="Normal 2 2 28 2" xfId="30693"/>
    <cellStyle name="Normal 2 2 28 2 2" xfId="30694"/>
    <cellStyle name="Normal 2 2 28 2 2 2" xfId="30695"/>
    <cellStyle name="Normal 2 2 28 2 2 3" xfId="30696"/>
    <cellStyle name="Normal 2 2 28 2 2 4" xfId="30697"/>
    <cellStyle name="Normal 2 2 28 2 3" xfId="30698"/>
    <cellStyle name="Normal 2 2 28 2 4" xfId="30699"/>
    <cellStyle name="Normal 2 2 28 2 5" xfId="30700"/>
    <cellStyle name="Normal 2 2 28 3" xfId="30701"/>
    <cellStyle name="Normal 2 2 28 3 2" xfId="30702"/>
    <cellStyle name="Normal 2 2 28 3 2 2" xfId="30703"/>
    <cellStyle name="Normal 2 2 28 3 2 3" xfId="30704"/>
    <cellStyle name="Normal 2 2 28 3 2 4" xfId="30705"/>
    <cellStyle name="Normal 2 2 28 3 3" xfId="30706"/>
    <cellStyle name="Normal 2 2 28 3 4" xfId="30707"/>
    <cellStyle name="Normal 2 2 28 3 5" xfId="30708"/>
    <cellStyle name="Normal 2 2 28 4" xfId="30709"/>
    <cellStyle name="Normal 2 2 28 4 2" xfId="30710"/>
    <cellStyle name="Normal 2 2 28 4 2 2" xfId="30711"/>
    <cellStyle name="Normal 2 2 28 4 2 3" xfId="30712"/>
    <cellStyle name="Normal 2 2 28 4 2 4" xfId="30713"/>
    <cellStyle name="Normal 2 2 28 4 3" xfId="30714"/>
    <cellStyle name="Normal 2 2 28 4 4" xfId="30715"/>
    <cellStyle name="Normal 2 2 28 4 5" xfId="30716"/>
    <cellStyle name="Normal 2 2 28 5" xfId="30717"/>
    <cellStyle name="Normal 2 2 28 5 2" xfId="30718"/>
    <cellStyle name="Normal 2 2 28 5 2 2" xfId="30719"/>
    <cellStyle name="Normal 2 2 28 5 2 3" xfId="30720"/>
    <cellStyle name="Normal 2 2 28 5 2 4" xfId="30721"/>
    <cellStyle name="Normal 2 2 28 5 3" xfId="30722"/>
    <cellStyle name="Normal 2 2 28 5 4" xfId="30723"/>
    <cellStyle name="Normal 2 2 28 5 5" xfId="30724"/>
    <cellStyle name="Normal 2 2 28 6" xfId="30725"/>
    <cellStyle name="Normal 2 2 28 6 2" xfId="30726"/>
    <cellStyle name="Normal 2 2 28 6 2 2" xfId="30727"/>
    <cellStyle name="Normal 2 2 28 6 2 3" xfId="30728"/>
    <cellStyle name="Normal 2 2 28 6 2 4" xfId="30729"/>
    <cellStyle name="Normal 2 2 28 6 3" xfId="30730"/>
    <cellStyle name="Normal 2 2 28 6 4" xfId="30731"/>
    <cellStyle name="Normal 2 2 28 6 5" xfId="30732"/>
    <cellStyle name="Normal 2 2 28 7" xfId="30733"/>
    <cellStyle name="Normal 2 2 28 7 2" xfId="30734"/>
    <cellStyle name="Normal 2 2 28 7 2 2" xfId="30735"/>
    <cellStyle name="Normal 2 2 28 7 2 3" xfId="30736"/>
    <cellStyle name="Normal 2 2 28 7 2 4" xfId="30737"/>
    <cellStyle name="Normal 2 2 28 7 3" xfId="30738"/>
    <cellStyle name="Normal 2 2 28 7 4" xfId="30739"/>
    <cellStyle name="Normal 2 2 28 7 5" xfId="30740"/>
    <cellStyle name="Normal 2 2 28 8" xfId="30741"/>
    <cellStyle name="Normal 2 2 28 8 2" xfId="30742"/>
    <cellStyle name="Normal 2 2 28 8 3" xfId="30743"/>
    <cellStyle name="Normal 2 2 28 8 4" xfId="30744"/>
    <cellStyle name="Normal 2 2 28 9" xfId="30745"/>
    <cellStyle name="Normal 2 2 29" xfId="30746"/>
    <cellStyle name="Normal 2 2 29 10" xfId="30747"/>
    <cellStyle name="Normal 2 2 29 11" xfId="30748"/>
    <cellStyle name="Normal 2 2 29 2" xfId="30749"/>
    <cellStyle name="Normal 2 2 29 2 2" xfId="30750"/>
    <cellStyle name="Normal 2 2 29 2 2 2" xfId="30751"/>
    <cellStyle name="Normal 2 2 29 2 2 3" xfId="30752"/>
    <cellStyle name="Normal 2 2 29 2 2 4" xfId="30753"/>
    <cellStyle name="Normal 2 2 29 2 3" xfId="30754"/>
    <cellStyle name="Normal 2 2 29 2 4" xfId="30755"/>
    <cellStyle name="Normal 2 2 29 2 5" xfId="30756"/>
    <cellStyle name="Normal 2 2 29 3" xfId="30757"/>
    <cellStyle name="Normal 2 2 29 3 2" xfId="30758"/>
    <cellStyle name="Normal 2 2 29 3 2 2" xfId="30759"/>
    <cellStyle name="Normal 2 2 29 3 2 3" xfId="30760"/>
    <cellStyle name="Normal 2 2 29 3 2 4" xfId="30761"/>
    <cellStyle name="Normal 2 2 29 3 3" xfId="30762"/>
    <cellStyle name="Normal 2 2 29 3 4" xfId="30763"/>
    <cellStyle name="Normal 2 2 29 3 5" xfId="30764"/>
    <cellStyle name="Normal 2 2 29 4" xfId="30765"/>
    <cellStyle name="Normal 2 2 29 4 2" xfId="30766"/>
    <cellStyle name="Normal 2 2 29 4 2 2" xfId="30767"/>
    <cellStyle name="Normal 2 2 29 4 2 3" xfId="30768"/>
    <cellStyle name="Normal 2 2 29 4 2 4" xfId="30769"/>
    <cellStyle name="Normal 2 2 29 4 3" xfId="30770"/>
    <cellStyle name="Normal 2 2 29 4 4" xfId="30771"/>
    <cellStyle name="Normal 2 2 29 4 5" xfId="30772"/>
    <cellStyle name="Normal 2 2 29 5" xfId="30773"/>
    <cellStyle name="Normal 2 2 29 5 2" xfId="30774"/>
    <cellStyle name="Normal 2 2 29 5 2 2" xfId="30775"/>
    <cellStyle name="Normal 2 2 29 5 2 3" xfId="30776"/>
    <cellStyle name="Normal 2 2 29 5 2 4" xfId="30777"/>
    <cellStyle name="Normal 2 2 29 5 3" xfId="30778"/>
    <cellStyle name="Normal 2 2 29 5 4" xfId="30779"/>
    <cellStyle name="Normal 2 2 29 5 5" xfId="30780"/>
    <cellStyle name="Normal 2 2 29 6" xfId="30781"/>
    <cellStyle name="Normal 2 2 29 6 2" xfId="30782"/>
    <cellStyle name="Normal 2 2 29 6 2 2" xfId="30783"/>
    <cellStyle name="Normal 2 2 29 6 2 3" xfId="30784"/>
    <cellStyle name="Normal 2 2 29 6 2 4" xfId="30785"/>
    <cellStyle name="Normal 2 2 29 6 3" xfId="30786"/>
    <cellStyle name="Normal 2 2 29 6 4" xfId="30787"/>
    <cellStyle name="Normal 2 2 29 6 5" xfId="30788"/>
    <cellStyle name="Normal 2 2 29 7" xfId="30789"/>
    <cellStyle name="Normal 2 2 29 7 2" xfId="30790"/>
    <cellStyle name="Normal 2 2 29 7 2 2" xfId="30791"/>
    <cellStyle name="Normal 2 2 29 7 2 3" xfId="30792"/>
    <cellStyle name="Normal 2 2 29 7 2 4" xfId="30793"/>
    <cellStyle name="Normal 2 2 29 7 3" xfId="30794"/>
    <cellStyle name="Normal 2 2 29 7 4" xfId="30795"/>
    <cellStyle name="Normal 2 2 29 7 5" xfId="30796"/>
    <cellStyle name="Normal 2 2 29 8" xfId="30797"/>
    <cellStyle name="Normal 2 2 29 8 2" xfId="30798"/>
    <cellStyle name="Normal 2 2 29 8 3" xfId="30799"/>
    <cellStyle name="Normal 2 2 29 8 4" xfId="30800"/>
    <cellStyle name="Normal 2 2 29 9" xfId="30801"/>
    <cellStyle name="Normal 2 2 3" xfId="30802"/>
    <cellStyle name="Normal 2 2 3 10" xfId="30803"/>
    <cellStyle name="Normal 2 2 3 10 2" xfId="30804"/>
    <cellStyle name="Normal 2 2 3 10 2 2" xfId="30805"/>
    <cellStyle name="Normal 2 2 3 10 2 3" xfId="30806"/>
    <cellStyle name="Normal 2 2 3 10 2 4" xfId="30807"/>
    <cellStyle name="Normal 2 2 3 10 3" xfId="30808"/>
    <cellStyle name="Normal 2 2 3 10 4" xfId="30809"/>
    <cellStyle name="Normal 2 2 3 10 5" xfId="30810"/>
    <cellStyle name="Normal 2 2 3 11" xfId="30811"/>
    <cellStyle name="Normal 2 2 3 11 2" xfId="30812"/>
    <cellStyle name="Normal 2 2 3 11 2 2" xfId="30813"/>
    <cellStyle name="Normal 2 2 3 11 2 3" xfId="30814"/>
    <cellStyle name="Normal 2 2 3 11 2 4" xfId="30815"/>
    <cellStyle name="Normal 2 2 3 11 3" xfId="30816"/>
    <cellStyle name="Normal 2 2 3 11 4" xfId="30817"/>
    <cellStyle name="Normal 2 2 3 11 5" xfId="30818"/>
    <cellStyle name="Normal 2 2 3 12" xfId="30819"/>
    <cellStyle name="Normal 2 2 3 12 2" xfId="30820"/>
    <cellStyle name="Normal 2 2 3 12 2 2" xfId="30821"/>
    <cellStyle name="Normal 2 2 3 12 2 3" xfId="30822"/>
    <cellStyle name="Normal 2 2 3 12 2 4" xfId="30823"/>
    <cellStyle name="Normal 2 2 3 12 3" xfId="30824"/>
    <cellStyle name="Normal 2 2 3 12 4" xfId="30825"/>
    <cellStyle name="Normal 2 2 3 12 5" xfId="30826"/>
    <cellStyle name="Normal 2 2 3 13" xfId="30827"/>
    <cellStyle name="Normal 2 2 3 13 2" xfId="30828"/>
    <cellStyle name="Normal 2 2 3 13 2 2" xfId="30829"/>
    <cellStyle name="Normal 2 2 3 13 2 3" xfId="30830"/>
    <cellStyle name="Normal 2 2 3 13 2 4" xfId="30831"/>
    <cellStyle name="Normal 2 2 3 13 3" xfId="30832"/>
    <cellStyle name="Normal 2 2 3 13 4" xfId="30833"/>
    <cellStyle name="Normal 2 2 3 13 5" xfId="30834"/>
    <cellStyle name="Normal 2 2 3 14" xfId="30835"/>
    <cellStyle name="Normal 2 2 3 14 2" xfId="30836"/>
    <cellStyle name="Normal 2 2 3 14 2 2" xfId="30837"/>
    <cellStyle name="Normal 2 2 3 14 2 3" xfId="30838"/>
    <cellStyle name="Normal 2 2 3 14 2 4" xfId="30839"/>
    <cellStyle name="Normal 2 2 3 14 3" xfId="30840"/>
    <cellStyle name="Normal 2 2 3 14 4" xfId="30841"/>
    <cellStyle name="Normal 2 2 3 14 5" xfId="30842"/>
    <cellStyle name="Normal 2 2 3 15" xfId="30843"/>
    <cellStyle name="Normal 2 2 3 15 2" xfId="30844"/>
    <cellStyle name="Normal 2 2 3 15 2 2" xfId="30845"/>
    <cellStyle name="Normal 2 2 3 15 2 3" xfId="30846"/>
    <cellStyle name="Normal 2 2 3 15 2 4" xfId="30847"/>
    <cellStyle name="Normal 2 2 3 15 3" xfId="30848"/>
    <cellStyle name="Normal 2 2 3 15 4" xfId="30849"/>
    <cellStyle name="Normal 2 2 3 15 5" xfId="30850"/>
    <cellStyle name="Normal 2 2 3 16" xfId="30851"/>
    <cellStyle name="Normal 2 2 3 16 2" xfId="30852"/>
    <cellStyle name="Normal 2 2 3 16 2 2" xfId="30853"/>
    <cellStyle name="Normal 2 2 3 16 2 3" xfId="30854"/>
    <cellStyle name="Normal 2 2 3 16 2 4" xfId="30855"/>
    <cellStyle name="Normal 2 2 3 16 3" xfId="30856"/>
    <cellStyle name="Normal 2 2 3 16 4" xfId="30857"/>
    <cellStyle name="Normal 2 2 3 16 5" xfId="30858"/>
    <cellStyle name="Normal 2 2 3 17" xfId="30859"/>
    <cellStyle name="Normal 2 2 3 17 2" xfId="30860"/>
    <cellStyle name="Normal 2 2 3 17 2 2" xfId="30861"/>
    <cellStyle name="Normal 2 2 3 17 2 3" xfId="30862"/>
    <cellStyle name="Normal 2 2 3 17 2 4" xfId="30863"/>
    <cellStyle name="Normal 2 2 3 17 3" xfId="30864"/>
    <cellStyle name="Normal 2 2 3 17 4" xfId="30865"/>
    <cellStyle name="Normal 2 2 3 17 5" xfId="30866"/>
    <cellStyle name="Normal 2 2 3 18" xfId="30867"/>
    <cellStyle name="Normal 2 2 3 18 2" xfId="30868"/>
    <cellStyle name="Normal 2 2 3 18 2 2" xfId="30869"/>
    <cellStyle name="Normal 2 2 3 18 2 3" xfId="30870"/>
    <cellStyle name="Normal 2 2 3 18 2 4" xfId="30871"/>
    <cellStyle name="Normal 2 2 3 18 3" xfId="30872"/>
    <cellStyle name="Normal 2 2 3 18 4" xfId="30873"/>
    <cellStyle name="Normal 2 2 3 18 5" xfId="30874"/>
    <cellStyle name="Normal 2 2 3 19" xfId="30875"/>
    <cellStyle name="Normal 2 2 3 19 2" xfId="30876"/>
    <cellStyle name="Normal 2 2 3 19 2 2" xfId="30877"/>
    <cellStyle name="Normal 2 2 3 19 2 3" xfId="30878"/>
    <cellStyle name="Normal 2 2 3 19 2 4" xfId="30879"/>
    <cellStyle name="Normal 2 2 3 19 3" xfId="30880"/>
    <cellStyle name="Normal 2 2 3 19 4" xfId="30881"/>
    <cellStyle name="Normal 2 2 3 19 5" xfId="30882"/>
    <cellStyle name="Normal 2 2 3 2" xfId="30883"/>
    <cellStyle name="Normal 2 2 3 2 2" xfId="30884"/>
    <cellStyle name="Normal 2 2 3 2 2 2" xfId="30885"/>
    <cellStyle name="Normal 2 2 3 2 2 3" xfId="30886"/>
    <cellStyle name="Normal 2 2 3 2 2 4" xfId="30887"/>
    <cellStyle name="Normal 2 2 3 2 3" xfId="30888"/>
    <cellStyle name="Normal 2 2 3 2 4" xfId="30889"/>
    <cellStyle name="Normal 2 2 3 2 5" xfId="30890"/>
    <cellStyle name="Normal 2 2 3 20" xfId="30891"/>
    <cellStyle name="Normal 2 2 3 20 2" xfId="30892"/>
    <cellStyle name="Normal 2 2 3 20 3" xfId="30893"/>
    <cellStyle name="Normal 2 2 3 20 4" xfId="30894"/>
    <cellStyle name="Normal 2 2 3 21" xfId="30895"/>
    <cellStyle name="Normal 2 2 3 22" xfId="30896"/>
    <cellStyle name="Normal 2 2 3 23" xfId="30897"/>
    <cellStyle name="Normal 2 2 3 3" xfId="30898"/>
    <cellStyle name="Normal 2 2 3 3 2" xfId="30899"/>
    <cellStyle name="Normal 2 2 3 3 2 2" xfId="30900"/>
    <cellStyle name="Normal 2 2 3 3 2 3" xfId="30901"/>
    <cellStyle name="Normal 2 2 3 3 2 4" xfId="30902"/>
    <cellStyle name="Normal 2 2 3 3 3" xfId="30903"/>
    <cellStyle name="Normal 2 2 3 3 4" xfId="30904"/>
    <cellStyle name="Normal 2 2 3 3 5" xfId="30905"/>
    <cellStyle name="Normal 2 2 3 4" xfId="30906"/>
    <cellStyle name="Normal 2 2 3 4 2" xfId="30907"/>
    <cellStyle name="Normal 2 2 3 4 2 2" xfId="30908"/>
    <cellStyle name="Normal 2 2 3 4 2 3" xfId="30909"/>
    <cellStyle name="Normal 2 2 3 4 2 4" xfId="30910"/>
    <cellStyle name="Normal 2 2 3 4 3" xfId="30911"/>
    <cellStyle name="Normal 2 2 3 4 4" xfId="30912"/>
    <cellStyle name="Normal 2 2 3 4 5" xfId="30913"/>
    <cellStyle name="Normal 2 2 3 5" xfId="30914"/>
    <cellStyle name="Normal 2 2 3 5 2" xfId="30915"/>
    <cellStyle name="Normal 2 2 3 5 2 2" xfId="30916"/>
    <cellStyle name="Normal 2 2 3 5 2 3" xfId="30917"/>
    <cellStyle name="Normal 2 2 3 5 2 4" xfId="30918"/>
    <cellStyle name="Normal 2 2 3 5 3" xfId="30919"/>
    <cellStyle name="Normal 2 2 3 5 4" xfId="30920"/>
    <cellStyle name="Normal 2 2 3 5 5" xfId="30921"/>
    <cellStyle name="Normal 2 2 3 6" xfId="30922"/>
    <cellStyle name="Normal 2 2 3 6 2" xfId="30923"/>
    <cellStyle name="Normal 2 2 3 6 2 2" xfId="30924"/>
    <cellStyle name="Normal 2 2 3 6 2 3" xfId="30925"/>
    <cellStyle name="Normal 2 2 3 6 2 4" xfId="30926"/>
    <cellStyle name="Normal 2 2 3 6 3" xfId="30927"/>
    <cellStyle name="Normal 2 2 3 6 4" xfId="30928"/>
    <cellStyle name="Normal 2 2 3 6 5" xfId="30929"/>
    <cellStyle name="Normal 2 2 3 7" xfId="30930"/>
    <cellStyle name="Normal 2 2 3 7 2" xfId="30931"/>
    <cellStyle name="Normal 2 2 3 7 2 2" xfId="30932"/>
    <cellStyle name="Normal 2 2 3 7 2 3" xfId="30933"/>
    <cellStyle name="Normal 2 2 3 7 2 4" xfId="30934"/>
    <cellStyle name="Normal 2 2 3 7 3" xfId="30935"/>
    <cellStyle name="Normal 2 2 3 7 4" xfId="30936"/>
    <cellStyle name="Normal 2 2 3 7 5" xfId="30937"/>
    <cellStyle name="Normal 2 2 3 8" xfId="30938"/>
    <cellStyle name="Normal 2 2 3 8 2" xfId="30939"/>
    <cellStyle name="Normal 2 2 3 8 2 2" xfId="30940"/>
    <cellStyle name="Normal 2 2 3 8 2 3" xfId="30941"/>
    <cellStyle name="Normal 2 2 3 8 2 4" xfId="30942"/>
    <cellStyle name="Normal 2 2 3 8 3" xfId="30943"/>
    <cellStyle name="Normal 2 2 3 8 4" xfId="30944"/>
    <cellStyle name="Normal 2 2 3 8 5" xfId="30945"/>
    <cellStyle name="Normal 2 2 3 9" xfId="30946"/>
    <cellStyle name="Normal 2 2 3 9 2" xfId="30947"/>
    <cellStyle name="Normal 2 2 3 9 2 2" xfId="30948"/>
    <cellStyle name="Normal 2 2 3 9 2 3" xfId="30949"/>
    <cellStyle name="Normal 2 2 3 9 2 4" xfId="30950"/>
    <cellStyle name="Normal 2 2 3 9 3" xfId="30951"/>
    <cellStyle name="Normal 2 2 3 9 4" xfId="30952"/>
    <cellStyle name="Normal 2 2 3 9 5" xfId="30953"/>
    <cellStyle name="Normal 2 2 30" xfId="30954"/>
    <cellStyle name="Normal 2 2 30 10" xfId="30955"/>
    <cellStyle name="Normal 2 2 30 11" xfId="30956"/>
    <cellStyle name="Normal 2 2 30 2" xfId="30957"/>
    <cellStyle name="Normal 2 2 30 2 2" xfId="30958"/>
    <cellStyle name="Normal 2 2 30 2 2 2" xfId="30959"/>
    <cellStyle name="Normal 2 2 30 2 2 3" xfId="30960"/>
    <cellStyle name="Normal 2 2 30 2 2 4" xfId="30961"/>
    <cellStyle name="Normal 2 2 30 2 3" xfId="30962"/>
    <cellStyle name="Normal 2 2 30 2 4" xfId="30963"/>
    <cellStyle name="Normal 2 2 30 2 5" xfId="30964"/>
    <cellStyle name="Normal 2 2 30 3" xfId="30965"/>
    <cellStyle name="Normal 2 2 30 3 2" xfId="30966"/>
    <cellStyle name="Normal 2 2 30 3 2 2" xfId="30967"/>
    <cellStyle name="Normal 2 2 30 3 2 3" xfId="30968"/>
    <cellStyle name="Normal 2 2 30 3 2 4" xfId="30969"/>
    <cellStyle name="Normal 2 2 30 3 3" xfId="30970"/>
    <cellStyle name="Normal 2 2 30 3 4" xfId="30971"/>
    <cellStyle name="Normal 2 2 30 3 5" xfId="30972"/>
    <cellStyle name="Normal 2 2 30 4" xfId="30973"/>
    <cellStyle name="Normal 2 2 30 4 2" xfId="30974"/>
    <cellStyle name="Normal 2 2 30 4 2 2" xfId="30975"/>
    <cellStyle name="Normal 2 2 30 4 2 3" xfId="30976"/>
    <cellStyle name="Normal 2 2 30 4 2 4" xfId="30977"/>
    <cellStyle name="Normal 2 2 30 4 3" xfId="30978"/>
    <cellStyle name="Normal 2 2 30 4 4" xfId="30979"/>
    <cellStyle name="Normal 2 2 30 4 5" xfId="30980"/>
    <cellStyle name="Normal 2 2 30 5" xfId="30981"/>
    <cellStyle name="Normal 2 2 30 5 2" xfId="30982"/>
    <cellStyle name="Normal 2 2 30 5 2 2" xfId="30983"/>
    <cellStyle name="Normal 2 2 30 5 2 3" xfId="30984"/>
    <cellStyle name="Normal 2 2 30 5 2 4" xfId="30985"/>
    <cellStyle name="Normal 2 2 30 5 3" xfId="30986"/>
    <cellStyle name="Normal 2 2 30 5 4" xfId="30987"/>
    <cellStyle name="Normal 2 2 30 5 5" xfId="30988"/>
    <cellStyle name="Normal 2 2 30 6" xfId="30989"/>
    <cellStyle name="Normal 2 2 30 6 2" xfId="30990"/>
    <cellStyle name="Normal 2 2 30 6 2 2" xfId="30991"/>
    <cellStyle name="Normal 2 2 30 6 2 3" xfId="30992"/>
    <cellStyle name="Normal 2 2 30 6 2 4" xfId="30993"/>
    <cellStyle name="Normal 2 2 30 6 3" xfId="30994"/>
    <cellStyle name="Normal 2 2 30 6 4" xfId="30995"/>
    <cellStyle name="Normal 2 2 30 6 5" xfId="30996"/>
    <cellStyle name="Normal 2 2 30 7" xfId="30997"/>
    <cellStyle name="Normal 2 2 30 7 2" xfId="30998"/>
    <cellStyle name="Normal 2 2 30 7 2 2" xfId="30999"/>
    <cellStyle name="Normal 2 2 30 7 2 3" xfId="31000"/>
    <cellStyle name="Normal 2 2 30 7 2 4" xfId="31001"/>
    <cellStyle name="Normal 2 2 30 7 3" xfId="31002"/>
    <cellStyle name="Normal 2 2 30 7 4" xfId="31003"/>
    <cellStyle name="Normal 2 2 30 7 5" xfId="31004"/>
    <cellStyle name="Normal 2 2 30 8" xfId="31005"/>
    <cellStyle name="Normal 2 2 30 8 2" xfId="31006"/>
    <cellStyle name="Normal 2 2 30 8 3" xfId="31007"/>
    <cellStyle name="Normal 2 2 30 8 4" xfId="31008"/>
    <cellStyle name="Normal 2 2 30 9" xfId="31009"/>
    <cellStyle name="Normal 2 2 31" xfId="31010"/>
    <cellStyle name="Normal 2 2 31 10" xfId="31011"/>
    <cellStyle name="Normal 2 2 31 11" xfId="31012"/>
    <cellStyle name="Normal 2 2 31 2" xfId="31013"/>
    <cellStyle name="Normal 2 2 31 2 2" xfId="31014"/>
    <cellStyle name="Normal 2 2 31 2 2 2" xfId="31015"/>
    <cellStyle name="Normal 2 2 31 2 2 3" xfId="31016"/>
    <cellStyle name="Normal 2 2 31 2 2 4" xfId="31017"/>
    <cellStyle name="Normal 2 2 31 2 3" xfId="31018"/>
    <cellStyle name="Normal 2 2 31 2 4" xfId="31019"/>
    <cellStyle name="Normal 2 2 31 2 5" xfId="31020"/>
    <cellStyle name="Normal 2 2 31 3" xfId="31021"/>
    <cellStyle name="Normal 2 2 31 3 2" xfId="31022"/>
    <cellStyle name="Normal 2 2 31 3 2 2" xfId="31023"/>
    <cellStyle name="Normal 2 2 31 3 2 3" xfId="31024"/>
    <cellStyle name="Normal 2 2 31 3 2 4" xfId="31025"/>
    <cellStyle name="Normal 2 2 31 3 3" xfId="31026"/>
    <cellStyle name="Normal 2 2 31 3 4" xfId="31027"/>
    <cellStyle name="Normal 2 2 31 3 5" xfId="31028"/>
    <cellStyle name="Normal 2 2 31 4" xfId="31029"/>
    <cellStyle name="Normal 2 2 31 4 2" xfId="31030"/>
    <cellStyle name="Normal 2 2 31 4 2 2" xfId="31031"/>
    <cellStyle name="Normal 2 2 31 4 2 3" xfId="31032"/>
    <cellStyle name="Normal 2 2 31 4 2 4" xfId="31033"/>
    <cellStyle name="Normal 2 2 31 4 2 5" xfId="31034"/>
    <cellStyle name="Normal 2 2 31 4 2 6" xfId="31035"/>
    <cellStyle name="Normal 2 2 31 4 3" xfId="31036"/>
    <cellStyle name="Normal 2 2 31 4 4" xfId="31037"/>
    <cellStyle name="Normal 2 2 31 4 5" xfId="31038"/>
    <cellStyle name="Normal 2 2 31 4 6" xfId="31039"/>
    <cellStyle name="Normal 2 2 31 4 7" xfId="31040"/>
    <cellStyle name="Normal 2 2 31 5" xfId="31041"/>
    <cellStyle name="Normal 2 2 31 5 2" xfId="31042"/>
    <cellStyle name="Normal 2 2 31 5 2 2" xfId="31043"/>
    <cellStyle name="Normal 2 2 31 5 2 3" xfId="31044"/>
    <cellStyle name="Normal 2 2 31 5 2 4" xfId="31045"/>
    <cellStyle name="Normal 2 2 31 5 2 5" xfId="31046"/>
    <cellStyle name="Normal 2 2 31 5 2 6" xfId="31047"/>
    <cellStyle name="Normal 2 2 31 5 3" xfId="31048"/>
    <cellStyle name="Normal 2 2 31 5 4" xfId="31049"/>
    <cellStyle name="Normal 2 2 31 5 5" xfId="31050"/>
    <cellStyle name="Normal 2 2 31 5 6" xfId="31051"/>
    <cellStyle name="Normal 2 2 31 5 7" xfId="31052"/>
    <cellStyle name="Normal 2 2 31 6" xfId="31053"/>
    <cellStyle name="Normal 2 2 31 6 2" xfId="31054"/>
    <cellStyle name="Normal 2 2 31 6 2 2" xfId="31055"/>
    <cellStyle name="Normal 2 2 31 6 2 3" xfId="31056"/>
    <cellStyle name="Normal 2 2 31 6 2 4" xfId="31057"/>
    <cellStyle name="Normal 2 2 31 6 2 5" xfId="31058"/>
    <cellStyle name="Normal 2 2 31 6 2 6" xfId="31059"/>
    <cellStyle name="Normal 2 2 31 6 3" xfId="31060"/>
    <cellStyle name="Normal 2 2 31 6 4" xfId="31061"/>
    <cellStyle name="Normal 2 2 31 6 5" xfId="31062"/>
    <cellStyle name="Normal 2 2 31 6 6" xfId="31063"/>
    <cellStyle name="Normal 2 2 31 6 7" xfId="31064"/>
    <cellStyle name="Normal 2 2 31 7" xfId="31065"/>
    <cellStyle name="Normal 2 2 31 7 2" xfId="31066"/>
    <cellStyle name="Normal 2 2 31 7 2 2" xfId="31067"/>
    <cellStyle name="Normal 2 2 31 7 2 3" xfId="31068"/>
    <cellStyle name="Normal 2 2 31 7 2 4" xfId="31069"/>
    <cellStyle name="Normal 2 2 31 7 2 5" xfId="31070"/>
    <cellStyle name="Normal 2 2 31 7 2 6" xfId="31071"/>
    <cellStyle name="Normal 2 2 31 7 3" xfId="31072"/>
    <cellStyle name="Normal 2 2 31 7 4" xfId="31073"/>
    <cellStyle name="Normal 2 2 31 7 5" xfId="31074"/>
    <cellStyle name="Normal 2 2 31 7 6" xfId="31075"/>
    <cellStyle name="Normal 2 2 31 7 7" xfId="31076"/>
    <cellStyle name="Normal 2 2 31 8" xfId="31077"/>
    <cellStyle name="Normal 2 2 31 8 2" xfId="31078"/>
    <cellStyle name="Normal 2 2 31 8 3" xfId="31079"/>
    <cellStyle name="Normal 2 2 31 8 4" xfId="31080"/>
    <cellStyle name="Normal 2 2 31 8 5" xfId="31081"/>
    <cellStyle name="Normal 2 2 31 8 6" xfId="31082"/>
    <cellStyle name="Normal 2 2 31 9" xfId="31083"/>
    <cellStyle name="Normal 2 2 32" xfId="31084"/>
    <cellStyle name="Normal 2 2 32 10" xfId="31085"/>
    <cellStyle name="Normal 2 2 32 11" xfId="31086"/>
    <cellStyle name="Normal 2 2 32 12" xfId="31087"/>
    <cellStyle name="Normal 2 2 32 13" xfId="31088"/>
    <cellStyle name="Normal 2 2 32 2" xfId="31089"/>
    <cellStyle name="Normal 2 2 32 2 2" xfId="31090"/>
    <cellStyle name="Normal 2 2 32 2 2 2" xfId="31091"/>
    <cellStyle name="Normal 2 2 32 2 2 3" xfId="31092"/>
    <cellStyle name="Normal 2 2 32 2 2 4" xfId="31093"/>
    <cellStyle name="Normal 2 2 32 2 2 5" xfId="31094"/>
    <cellStyle name="Normal 2 2 32 2 2 6" xfId="31095"/>
    <cellStyle name="Normal 2 2 32 2 3" xfId="31096"/>
    <cellStyle name="Normal 2 2 32 2 4" xfId="31097"/>
    <cellStyle name="Normal 2 2 32 2 5" xfId="31098"/>
    <cellStyle name="Normal 2 2 32 2 6" xfId="31099"/>
    <cellStyle name="Normal 2 2 32 2 7" xfId="31100"/>
    <cellStyle name="Normal 2 2 32 3" xfId="31101"/>
    <cellStyle name="Normal 2 2 32 3 2" xfId="31102"/>
    <cellStyle name="Normal 2 2 32 3 2 2" xfId="31103"/>
    <cellStyle name="Normal 2 2 32 3 2 3" xfId="31104"/>
    <cellStyle name="Normal 2 2 32 3 2 4" xfId="31105"/>
    <cellStyle name="Normal 2 2 32 3 2 5" xfId="31106"/>
    <cellStyle name="Normal 2 2 32 3 2 6" xfId="31107"/>
    <cellStyle name="Normal 2 2 32 3 3" xfId="31108"/>
    <cellStyle name="Normal 2 2 32 3 4" xfId="31109"/>
    <cellStyle name="Normal 2 2 32 3 5" xfId="31110"/>
    <cellStyle name="Normal 2 2 32 3 6" xfId="31111"/>
    <cellStyle name="Normal 2 2 32 3 7" xfId="31112"/>
    <cellStyle name="Normal 2 2 32 4" xfId="31113"/>
    <cellStyle name="Normal 2 2 32 4 2" xfId="31114"/>
    <cellStyle name="Normal 2 2 32 4 2 2" xfId="31115"/>
    <cellStyle name="Normal 2 2 32 4 2 3" xfId="31116"/>
    <cellStyle name="Normal 2 2 32 4 2 4" xfId="31117"/>
    <cellStyle name="Normal 2 2 32 4 2 5" xfId="31118"/>
    <cellStyle name="Normal 2 2 32 4 2 6" xfId="31119"/>
    <cellStyle name="Normal 2 2 32 4 3" xfId="31120"/>
    <cellStyle name="Normal 2 2 32 4 4" xfId="31121"/>
    <cellStyle name="Normal 2 2 32 4 5" xfId="31122"/>
    <cellStyle name="Normal 2 2 32 4 6" xfId="31123"/>
    <cellStyle name="Normal 2 2 32 4 7" xfId="31124"/>
    <cellStyle name="Normal 2 2 32 5" xfId="31125"/>
    <cellStyle name="Normal 2 2 32 5 2" xfId="31126"/>
    <cellStyle name="Normal 2 2 32 5 2 2" xfId="31127"/>
    <cellStyle name="Normal 2 2 32 5 2 3" xfId="31128"/>
    <cellStyle name="Normal 2 2 32 5 2 4" xfId="31129"/>
    <cellStyle name="Normal 2 2 32 5 2 5" xfId="31130"/>
    <cellStyle name="Normal 2 2 32 5 2 6" xfId="31131"/>
    <cellStyle name="Normal 2 2 32 5 3" xfId="31132"/>
    <cellStyle name="Normal 2 2 32 5 4" xfId="31133"/>
    <cellStyle name="Normal 2 2 32 5 5" xfId="31134"/>
    <cellStyle name="Normal 2 2 32 5 6" xfId="31135"/>
    <cellStyle name="Normal 2 2 32 5 7" xfId="31136"/>
    <cellStyle name="Normal 2 2 32 6" xfId="31137"/>
    <cellStyle name="Normal 2 2 32 6 2" xfId="31138"/>
    <cellStyle name="Normal 2 2 32 6 2 2" xfId="31139"/>
    <cellStyle name="Normal 2 2 32 6 2 3" xfId="31140"/>
    <cellStyle name="Normal 2 2 32 6 2 4" xfId="31141"/>
    <cellStyle name="Normal 2 2 32 6 2 5" xfId="31142"/>
    <cellStyle name="Normal 2 2 32 6 2 6" xfId="31143"/>
    <cellStyle name="Normal 2 2 32 6 3" xfId="31144"/>
    <cellStyle name="Normal 2 2 32 6 4" xfId="31145"/>
    <cellStyle name="Normal 2 2 32 6 5" xfId="31146"/>
    <cellStyle name="Normal 2 2 32 6 6" xfId="31147"/>
    <cellStyle name="Normal 2 2 32 6 7" xfId="31148"/>
    <cellStyle name="Normal 2 2 32 7" xfId="31149"/>
    <cellStyle name="Normal 2 2 32 7 2" xfId="31150"/>
    <cellStyle name="Normal 2 2 32 7 2 2" xfId="31151"/>
    <cellStyle name="Normal 2 2 32 7 2 3" xfId="31152"/>
    <cellStyle name="Normal 2 2 32 7 2 4" xfId="31153"/>
    <cellStyle name="Normal 2 2 32 7 2 5" xfId="31154"/>
    <cellStyle name="Normal 2 2 32 7 2 6" xfId="31155"/>
    <cellStyle name="Normal 2 2 32 7 3" xfId="31156"/>
    <cellStyle name="Normal 2 2 32 7 4" xfId="31157"/>
    <cellStyle name="Normal 2 2 32 7 5" xfId="31158"/>
    <cellStyle name="Normal 2 2 32 7 6" xfId="31159"/>
    <cellStyle name="Normal 2 2 32 7 7" xfId="31160"/>
    <cellStyle name="Normal 2 2 32 8" xfId="31161"/>
    <cellStyle name="Normal 2 2 32 8 2" xfId="31162"/>
    <cellStyle name="Normal 2 2 32 8 3" xfId="31163"/>
    <cellStyle name="Normal 2 2 32 8 4" xfId="31164"/>
    <cellStyle name="Normal 2 2 32 8 5" xfId="31165"/>
    <cellStyle name="Normal 2 2 32 8 6" xfId="31166"/>
    <cellStyle name="Normal 2 2 32 9" xfId="31167"/>
    <cellStyle name="Normal 2 2 33" xfId="31168"/>
    <cellStyle name="Normal 2 2 33 10" xfId="31169"/>
    <cellStyle name="Normal 2 2 33 11" xfId="31170"/>
    <cellStyle name="Normal 2 2 33 12" xfId="31171"/>
    <cellStyle name="Normal 2 2 33 13" xfId="31172"/>
    <cellStyle name="Normal 2 2 33 2" xfId="31173"/>
    <cellStyle name="Normal 2 2 33 2 2" xfId="31174"/>
    <cellStyle name="Normal 2 2 33 2 2 2" xfId="31175"/>
    <cellStyle name="Normal 2 2 33 2 2 3" xfId="31176"/>
    <cellStyle name="Normal 2 2 33 2 2 4" xfId="31177"/>
    <cellStyle name="Normal 2 2 33 2 2 5" xfId="31178"/>
    <cellStyle name="Normal 2 2 33 2 2 6" xfId="31179"/>
    <cellStyle name="Normal 2 2 33 2 3" xfId="31180"/>
    <cellStyle name="Normal 2 2 33 2 4" xfId="31181"/>
    <cellStyle name="Normal 2 2 33 2 5" xfId="31182"/>
    <cellStyle name="Normal 2 2 33 2 6" xfId="31183"/>
    <cellStyle name="Normal 2 2 33 2 7" xfId="31184"/>
    <cellStyle name="Normal 2 2 33 3" xfId="31185"/>
    <cellStyle name="Normal 2 2 33 3 2" xfId="31186"/>
    <cellStyle name="Normal 2 2 33 3 2 2" xfId="31187"/>
    <cellStyle name="Normal 2 2 33 3 2 3" xfId="31188"/>
    <cellStyle name="Normal 2 2 33 3 2 4" xfId="31189"/>
    <cellStyle name="Normal 2 2 33 3 2 5" xfId="31190"/>
    <cellStyle name="Normal 2 2 33 3 2 6" xfId="31191"/>
    <cellStyle name="Normal 2 2 33 3 3" xfId="31192"/>
    <cellStyle name="Normal 2 2 33 3 4" xfId="31193"/>
    <cellStyle name="Normal 2 2 33 3 5" xfId="31194"/>
    <cellStyle name="Normal 2 2 33 3 6" xfId="31195"/>
    <cellStyle name="Normal 2 2 33 3 7" xfId="31196"/>
    <cellStyle name="Normal 2 2 33 4" xfId="31197"/>
    <cellStyle name="Normal 2 2 33 4 2" xfId="31198"/>
    <cellStyle name="Normal 2 2 33 4 2 2" xfId="31199"/>
    <cellStyle name="Normal 2 2 33 4 2 3" xfId="31200"/>
    <cellStyle name="Normal 2 2 33 4 2 4" xfId="31201"/>
    <cellStyle name="Normal 2 2 33 4 2 5" xfId="31202"/>
    <cellStyle name="Normal 2 2 33 4 2 6" xfId="31203"/>
    <cellStyle name="Normal 2 2 33 4 3" xfId="31204"/>
    <cellStyle name="Normal 2 2 33 4 3 2" xfId="31205"/>
    <cellStyle name="Normal 2 2 33 4 4" xfId="31206"/>
    <cellStyle name="Normal 2 2 33 4 5" xfId="31207"/>
    <cellStyle name="Normal 2 2 33 4 6" xfId="31208"/>
    <cellStyle name="Normal 2 2 33 4 7" xfId="31209"/>
    <cellStyle name="Normal 2 2 33 5" xfId="31210"/>
    <cellStyle name="Normal 2 2 33 5 2" xfId="31211"/>
    <cellStyle name="Normal 2 2 33 5 2 2" xfId="31212"/>
    <cellStyle name="Normal 2 2 33 5 2 3" xfId="31213"/>
    <cellStyle name="Normal 2 2 33 5 2 4" xfId="31214"/>
    <cellStyle name="Normal 2 2 33 5 2 5" xfId="31215"/>
    <cellStyle name="Normal 2 2 33 5 2 6" xfId="31216"/>
    <cellStyle name="Normal 2 2 33 5 3" xfId="31217"/>
    <cellStyle name="Normal 2 2 33 5 4" xfId="31218"/>
    <cellStyle name="Normal 2 2 33 5 5" xfId="31219"/>
    <cellStyle name="Normal 2 2 33 5 6" xfId="31220"/>
    <cellStyle name="Normal 2 2 33 5 7" xfId="31221"/>
    <cellStyle name="Normal 2 2 33 6" xfId="31222"/>
    <cellStyle name="Normal 2 2 33 6 2" xfId="31223"/>
    <cellStyle name="Normal 2 2 33 6 2 2" xfId="31224"/>
    <cellStyle name="Normal 2 2 33 6 2 3" xfId="31225"/>
    <cellStyle name="Normal 2 2 33 6 2 4" xfId="31226"/>
    <cellStyle name="Normal 2 2 33 6 2 5" xfId="31227"/>
    <cellStyle name="Normal 2 2 33 6 2 6" xfId="31228"/>
    <cellStyle name="Normal 2 2 33 6 3" xfId="31229"/>
    <cellStyle name="Normal 2 2 33 6 4" xfId="31230"/>
    <cellStyle name="Normal 2 2 33 6 5" xfId="31231"/>
    <cellStyle name="Normal 2 2 33 6 6" xfId="31232"/>
    <cellStyle name="Normal 2 2 33 6 7" xfId="31233"/>
    <cellStyle name="Normal 2 2 33 7" xfId="31234"/>
    <cellStyle name="Normal 2 2 33 7 2" xfId="31235"/>
    <cellStyle name="Normal 2 2 33 7 2 2" xfId="31236"/>
    <cellStyle name="Normal 2 2 33 7 2 3" xfId="31237"/>
    <cellStyle name="Normal 2 2 33 7 2 4" xfId="31238"/>
    <cellStyle name="Normal 2 2 33 7 2 5" xfId="31239"/>
    <cellStyle name="Normal 2 2 33 7 2 6" xfId="31240"/>
    <cellStyle name="Normal 2 2 33 7 3" xfId="31241"/>
    <cellStyle name="Normal 2 2 33 7 4" xfId="31242"/>
    <cellStyle name="Normal 2 2 33 7 5" xfId="31243"/>
    <cellStyle name="Normal 2 2 33 7 6" xfId="31244"/>
    <cellStyle name="Normal 2 2 33 7 7" xfId="31245"/>
    <cellStyle name="Normal 2 2 33 8" xfId="31246"/>
    <cellStyle name="Normal 2 2 33 8 2" xfId="31247"/>
    <cellStyle name="Normal 2 2 33 8 3" xfId="31248"/>
    <cellStyle name="Normal 2 2 33 8 4" xfId="31249"/>
    <cellStyle name="Normal 2 2 33 8 5" xfId="31250"/>
    <cellStyle name="Normal 2 2 33 8 6" xfId="31251"/>
    <cellStyle name="Normal 2 2 33 9" xfId="31252"/>
    <cellStyle name="Normal 2 2 34" xfId="31253"/>
    <cellStyle name="Normal 2 2 34 10" xfId="31254"/>
    <cellStyle name="Normal 2 2 34 11" xfId="31255"/>
    <cellStyle name="Normal 2 2 34 12" xfId="31256"/>
    <cellStyle name="Normal 2 2 34 13" xfId="31257"/>
    <cellStyle name="Normal 2 2 34 2" xfId="31258"/>
    <cellStyle name="Normal 2 2 34 2 2" xfId="31259"/>
    <cellStyle name="Normal 2 2 34 2 2 2" xfId="31260"/>
    <cellStyle name="Normal 2 2 34 2 2 3" xfId="31261"/>
    <cellStyle name="Normal 2 2 34 2 2 4" xfId="31262"/>
    <cellStyle name="Normal 2 2 34 2 2 5" xfId="31263"/>
    <cellStyle name="Normal 2 2 34 2 2 6" xfId="31264"/>
    <cellStyle name="Normal 2 2 34 2 3" xfId="31265"/>
    <cellStyle name="Normal 2 2 34 2 4" xfId="31266"/>
    <cellStyle name="Normal 2 2 34 2 5" xfId="31267"/>
    <cellStyle name="Normal 2 2 34 2 6" xfId="31268"/>
    <cellStyle name="Normal 2 2 34 2 7" xfId="31269"/>
    <cellStyle name="Normal 2 2 34 3" xfId="31270"/>
    <cellStyle name="Normal 2 2 34 3 2" xfId="31271"/>
    <cellStyle name="Normal 2 2 34 3 2 2" xfId="31272"/>
    <cellStyle name="Normal 2 2 34 3 2 3" xfId="31273"/>
    <cellStyle name="Normal 2 2 34 3 2 4" xfId="31274"/>
    <cellStyle name="Normal 2 2 34 3 2 5" xfId="31275"/>
    <cellStyle name="Normal 2 2 34 3 2 6" xfId="31276"/>
    <cellStyle name="Normal 2 2 34 3 3" xfId="31277"/>
    <cellStyle name="Normal 2 2 34 3 4" xfId="31278"/>
    <cellStyle name="Normal 2 2 34 3 4 2" xfId="31279"/>
    <cellStyle name="Normal 2 2 34 3 4 2 2" xfId="31280"/>
    <cellStyle name="Normal 2 2 34 3 4 3" xfId="31281"/>
    <cellStyle name="Normal 2 2 34 3 5" xfId="31282"/>
    <cellStyle name="Normal 2 2 34 3 6" xfId="31283"/>
    <cellStyle name="Normal 2 2 34 3 7" xfId="31284"/>
    <cellStyle name="Normal 2 2 34 4" xfId="31285"/>
    <cellStyle name="Normal 2 2 34 4 2" xfId="31286"/>
    <cellStyle name="Normal 2 2 34 4 2 2" xfId="31287"/>
    <cellStyle name="Normal 2 2 34 4 2 3" xfId="31288"/>
    <cellStyle name="Normal 2 2 34 4 2 4" xfId="31289"/>
    <cellStyle name="Normal 2 2 34 4 2 5" xfId="31290"/>
    <cellStyle name="Normal 2 2 34 4 2 6" xfId="31291"/>
    <cellStyle name="Normal 2 2 34 4 3" xfId="31292"/>
    <cellStyle name="Normal 2 2 34 4 4" xfId="31293"/>
    <cellStyle name="Normal 2 2 34 4 5" xfId="31294"/>
    <cellStyle name="Normal 2 2 34 4 6" xfId="31295"/>
    <cellStyle name="Normal 2 2 34 4 7" xfId="31296"/>
    <cellStyle name="Normal 2 2 34 5" xfId="31297"/>
    <cellStyle name="Normal 2 2 34 5 2" xfId="31298"/>
    <cellStyle name="Normal 2 2 34 5 2 2" xfId="31299"/>
    <cellStyle name="Normal 2 2 34 5 2 3" xfId="31300"/>
    <cellStyle name="Normal 2 2 34 5 2 4" xfId="31301"/>
    <cellStyle name="Normal 2 2 34 5 2 5" xfId="31302"/>
    <cellStyle name="Normal 2 2 34 5 2 6" xfId="31303"/>
    <cellStyle name="Normal 2 2 34 5 3" xfId="31304"/>
    <cellStyle name="Normal 2 2 34 5 4" xfId="31305"/>
    <cellStyle name="Normal 2 2 34 5 5" xfId="31306"/>
    <cellStyle name="Normal 2 2 34 5 6" xfId="31307"/>
    <cellStyle name="Normal 2 2 34 5 7" xfId="31308"/>
    <cellStyle name="Normal 2 2 34 6" xfId="31309"/>
    <cellStyle name="Normal 2 2 34 6 2" xfId="31310"/>
    <cellStyle name="Normal 2 2 34 6 2 2" xfId="31311"/>
    <cellStyle name="Normal 2 2 34 6 2 3" xfId="31312"/>
    <cellStyle name="Normal 2 2 34 6 2 4" xfId="31313"/>
    <cellStyle name="Normal 2 2 34 6 2 5" xfId="31314"/>
    <cellStyle name="Normal 2 2 34 6 2 6" xfId="31315"/>
    <cellStyle name="Normal 2 2 34 6 3" xfId="31316"/>
    <cellStyle name="Normal 2 2 34 6 4" xfId="31317"/>
    <cellStyle name="Normal 2 2 34 6 5" xfId="31318"/>
    <cellStyle name="Normal 2 2 34 6 6" xfId="31319"/>
    <cellStyle name="Normal 2 2 34 6 7" xfId="31320"/>
    <cellStyle name="Normal 2 2 34 7" xfId="31321"/>
    <cellStyle name="Normal 2 2 34 7 2" xfId="31322"/>
    <cellStyle name="Normal 2 2 34 7 2 2" xfId="31323"/>
    <cellStyle name="Normal 2 2 34 7 2 3" xfId="31324"/>
    <cellStyle name="Normal 2 2 34 7 2 4" xfId="31325"/>
    <cellStyle name="Normal 2 2 34 7 2 5" xfId="31326"/>
    <cellStyle name="Normal 2 2 34 7 2 6" xfId="31327"/>
    <cellStyle name="Normal 2 2 34 7 3" xfId="31328"/>
    <cellStyle name="Normal 2 2 34 7 3 2" xfId="31329"/>
    <cellStyle name="Normal 2 2 34 7 3 2 2" xfId="31330"/>
    <cellStyle name="Normal 2 2 34 7 3 3" xfId="31331"/>
    <cellStyle name="Normal 2 2 34 7 4" xfId="31332"/>
    <cellStyle name="Normal 2 2 34 7 5" xfId="31333"/>
    <cellStyle name="Normal 2 2 34 7 6" xfId="31334"/>
    <cellStyle name="Normal 2 2 34 7 7" xfId="31335"/>
    <cellStyle name="Normal 2 2 34 8" xfId="31336"/>
    <cellStyle name="Normal 2 2 34 8 2" xfId="31337"/>
    <cellStyle name="Normal 2 2 34 8 3" xfId="31338"/>
    <cellStyle name="Normal 2 2 34 8 4" xfId="31339"/>
    <cellStyle name="Normal 2 2 34 8 5" xfId="31340"/>
    <cellStyle name="Normal 2 2 34 8 6" xfId="31341"/>
    <cellStyle name="Normal 2 2 34 9" xfId="31342"/>
    <cellStyle name="Normal 2 2 35" xfId="31343"/>
    <cellStyle name="Normal 2 2 35 2" xfId="31344"/>
    <cellStyle name="Normal 2 2 35 2 2" xfId="31345"/>
    <cellStyle name="Normal 2 2 35 2 3" xfId="31346"/>
    <cellStyle name="Normal 2 2 35 2 4" xfId="31347"/>
    <cellStyle name="Normal 2 2 35 2 5" xfId="31348"/>
    <cellStyle name="Normal 2 2 35 2 6" xfId="31349"/>
    <cellStyle name="Normal 2 2 35 3" xfId="31350"/>
    <cellStyle name="Normal 2 2 35 4" xfId="31351"/>
    <cellStyle name="Normal 2 2 35 5" xfId="31352"/>
    <cellStyle name="Normal 2 2 35 6" xfId="31353"/>
    <cellStyle name="Normal 2 2 35 7" xfId="31354"/>
    <cellStyle name="Normal 2 2 36" xfId="31355"/>
    <cellStyle name="Normal 2 2 36 2" xfId="31356"/>
    <cellStyle name="Normal 2 2 36 2 2" xfId="31357"/>
    <cellStyle name="Normal 2 2 36 2 3" xfId="31358"/>
    <cellStyle name="Normal 2 2 36 2 4" xfId="31359"/>
    <cellStyle name="Normal 2 2 36 2 5" xfId="31360"/>
    <cellStyle name="Normal 2 2 36 2 6" xfId="31361"/>
    <cellStyle name="Normal 2 2 36 3" xfId="31362"/>
    <cellStyle name="Normal 2 2 36 4" xfId="31363"/>
    <cellStyle name="Normal 2 2 36 5" xfId="31364"/>
    <cellStyle name="Normal 2 2 36 6" xfId="31365"/>
    <cellStyle name="Normal 2 2 36 7" xfId="31366"/>
    <cellStyle name="Normal 2 2 37" xfId="31367"/>
    <cellStyle name="Normal 2 2 37 2" xfId="31368"/>
    <cellStyle name="Normal 2 2 37 2 2" xfId="31369"/>
    <cellStyle name="Normal 2 2 37 2 3" xfId="31370"/>
    <cellStyle name="Normal 2 2 37 2 4" xfId="31371"/>
    <cellStyle name="Normal 2 2 37 2 5" xfId="31372"/>
    <cellStyle name="Normal 2 2 37 2 6" xfId="31373"/>
    <cellStyle name="Normal 2 2 37 3" xfId="31374"/>
    <cellStyle name="Normal 2 2 37 4" xfId="31375"/>
    <cellStyle name="Normal 2 2 37 5" xfId="31376"/>
    <cellStyle name="Normal 2 2 37 6" xfId="31377"/>
    <cellStyle name="Normal 2 2 37 7" xfId="31378"/>
    <cellStyle name="Normal 2 2 38" xfId="31379"/>
    <cellStyle name="Normal 2 2 38 2" xfId="31380"/>
    <cellStyle name="Normal 2 2 38 2 2" xfId="31381"/>
    <cellStyle name="Normal 2 2 38 2 3" xfId="31382"/>
    <cellStyle name="Normal 2 2 38 2 4" xfId="31383"/>
    <cellStyle name="Normal 2 2 38 2 5" xfId="31384"/>
    <cellStyle name="Normal 2 2 38 2 6" xfId="31385"/>
    <cellStyle name="Normal 2 2 38 3" xfId="31386"/>
    <cellStyle name="Normal 2 2 38 4" xfId="31387"/>
    <cellStyle name="Normal 2 2 38 5" xfId="31388"/>
    <cellStyle name="Normal 2 2 38 6" xfId="31389"/>
    <cellStyle name="Normal 2 2 38 7" xfId="31390"/>
    <cellStyle name="Normal 2 2 39" xfId="31391"/>
    <cellStyle name="Normal 2 2 39 2" xfId="31392"/>
    <cellStyle name="Normal 2 2 39 2 2" xfId="31393"/>
    <cellStyle name="Normal 2 2 39 2 3" xfId="31394"/>
    <cellStyle name="Normal 2 2 39 2 4" xfId="31395"/>
    <cellStyle name="Normal 2 2 39 2 5" xfId="31396"/>
    <cellStyle name="Normal 2 2 39 2 6" xfId="31397"/>
    <cellStyle name="Normal 2 2 39 3" xfId="31398"/>
    <cellStyle name="Normal 2 2 39 4" xfId="31399"/>
    <cellStyle name="Normal 2 2 39 5" xfId="31400"/>
    <cellStyle name="Normal 2 2 39 6" xfId="31401"/>
    <cellStyle name="Normal 2 2 39 7" xfId="31402"/>
    <cellStyle name="Normal 2 2 4" xfId="31403"/>
    <cellStyle name="Normal 2 2 4 10" xfId="31404"/>
    <cellStyle name="Normal 2 2 4 10 2" xfId="31405"/>
    <cellStyle name="Normal 2 2 4 10 2 2" xfId="31406"/>
    <cellStyle name="Normal 2 2 4 10 2 3" xfId="31407"/>
    <cellStyle name="Normal 2 2 4 10 2 4" xfId="31408"/>
    <cellStyle name="Normal 2 2 4 10 2 5" xfId="31409"/>
    <cellStyle name="Normal 2 2 4 10 2 6" xfId="31410"/>
    <cellStyle name="Normal 2 2 4 10 3" xfId="31411"/>
    <cellStyle name="Normal 2 2 4 10 4" xfId="31412"/>
    <cellStyle name="Normal 2 2 4 10 5" xfId="31413"/>
    <cellStyle name="Normal 2 2 4 10 6" xfId="31414"/>
    <cellStyle name="Normal 2 2 4 10 7" xfId="31415"/>
    <cellStyle name="Normal 2 2 4 11" xfId="31416"/>
    <cellStyle name="Normal 2 2 4 11 2" xfId="31417"/>
    <cellStyle name="Normal 2 2 4 11 2 2" xfId="31418"/>
    <cellStyle name="Normal 2 2 4 11 2 3" xfId="31419"/>
    <cellStyle name="Normal 2 2 4 11 2 4" xfId="31420"/>
    <cellStyle name="Normal 2 2 4 11 2 5" xfId="31421"/>
    <cellStyle name="Normal 2 2 4 11 2 6" xfId="31422"/>
    <cellStyle name="Normal 2 2 4 11 3" xfId="31423"/>
    <cellStyle name="Normal 2 2 4 11 4" xfId="31424"/>
    <cellStyle name="Normal 2 2 4 11 5" xfId="31425"/>
    <cellStyle name="Normal 2 2 4 11 6" xfId="31426"/>
    <cellStyle name="Normal 2 2 4 11 7" xfId="31427"/>
    <cellStyle name="Normal 2 2 4 12" xfId="31428"/>
    <cellStyle name="Normal 2 2 4 12 2" xfId="31429"/>
    <cellStyle name="Normal 2 2 4 12 2 2" xfId="31430"/>
    <cellStyle name="Normal 2 2 4 12 2 3" xfId="31431"/>
    <cellStyle name="Normal 2 2 4 12 2 4" xfId="31432"/>
    <cellStyle name="Normal 2 2 4 12 2 5" xfId="31433"/>
    <cellStyle name="Normal 2 2 4 12 2 6" xfId="31434"/>
    <cellStyle name="Normal 2 2 4 12 3" xfId="31435"/>
    <cellStyle name="Normal 2 2 4 12 4" xfId="31436"/>
    <cellStyle name="Normal 2 2 4 12 5" xfId="31437"/>
    <cellStyle name="Normal 2 2 4 12 6" xfId="31438"/>
    <cellStyle name="Normal 2 2 4 12 7" xfId="31439"/>
    <cellStyle name="Normal 2 2 4 13" xfId="31440"/>
    <cellStyle name="Normal 2 2 4 13 2" xfId="31441"/>
    <cellStyle name="Normal 2 2 4 13 2 2" xfId="31442"/>
    <cellStyle name="Normal 2 2 4 13 2 3" xfId="31443"/>
    <cellStyle name="Normal 2 2 4 13 2 4" xfId="31444"/>
    <cellStyle name="Normal 2 2 4 13 2 5" xfId="31445"/>
    <cellStyle name="Normal 2 2 4 13 2 6" xfId="31446"/>
    <cellStyle name="Normal 2 2 4 13 3" xfId="31447"/>
    <cellStyle name="Normal 2 2 4 13 4" xfId="31448"/>
    <cellStyle name="Normal 2 2 4 13 5" xfId="31449"/>
    <cellStyle name="Normal 2 2 4 13 6" xfId="31450"/>
    <cellStyle name="Normal 2 2 4 13 7" xfId="31451"/>
    <cellStyle name="Normal 2 2 4 14" xfId="31452"/>
    <cellStyle name="Normal 2 2 4 14 2" xfId="31453"/>
    <cellStyle name="Normal 2 2 4 14 2 2" xfId="31454"/>
    <cellStyle name="Normal 2 2 4 14 2 3" xfId="31455"/>
    <cellStyle name="Normal 2 2 4 14 2 4" xfId="31456"/>
    <cellStyle name="Normal 2 2 4 14 2 5" xfId="31457"/>
    <cellStyle name="Normal 2 2 4 14 2 6" xfId="31458"/>
    <cellStyle name="Normal 2 2 4 14 3" xfId="31459"/>
    <cellStyle name="Normal 2 2 4 14 4" xfId="31460"/>
    <cellStyle name="Normal 2 2 4 14 5" xfId="31461"/>
    <cellStyle name="Normal 2 2 4 14 6" xfId="31462"/>
    <cellStyle name="Normal 2 2 4 14 7" xfId="31463"/>
    <cellStyle name="Normal 2 2 4 15" xfId="31464"/>
    <cellStyle name="Normal 2 2 4 15 2" xfId="31465"/>
    <cellStyle name="Normal 2 2 4 15 2 2" xfId="31466"/>
    <cellStyle name="Normal 2 2 4 15 2 3" xfId="31467"/>
    <cellStyle name="Normal 2 2 4 15 2 4" xfId="31468"/>
    <cellStyle name="Normal 2 2 4 15 2 5" xfId="31469"/>
    <cellStyle name="Normal 2 2 4 15 2 6" xfId="31470"/>
    <cellStyle name="Normal 2 2 4 15 3" xfId="31471"/>
    <cellStyle name="Normal 2 2 4 15 4" xfId="31472"/>
    <cellStyle name="Normal 2 2 4 15 5" xfId="31473"/>
    <cellStyle name="Normal 2 2 4 15 6" xfId="31474"/>
    <cellStyle name="Normal 2 2 4 15 7" xfId="31475"/>
    <cellStyle name="Normal 2 2 4 16" xfId="31476"/>
    <cellStyle name="Normal 2 2 4 16 2" xfId="31477"/>
    <cellStyle name="Normal 2 2 4 16 2 2" xfId="31478"/>
    <cellStyle name="Normal 2 2 4 16 2 3" xfId="31479"/>
    <cellStyle name="Normal 2 2 4 16 2 4" xfId="31480"/>
    <cellStyle name="Normal 2 2 4 16 2 5" xfId="31481"/>
    <cellStyle name="Normal 2 2 4 16 2 6" xfId="31482"/>
    <cellStyle name="Normal 2 2 4 16 3" xfId="31483"/>
    <cellStyle name="Normal 2 2 4 16 4" xfId="31484"/>
    <cellStyle name="Normal 2 2 4 16 5" xfId="31485"/>
    <cellStyle name="Normal 2 2 4 16 6" xfId="31486"/>
    <cellStyle name="Normal 2 2 4 16 7" xfId="31487"/>
    <cellStyle name="Normal 2 2 4 17" xfId="31488"/>
    <cellStyle name="Normal 2 2 4 17 2" xfId="31489"/>
    <cellStyle name="Normal 2 2 4 17 2 2" xfId="31490"/>
    <cellStyle name="Normal 2 2 4 17 2 3" xfId="31491"/>
    <cellStyle name="Normal 2 2 4 17 2 4" xfId="31492"/>
    <cellStyle name="Normal 2 2 4 17 2 5" xfId="31493"/>
    <cellStyle name="Normal 2 2 4 17 2 6" xfId="31494"/>
    <cellStyle name="Normal 2 2 4 17 3" xfId="31495"/>
    <cellStyle name="Normal 2 2 4 17 4" xfId="31496"/>
    <cellStyle name="Normal 2 2 4 17 5" xfId="31497"/>
    <cellStyle name="Normal 2 2 4 17 6" xfId="31498"/>
    <cellStyle name="Normal 2 2 4 17 7" xfId="31499"/>
    <cellStyle name="Normal 2 2 4 18" xfId="31500"/>
    <cellStyle name="Normal 2 2 4 18 2" xfId="31501"/>
    <cellStyle name="Normal 2 2 4 18 2 2" xfId="31502"/>
    <cellStyle name="Normal 2 2 4 18 2 3" xfId="31503"/>
    <cellStyle name="Normal 2 2 4 18 2 3 2" xfId="31504"/>
    <cellStyle name="Normal 2 2 4 18 2 3 2 2" xfId="31505"/>
    <cellStyle name="Normal 2 2 4 18 2 3 3" xfId="31506"/>
    <cellStyle name="Normal 2 2 4 18 2 4" xfId="31507"/>
    <cellStyle name="Normal 2 2 4 18 2 5" xfId="31508"/>
    <cellStyle name="Normal 2 2 4 18 2 6" xfId="31509"/>
    <cellStyle name="Normal 2 2 4 18 3" xfId="31510"/>
    <cellStyle name="Normal 2 2 4 18 4" xfId="31511"/>
    <cellStyle name="Normal 2 2 4 18 5" xfId="31512"/>
    <cellStyle name="Normal 2 2 4 18 6" xfId="31513"/>
    <cellStyle name="Normal 2 2 4 18 7" xfId="31514"/>
    <cellStyle name="Normal 2 2 4 19" xfId="31515"/>
    <cellStyle name="Normal 2 2 4 19 2" xfId="31516"/>
    <cellStyle name="Normal 2 2 4 19 2 2" xfId="31517"/>
    <cellStyle name="Normal 2 2 4 19 2 3" xfId="31518"/>
    <cellStyle name="Normal 2 2 4 19 2 4" xfId="31519"/>
    <cellStyle name="Normal 2 2 4 19 2 5" xfId="31520"/>
    <cellStyle name="Normal 2 2 4 19 2 6" xfId="31521"/>
    <cellStyle name="Normal 2 2 4 19 3" xfId="31522"/>
    <cellStyle name="Normal 2 2 4 19 4" xfId="31523"/>
    <cellStyle name="Normal 2 2 4 19 5" xfId="31524"/>
    <cellStyle name="Normal 2 2 4 19 6" xfId="31525"/>
    <cellStyle name="Normal 2 2 4 19 7" xfId="31526"/>
    <cellStyle name="Normal 2 2 4 2" xfId="31527"/>
    <cellStyle name="Normal 2 2 4 2 2" xfId="31528"/>
    <cellStyle name="Normal 2 2 4 2 2 2" xfId="31529"/>
    <cellStyle name="Normal 2 2 4 2 2 3" xfId="31530"/>
    <cellStyle name="Normal 2 2 4 2 2 3 2" xfId="31531"/>
    <cellStyle name="Normal 2 2 4 2 2 3 2 2" xfId="31532"/>
    <cellStyle name="Normal 2 2 4 2 2 3 3" xfId="31533"/>
    <cellStyle name="Normal 2 2 4 2 2 4" xfId="31534"/>
    <cellStyle name="Normal 2 2 4 2 2 5" xfId="31535"/>
    <cellStyle name="Normal 2 2 4 2 2 6" xfId="31536"/>
    <cellStyle name="Normal 2 2 4 2 3" xfId="31537"/>
    <cellStyle name="Normal 2 2 4 2 4" xfId="31538"/>
    <cellStyle name="Normal 2 2 4 2 5" xfId="31539"/>
    <cellStyle name="Normal 2 2 4 2 6" xfId="31540"/>
    <cellStyle name="Normal 2 2 4 2 7" xfId="31541"/>
    <cellStyle name="Normal 2 2 4 20" xfId="31542"/>
    <cellStyle name="Normal 2 2 4 20 2" xfId="31543"/>
    <cellStyle name="Normal 2 2 4 20 3" xfId="31544"/>
    <cellStyle name="Normal 2 2 4 20 4" xfId="31545"/>
    <cellStyle name="Normal 2 2 4 20 5" xfId="31546"/>
    <cellStyle name="Normal 2 2 4 20 6" xfId="31547"/>
    <cellStyle name="Normal 2 2 4 21" xfId="31548"/>
    <cellStyle name="Normal 2 2 4 22" xfId="31549"/>
    <cellStyle name="Normal 2 2 4 23" xfId="31550"/>
    <cellStyle name="Normal 2 2 4 24" xfId="31551"/>
    <cellStyle name="Normal 2 2 4 3" xfId="31552"/>
    <cellStyle name="Normal 2 2 4 3 2" xfId="31553"/>
    <cellStyle name="Normal 2 2 4 3 2 2" xfId="31554"/>
    <cellStyle name="Normal 2 2 4 3 2 3" xfId="31555"/>
    <cellStyle name="Normal 2 2 4 3 2 4" xfId="31556"/>
    <cellStyle name="Normal 2 2 4 3 2 5" xfId="31557"/>
    <cellStyle name="Normal 2 2 4 3 2 6" xfId="31558"/>
    <cellStyle name="Normal 2 2 4 3 3" xfId="31559"/>
    <cellStyle name="Normal 2 2 4 3 4" xfId="31560"/>
    <cellStyle name="Normal 2 2 4 3 5" xfId="31561"/>
    <cellStyle name="Normal 2 2 4 3 6" xfId="31562"/>
    <cellStyle name="Normal 2 2 4 3 7" xfId="31563"/>
    <cellStyle name="Normal 2 2 4 4" xfId="31564"/>
    <cellStyle name="Normal 2 2 4 4 2" xfId="31565"/>
    <cellStyle name="Normal 2 2 4 4 2 2" xfId="31566"/>
    <cellStyle name="Normal 2 2 4 4 2 3" xfId="31567"/>
    <cellStyle name="Normal 2 2 4 4 2 4" xfId="31568"/>
    <cellStyle name="Normal 2 2 4 4 2 5" xfId="31569"/>
    <cellStyle name="Normal 2 2 4 4 2 6" xfId="31570"/>
    <cellStyle name="Normal 2 2 4 4 3" xfId="31571"/>
    <cellStyle name="Normal 2 2 4 4 4" xfId="31572"/>
    <cellStyle name="Normal 2 2 4 4 5" xfId="31573"/>
    <cellStyle name="Normal 2 2 4 4 6" xfId="31574"/>
    <cellStyle name="Normal 2 2 4 4 7" xfId="31575"/>
    <cellStyle name="Normal 2 2 4 5" xfId="31576"/>
    <cellStyle name="Normal 2 2 4 5 2" xfId="31577"/>
    <cellStyle name="Normal 2 2 4 5 2 2" xfId="31578"/>
    <cellStyle name="Normal 2 2 4 5 2 3" xfId="31579"/>
    <cellStyle name="Normal 2 2 4 5 2 4" xfId="31580"/>
    <cellStyle name="Normal 2 2 4 5 2 5" xfId="31581"/>
    <cellStyle name="Normal 2 2 4 5 2 6" xfId="31582"/>
    <cellStyle name="Normal 2 2 4 5 3" xfId="31583"/>
    <cellStyle name="Normal 2 2 4 5 4" xfId="31584"/>
    <cellStyle name="Normal 2 2 4 5 5" xfId="31585"/>
    <cellStyle name="Normal 2 2 4 5 6" xfId="31586"/>
    <cellStyle name="Normal 2 2 4 5 7" xfId="31587"/>
    <cellStyle name="Normal 2 2 4 6" xfId="31588"/>
    <cellStyle name="Normal 2 2 4 6 2" xfId="31589"/>
    <cellStyle name="Normal 2 2 4 6 2 2" xfId="31590"/>
    <cellStyle name="Normal 2 2 4 6 2 3" xfId="31591"/>
    <cellStyle name="Normal 2 2 4 6 2 4" xfId="31592"/>
    <cellStyle name="Normal 2 2 4 6 2 5" xfId="31593"/>
    <cellStyle name="Normal 2 2 4 6 2 6" xfId="31594"/>
    <cellStyle name="Normal 2 2 4 6 3" xfId="31595"/>
    <cellStyle name="Normal 2 2 4 6 4" xfId="31596"/>
    <cellStyle name="Normal 2 2 4 6 5" xfId="31597"/>
    <cellStyle name="Normal 2 2 4 6 6" xfId="31598"/>
    <cellStyle name="Normal 2 2 4 6 7" xfId="31599"/>
    <cellStyle name="Normal 2 2 4 7" xfId="31600"/>
    <cellStyle name="Normal 2 2 4 7 2" xfId="31601"/>
    <cellStyle name="Normal 2 2 4 7 2 2" xfId="31602"/>
    <cellStyle name="Normal 2 2 4 7 2 3" xfId="31603"/>
    <cellStyle name="Normal 2 2 4 7 2 4" xfId="31604"/>
    <cellStyle name="Normal 2 2 4 7 2 5" xfId="31605"/>
    <cellStyle name="Normal 2 2 4 7 2 6" xfId="31606"/>
    <cellStyle name="Normal 2 2 4 7 3" xfId="31607"/>
    <cellStyle name="Normal 2 2 4 7 4" xfId="31608"/>
    <cellStyle name="Normal 2 2 4 7 5" xfId="31609"/>
    <cellStyle name="Normal 2 2 4 7 6" xfId="31610"/>
    <cellStyle name="Normal 2 2 4 7 7" xfId="31611"/>
    <cellStyle name="Normal 2 2 4 8" xfId="31612"/>
    <cellStyle name="Normal 2 2 4 8 2" xfId="31613"/>
    <cellStyle name="Normal 2 2 4 8 2 2" xfId="31614"/>
    <cellStyle name="Normal 2 2 4 8 2 3" xfId="31615"/>
    <cellStyle name="Normal 2 2 4 8 2 4" xfId="31616"/>
    <cellStyle name="Normal 2 2 4 8 2 5" xfId="31617"/>
    <cellStyle name="Normal 2 2 4 8 2 6" xfId="31618"/>
    <cellStyle name="Normal 2 2 4 8 3" xfId="31619"/>
    <cellStyle name="Normal 2 2 4 8 4" xfId="31620"/>
    <cellStyle name="Normal 2 2 4 8 4 2" xfId="31621"/>
    <cellStyle name="Normal 2 2 4 8 4 2 2" xfId="31622"/>
    <cellStyle name="Normal 2 2 4 8 4 3" xfId="31623"/>
    <cellStyle name="Normal 2 2 4 8 5" xfId="31624"/>
    <cellStyle name="Normal 2 2 4 8 6" xfId="31625"/>
    <cellStyle name="Normal 2 2 4 8 7" xfId="31626"/>
    <cellStyle name="Normal 2 2 4 9" xfId="31627"/>
    <cellStyle name="Normal 2 2 4 9 2" xfId="31628"/>
    <cellStyle name="Normal 2 2 4 9 2 2" xfId="31629"/>
    <cellStyle name="Normal 2 2 4 9 2 2 2" xfId="31630"/>
    <cellStyle name="Normal 2 2 4 9 2 3" xfId="31631"/>
    <cellStyle name="Normal 2 2 4 9 2 4" xfId="31632"/>
    <cellStyle name="Normal 2 2 4 9 2 5" xfId="31633"/>
    <cellStyle name="Normal 2 2 4 9 2 6" xfId="31634"/>
    <cellStyle name="Normal 2 2 4 9 3" xfId="31635"/>
    <cellStyle name="Normal 2 2 4 9 4" xfId="31636"/>
    <cellStyle name="Normal 2 2 4 9 5" xfId="31637"/>
    <cellStyle name="Normal 2 2 4 9 6" xfId="31638"/>
    <cellStyle name="Normal 2 2 4 9 7" xfId="31639"/>
    <cellStyle name="Normal 2 2 40" xfId="31640"/>
    <cellStyle name="Normal 2 2 40 2" xfId="31641"/>
    <cellStyle name="Normal 2 2 40 2 2" xfId="31642"/>
    <cellStyle name="Normal 2 2 40 2 3" xfId="31643"/>
    <cellStyle name="Normal 2 2 40 2 4" xfId="31644"/>
    <cellStyle name="Normal 2 2 40 2 5" xfId="31645"/>
    <cellStyle name="Normal 2 2 40 2 6" xfId="31646"/>
    <cellStyle name="Normal 2 2 40 3" xfId="31647"/>
    <cellStyle name="Normal 2 2 40 4" xfId="31648"/>
    <cellStyle name="Normal 2 2 40 5" xfId="31649"/>
    <cellStyle name="Normal 2 2 40 6" xfId="31650"/>
    <cellStyle name="Normal 2 2 40 7" xfId="31651"/>
    <cellStyle name="Normal 2 2 41" xfId="31652"/>
    <cellStyle name="Normal 2 2 41 2" xfId="31653"/>
    <cellStyle name="Normal 2 2 41 3" xfId="31654"/>
    <cellStyle name="Normal 2 2 41 4" xfId="31655"/>
    <cellStyle name="Normal 2 2 41 5" xfId="31656"/>
    <cellStyle name="Normal 2 2 41 6" xfId="31657"/>
    <cellStyle name="Normal 2 2 42" xfId="31658"/>
    <cellStyle name="Normal 2 2 42 2" xfId="31659"/>
    <cellStyle name="Normal 2 2 42 3" xfId="31660"/>
    <cellStyle name="Normal 2 2 42 4" xfId="31661"/>
    <cellStyle name="Normal 2 2 42 5" xfId="31662"/>
    <cellStyle name="Normal 2 2 42 6" xfId="31663"/>
    <cellStyle name="Normal 2 2 43" xfId="31664"/>
    <cellStyle name="Normal 2 2 43 2" xfId="31665"/>
    <cellStyle name="Normal 2 2 43 2 2" xfId="31666"/>
    <cellStyle name="Normal 2 2 43 3" xfId="31667"/>
    <cellStyle name="Normal 2 2 43 4" xfId="31668"/>
    <cellStyle name="Normal 2 2 43 5" xfId="31669"/>
    <cellStyle name="Normal 2 2 44" xfId="31670"/>
    <cellStyle name="Normal 2 2 45" xfId="31671"/>
    <cellStyle name="Normal 2 2 45 2" xfId="31672"/>
    <cellStyle name="Normal 2 2 45 3" xfId="31673"/>
    <cellStyle name="Normal 2 2 46" xfId="31674"/>
    <cellStyle name="Normal 2 2 47" xfId="31675"/>
    <cellStyle name="Normal 2 2 47 2" xfId="31676"/>
    <cellStyle name="Normal 2 2 48" xfId="31677"/>
    <cellStyle name="Normal 2 2 49" xfId="31678"/>
    <cellStyle name="Normal 2 2 5" xfId="31679"/>
    <cellStyle name="Normal 2 2 5 10" xfId="31680"/>
    <cellStyle name="Normal 2 2 5 10 2" xfId="31681"/>
    <cellStyle name="Normal 2 2 5 10 2 2" xfId="31682"/>
    <cellStyle name="Normal 2 2 5 10 2 3" xfId="31683"/>
    <cellStyle name="Normal 2 2 5 10 2 3 2" xfId="31684"/>
    <cellStyle name="Normal 2 2 5 10 2 3 2 2" xfId="31685"/>
    <cellStyle name="Normal 2 2 5 10 2 3 3" xfId="31686"/>
    <cellStyle name="Normal 2 2 5 10 2 4" xfId="31687"/>
    <cellStyle name="Normal 2 2 5 10 2 5" xfId="31688"/>
    <cellStyle name="Normal 2 2 5 10 2 6" xfId="31689"/>
    <cellStyle name="Normal 2 2 5 10 3" xfId="31690"/>
    <cellStyle name="Normal 2 2 5 10 4" xfId="31691"/>
    <cellStyle name="Normal 2 2 5 10 5" xfId="31692"/>
    <cellStyle name="Normal 2 2 5 10 6" xfId="31693"/>
    <cellStyle name="Normal 2 2 5 10 7" xfId="31694"/>
    <cellStyle name="Normal 2 2 5 11" xfId="31695"/>
    <cellStyle name="Normal 2 2 5 11 2" xfId="31696"/>
    <cellStyle name="Normal 2 2 5 11 2 2" xfId="31697"/>
    <cellStyle name="Normal 2 2 5 11 2 3" xfId="31698"/>
    <cellStyle name="Normal 2 2 5 11 2 4" xfId="31699"/>
    <cellStyle name="Normal 2 2 5 11 2 5" xfId="31700"/>
    <cellStyle name="Normal 2 2 5 11 2 6" xfId="31701"/>
    <cellStyle name="Normal 2 2 5 11 3" xfId="31702"/>
    <cellStyle name="Normal 2 2 5 11 4" xfId="31703"/>
    <cellStyle name="Normal 2 2 5 11 5" xfId="31704"/>
    <cellStyle name="Normal 2 2 5 11 6" xfId="31705"/>
    <cellStyle name="Normal 2 2 5 11 7" xfId="31706"/>
    <cellStyle name="Normal 2 2 5 12" xfId="31707"/>
    <cellStyle name="Normal 2 2 5 12 2" xfId="31708"/>
    <cellStyle name="Normal 2 2 5 12 2 2" xfId="31709"/>
    <cellStyle name="Normal 2 2 5 12 2 3" xfId="31710"/>
    <cellStyle name="Normal 2 2 5 12 2 4" xfId="31711"/>
    <cellStyle name="Normal 2 2 5 12 2 5" xfId="31712"/>
    <cellStyle name="Normal 2 2 5 12 2 6" xfId="31713"/>
    <cellStyle name="Normal 2 2 5 12 3" xfId="31714"/>
    <cellStyle name="Normal 2 2 5 12 4" xfId="31715"/>
    <cellStyle name="Normal 2 2 5 12 5" xfId="31716"/>
    <cellStyle name="Normal 2 2 5 12 6" xfId="31717"/>
    <cellStyle name="Normal 2 2 5 12 7" xfId="31718"/>
    <cellStyle name="Normal 2 2 5 13" xfId="31719"/>
    <cellStyle name="Normal 2 2 5 13 2" xfId="31720"/>
    <cellStyle name="Normal 2 2 5 13 2 2" xfId="31721"/>
    <cellStyle name="Normal 2 2 5 13 2 3" xfId="31722"/>
    <cellStyle name="Normal 2 2 5 13 2 4" xfId="31723"/>
    <cellStyle name="Normal 2 2 5 13 2 5" xfId="31724"/>
    <cellStyle name="Normal 2 2 5 13 2 6" xfId="31725"/>
    <cellStyle name="Normal 2 2 5 13 3" xfId="31726"/>
    <cellStyle name="Normal 2 2 5 13 4" xfId="31727"/>
    <cellStyle name="Normal 2 2 5 13 5" xfId="31728"/>
    <cellStyle name="Normal 2 2 5 13 6" xfId="31729"/>
    <cellStyle name="Normal 2 2 5 13 7" xfId="31730"/>
    <cellStyle name="Normal 2 2 5 14" xfId="31731"/>
    <cellStyle name="Normal 2 2 5 14 2" xfId="31732"/>
    <cellStyle name="Normal 2 2 5 14 2 2" xfId="31733"/>
    <cellStyle name="Normal 2 2 5 14 2 3" xfId="31734"/>
    <cellStyle name="Normal 2 2 5 14 2 4" xfId="31735"/>
    <cellStyle name="Normal 2 2 5 14 2 5" xfId="31736"/>
    <cellStyle name="Normal 2 2 5 14 2 6" xfId="31737"/>
    <cellStyle name="Normal 2 2 5 14 3" xfId="31738"/>
    <cellStyle name="Normal 2 2 5 14 4" xfId="31739"/>
    <cellStyle name="Normal 2 2 5 14 5" xfId="31740"/>
    <cellStyle name="Normal 2 2 5 14 6" xfId="31741"/>
    <cellStyle name="Normal 2 2 5 14 7" xfId="31742"/>
    <cellStyle name="Normal 2 2 5 15" xfId="31743"/>
    <cellStyle name="Normal 2 2 5 15 2" xfId="31744"/>
    <cellStyle name="Normal 2 2 5 15 2 2" xfId="31745"/>
    <cellStyle name="Normal 2 2 5 15 2 3" xfId="31746"/>
    <cellStyle name="Normal 2 2 5 15 2 4" xfId="31747"/>
    <cellStyle name="Normal 2 2 5 15 2 5" xfId="31748"/>
    <cellStyle name="Normal 2 2 5 15 2 6" xfId="31749"/>
    <cellStyle name="Normal 2 2 5 15 3" xfId="31750"/>
    <cellStyle name="Normal 2 2 5 15 4" xfId="31751"/>
    <cellStyle name="Normal 2 2 5 15 5" xfId="31752"/>
    <cellStyle name="Normal 2 2 5 15 6" xfId="31753"/>
    <cellStyle name="Normal 2 2 5 15 7" xfId="31754"/>
    <cellStyle name="Normal 2 2 5 16" xfId="31755"/>
    <cellStyle name="Normal 2 2 5 16 2" xfId="31756"/>
    <cellStyle name="Normal 2 2 5 16 2 2" xfId="31757"/>
    <cellStyle name="Normal 2 2 5 16 2 3" xfId="31758"/>
    <cellStyle name="Normal 2 2 5 16 2 4" xfId="31759"/>
    <cellStyle name="Normal 2 2 5 16 2 5" xfId="31760"/>
    <cellStyle name="Normal 2 2 5 16 2 6" xfId="31761"/>
    <cellStyle name="Normal 2 2 5 16 3" xfId="31762"/>
    <cellStyle name="Normal 2 2 5 16 4" xfId="31763"/>
    <cellStyle name="Normal 2 2 5 16 5" xfId="31764"/>
    <cellStyle name="Normal 2 2 5 16 6" xfId="31765"/>
    <cellStyle name="Normal 2 2 5 16 7" xfId="31766"/>
    <cellStyle name="Normal 2 2 5 17" xfId="31767"/>
    <cellStyle name="Normal 2 2 5 17 2" xfId="31768"/>
    <cellStyle name="Normal 2 2 5 17 2 2" xfId="31769"/>
    <cellStyle name="Normal 2 2 5 17 2 3" xfId="31770"/>
    <cellStyle name="Normal 2 2 5 17 2 4" xfId="31771"/>
    <cellStyle name="Normal 2 2 5 17 2 5" xfId="31772"/>
    <cellStyle name="Normal 2 2 5 17 2 6" xfId="31773"/>
    <cellStyle name="Normal 2 2 5 17 3" xfId="31774"/>
    <cellStyle name="Normal 2 2 5 17 4" xfId="31775"/>
    <cellStyle name="Normal 2 2 5 17 5" xfId="31776"/>
    <cellStyle name="Normal 2 2 5 17 6" xfId="31777"/>
    <cellStyle name="Normal 2 2 5 17 7" xfId="31778"/>
    <cellStyle name="Normal 2 2 5 18" xfId="31779"/>
    <cellStyle name="Normal 2 2 5 18 2" xfId="31780"/>
    <cellStyle name="Normal 2 2 5 18 2 2" xfId="31781"/>
    <cellStyle name="Normal 2 2 5 18 2 3" xfId="31782"/>
    <cellStyle name="Normal 2 2 5 18 2 4" xfId="31783"/>
    <cellStyle name="Normal 2 2 5 18 2 5" xfId="31784"/>
    <cellStyle name="Normal 2 2 5 18 2 6" xfId="31785"/>
    <cellStyle name="Normal 2 2 5 18 3" xfId="31786"/>
    <cellStyle name="Normal 2 2 5 18 4" xfId="31787"/>
    <cellStyle name="Normal 2 2 5 18 5" xfId="31788"/>
    <cellStyle name="Normal 2 2 5 18 6" xfId="31789"/>
    <cellStyle name="Normal 2 2 5 18 7" xfId="31790"/>
    <cellStyle name="Normal 2 2 5 19" xfId="31791"/>
    <cellStyle name="Normal 2 2 5 19 2" xfId="31792"/>
    <cellStyle name="Normal 2 2 5 19 2 2" xfId="31793"/>
    <cellStyle name="Normal 2 2 5 19 2 3" xfId="31794"/>
    <cellStyle name="Normal 2 2 5 19 2 4" xfId="31795"/>
    <cellStyle name="Normal 2 2 5 19 2 5" xfId="31796"/>
    <cellStyle name="Normal 2 2 5 19 2 6" xfId="31797"/>
    <cellStyle name="Normal 2 2 5 19 3" xfId="31798"/>
    <cellStyle name="Normal 2 2 5 19 4" xfId="31799"/>
    <cellStyle name="Normal 2 2 5 19 5" xfId="31800"/>
    <cellStyle name="Normal 2 2 5 19 6" xfId="31801"/>
    <cellStyle name="Normal 2 2 5 19 7" xfId="31802"/>
    <cellStyle name="Normal 2 2 5 2" xfId="31803"/>
    <cellStyle name="Normal 2 2 5 2 2" xfId="31804"/>
    <cellStyle name="Normal 2 2 5 2 2 2" xfId="31805"/>
    <cellStyle name="Normal 2 2 5 2 2 3" xfId="31806"/>
    <cellStyle name="Normal 2 2 5 2 2 4" xfId="31807"/>
    <cellStyle name="Normal 2 2 5 2 2 5" xfId="31808"/>
    <cellStyle name="Normal 2 2 5 2 2 6" xfId="31809"/>
    <cellStyle name="Normal 2 2 5 2 3" xfId="31810"/>
    <cellStyle name="Normal 2 2 5 2 4" xfId="31811"/>
    <cellStyle name="Normal 2 2 5 2 5" xfId="31812"/>
    <cellStyle name="Normal 2 2 5 2 6" xfId="31813"/>
    <cellStyle name="Normal 2 2 5 2 7" xfId="31814"/>
    <cellStyle name="Normal 2 2 5 20" xfId="31815"/>
    <cellStyle name="Normal 2 2 5 20 2" xfId="31816"/>
    <cellStyle name="Normal 2 2 5 20 3" xfId="31817"/>
    <cellStyle name="Normal 2 2 5 20 4" xfId="31818"/>
    <cellStyle name="Normal 2 2 5 20 5" xfId="31819"/>
    <cellStyle name="Normal 2 2 5 20 6" xfId="31820"/>
    <cellStyle name="Normal 2 2 5 21" xfId="31821"/>
    <cellStyle name="Normal 2 2 5 22" xfId="31822"/>
    <cellStyle name="Normal 2 2 5 23" xfId="31823"/>
    <cellStyle name="Normal 2 2 5 24" xfId="31824"/>
    <cellStyle name="Normal 2 2 5 25" xfId="31825"/>
    <cellStyle name="Normal 2 2 5 3" xfId="31826"/>
    <cellStyle name="Normal 2 2 5 3 2" xfId="31827"/>
    <cellStyle name="Normal 2 2 5 3 2 2" xfId="31828"/>
    <cellStyle name="Normal 2 2 5 3 2 3" xfId="31829"/>
    <cellStyle name="Normal 2 2 5 3 2 4" xfId="31830"/>
    <cellStyle name="Normal 2 2 5 3 2 5" xfId="31831"/>
    <cellStyle name="Normal 2 2 5 3 2 6" xfId="31832"/>
    <cellStyle name="Normal 2 2 5 3 3" xfId="31833"/>
    <cellStyle name="Normal 2 2 5 3 4" xfId="31834"/>
    <cellStyle name="Normal 2 2 5 3 5" xfId="31835"/>
    <cellStyle name="Normal 2 2 5 3 6" xfId="31836"/>
    <cellStyle name="Normal 2 2 5 3 7" xfId="31837"/>
    <cellStyle name="Normal 2 2 5 4" xfId="31838"/>
    <cellStyle name="Normal 2 2 5 4 2" xfId="31839"/>
    <cellStyle name="Normal 2 2 5 4 2 2" xfId="31840"/>
    <cellStyle name="Normal 2 2 5 4 2 3" xfId="31841"/>
    <cellStyle name="Normal 2 2 5 4 2 4" xfId="31842"/>
    <cellStyle name="Normal 2 2 5 4 2 5" xfId="31843"/>
    <cellStyle name="Normal 2 2 5 4 2 6" xfId="31844"/>
    <cellStyle name="Normal 2 2 5 4 3" xfId="31845"/>
    <cellStyle name="Normal 2 2 5 4 4" xfId="31846"/>
    <cellStyle name="Normal 2 2 5 4 5" xfId="31847"/>
    <cellStyle name="Normal 2 2 5 4 6" xfId="31848"/>
    <cellStyle name="Normal 2 2 5 4 7" xfId="31849"/>
    <cellStyle name="Normal 2 2 5 5" xfId="31850"/>
    <cellStyle name="Normal 2 2 5 5 2" xfId="31851"/>
    <cellStyle name="Normal 2 2 5 5 2 2" xfId="31852"/>
    <cellStyle name="Normal 2 2 5 5 2 3" xfId="31853"/>
    <cellStyle name="Normal 2 2 5 5 2 4" xfId="31854"/>
    <cellStyle name="Normal 2 2 5 5 2 5" xfId="31855"/>
    <cellStyle name="Normal 2 2 5 5 2 6" xfId="31856"/>
    <cellStyle name="Normal 2 2 5 5 3" xfId="31857"/>
    <cellStyle name="Normal 2 2 5 5 3 2" xfId="31858"/>
    <cellStyle name="Normal 2 2 5 5 4" xfId="31859"/>
    <cellStyle name="Normal 2 2 5 5 5" xfId="31860"/>
    <cellStyle name="Normal 2 2 5 5 6" xfId="31861"/>
    <cellStyle name="Normal 2 2 5 5 7" xfId="31862"/>
    <cellStyle name="Normal 2 2 5 6" xfId="31863"/>
    <cellStyle name="Normal 2 2 5 6 2" xfId="31864"/>
    <cellStyle name="Normal 2 2 5 6 2 2" xfId="31865"/>
    <cellStyle name="Normal 2 2 5 6 2 3" xfId="31866"/>
    <cellStyle name="Normal 2 2 5 6 2 4" xfId="31867"/>
    <cellStyle name="Normal 2 2 5 6 2 5" xfId="31868"/>
    <cellStyle name="Normal 2 2 5 6 2 6" xfId="31869"/>
    <cellStyle name="Normal 2 2 5 6 3" xfId="31870"/>
    <cellStyle name="Normal 2 2 5 6 4" xfId="31871"/>
    <cellStyle name="Normal 2 2 5 6 5" xfId="31872"/>
    <cellStyle name="Normal 2 2 5 6 6" xfId="31873"/>
    <cellStyle name="Normal 2 2 5 6 7" xfId="31874"/>
    <cellStyle name="Normal 2 2 5 7" xfId="31875"/>
    <cellStyle name="Normal 2 2 5 7 2" xfId="31876"/>
    <cellStyle name="Normal 2 2 5 7 2 2" xfId="31877"/>
    <cellStyle name="Normal 2 2 5 7 2 3" xfId="31878"/>
    <cellStyle name="Normal 2 2 5 7 2 4" xfId="31879"/>
    <cellStyle name="Normal 2 2 5 7 2 5" xfId="31880"/>
    <cellStyle name="Normal 2 2 5 7 2 6" xfId="31881"/>
    <cellStyle name="Normal 2 2 5 7 3" xfId="31882"/>
    <cellStyle name="Normal 2 2 5 7 4" xfId="31883"/>
    <cellStyle name="Normal 2 2 5 7 5" xfId="31884"/>
    <cellStyle name="Normal 2 2 5 7 6" xfId="31885"/>
    <cellStyle name="Normal 2 2 5 7 7" xfId="31886"/>
    <cellStyle name="Normal 2 2 5 8" xfId="31887"/>
    <cellStyle name="Normal 2 2 5 8 2" xfId="31888"/>
    <cellStyle name="Normal 2 2 5 8 2 2" xfId="31889"/>
    <cellStyle name="Normal 2 2 5 8 2 3" xfId="31890"/>
    <cellStyle name="Normal 2 2 5 8 2 4" xfId="31891"/>
    <cellStyle name="Normal 2 2 5 8 2 5" xfId="31892"/>
    <cellStyle name="Normal 2 2 5 8 2 6" xfId="31893"/>
    <cellStyle name="Normal 2 2 5 8 3" xfId="31894"/>
    <cellStyle name="Normal 2 2 5 8 4" xfId="31895"/>
    <cellStyle name="Normal 2 2 5 8 5" xfId="31896"/>
    <cellStyle name="Normal 2 2 5 8 6" xfId="31897"/>
    <cellStyle name="Normal 2 2 5 8 7" xfId="31898"/>
    <cellStyle name="Normal 2 2 5 9" xfId="31899"/>
    <cellStyle name="Normal 2 2 5 9 2" xfId="31900"/>
    <cellStyle name="Normal 2 2 5 9 2 2" xfId="31901"/>
    <cellStyle name="Normal 2 2 5 9 2 3" xfId="31902"/>
    <cellStyle name="Normal 2 2 5 9 2 4" xfId="31903"/>
    <cellStyle name="Normal 2 2 5 9 2 5" xfId="31904"/>
    <cellStyle name="Normal 2 2 5 9 2 6" xfId="31905"/>
    <cellStyle name="Normal 2 2 5 9 3" xfId="31906"/>
    <cellStyle name="Normal 2 2 5 9 4" xfId="31907"/>
    <cellStyle name="Normal 2 2 5 9 5" xfId="31908"/>
    <cellStyle name="Normal 2 2 5 9 6" xfId="31909"/>
    <cellStyle name="Normal 2 2 5 9 7" xfId="31910"/>
    <cellStyle name="Normal 2 2 50" xfId="31911"/>
    <cellStyle name="Normal 2 2 51" xfId="31912"/>
    <cellStyle name="Normal 2 2 52" xfId="31913"/>
    <cellStyle name="Normal 2 2 53" xfId="31914"/>
    <cellStyle name="Normal 2 2 54" xfId="31915"/>
    <cellStyle name="Normal 2 2 55" xfId="31916"/>
    <cellStyle name="Normal 2 2 56" xfId="31917"/>
    <cellStyle name="Normal 2 2 57" xfId="31918"/>
    <cellStyle name="Normal 2 2 58" xfId="31919"/>
    <cellStyle name="Normal 2 2 59" xfId="31920"/>
    <cellStyle name="Normal 2 2 6" xfId="31921"/>
    <cellStyle name="Normal 2 2 6 10" xfId="31922"/>
    <cellStyle name="Normal 2 2 6 10 2" xfId="31923"/>
    <cellStyle name="Normal 2 2 6 10 2 2" xfId="31924"/>
    <cellStyle name="Normal 2 2 6 10 2 3" xfId="31925"/>
    <cellStyle name="Normal 2 2 6 10 2 4" xfId="31926"/>
    <cellStyle name="Normal 2 2 6 10 2 5" xfId="31927"/>
    <cellStyle name="Normal 2 2 6 10 2 6" xfId="31928"/>
    <cellStyle name="Normal 2 2 6 10 3" xfId="31929"/>
    <cellStyle name="Normal 2 2 6 10 4" xfId="31930"/>
    <cellStyle name="Normal 2 2 6 10 5" xfId="31931"/>
    <cellStyle name="Normal 2 2 6 10 6" xfId="31932"/>
    <cellStyle name="Normal 2 2 6 10 7" xfId="31933"/>
    <cellStyle name="Normal 2 2 6 11" xfId="31934"/>
    <cellStyle name="Normal 2 2 6 11 2" xfId="31935"/>
    <cellStyle name="Normal 2 2 6 11 2 2" xfId="31936"/>
    <cellStyle name="Normal 2 2 6 11 2 3" xfId="31937"/>
    <cellStyle name="Normal 2 2 6 11 2 4" xfId="31938"/>
    <cellStyle name="Normal 2 2 6 11 2 5" xfId="31939"/>
    <cellStyle name="Normal 2 2 6 11 2 6" xfId="31940"/>
    <cellStyle name="Normal 2 2 6 11 3" xfId="31941"/>
    <cellStyle name="Normal 2 2 6 11 4" xfId="31942"/>
    <cellStyle name="Normal 2 2 6 11 5" xfId="31943"/>
    <cellStyle name="Normal 2 2 6 11 6" xfId="31944"/>
    <cellStyle name="Normal 2 2 6 11 7" xfId="31945"/>
    <cellStyle name="Normal 2 2 6 12" xfId="31946"/>
    <cellStyle name="Normal 2 2 6 12 2" xfId="31947"/>
    <cellStyle name="Normal 2 2 6 12 2 2" xfId="31948"/>
    <cellStyle name="Normal 2 2 6 12 2 3" xfId="31949"/>
    <cellStyle name="Normal 2 2 6 12 2 4" xfId="31950"/>
    <cellStyle name="Normal 2 2 6 12 2 5" xfId="31951"/>
    <cellStyle name="Normal 2 2 6 12 2 6" xfId="31952"/>
    <cellStyle name="Normal 2 2 6 12 3" xfId="31953"/>
    <cellStyle name="Normal 2 2 6 12 4" xfId="31954"/>
    <cellStyle name="Normal 2 2 6 12 5" xfId="31955"/>
    <cellStyle name="Normal 2 2 6 12 6" xfId="31956"/>
    <cellStyle name="Normal 2 2 6 12 7" xfId="31957"/>
    <cellStyle name="Normal 2 2 6 13" xfId="31958"/>
    <cellStyle name="Normal 2 2 6 13 2" xfId="31959"/>
    <cellStyle name="Normal 2 2 6 13 2 2" xfId="31960"/>
    <cellStyle name="Normal 2 2 6 13 2 3" xfId="31961"/>
    <cellStyle name="Normal 2 2 6 13 2 4" xfId="31962"/>
    <cellStyle name="Normal 2 2 6 13 2 5" xfId="31963"/>
    <cellStyle name="Normal 2 2 6 13 2 6" xfId="31964"/>
    <cellStyle name="Normal 2 2 6 13 3" xfId="31965"/>
    <cellStyle name="Normal 2 2 6 13 4" xfId="31966"/>
    <cellStyle name="Normal 2 2 6 13 5" xfId="31967"/>
    <cellStyle name="Normal 2 2 6 13 6" xfId="31968"/>
    <cellStyle name="Normal 2 2 6 13 7" xfId="31969"/>
    <cellStyle name="Normal 2 2 6 14" xfId="31970"/>
    <cellStyle name="Normal 2 2 6 14 2" xfId="31971"/>
    <cellStyle name="Normal 2 2 6 14 2 2" xfId="31972"/>
    <cellStyle name="Normal 2 2 6 14 2 3" xfId="31973"/>
    <cellStyle name="Normal 2 2 6 14 2 4" xfId="31974"/>
    <cellStyle name="Normal 2 2 6 14 2 5" xfId="31975"/>
    <cellStyle name="Normal 2 2 6 14 2 6" xfId="31976"/>
    <cellStyle name="Normal 2 2 6 14 3" xfId="31977"/>
    <cellStyle name="Normal 2 2 6 14 4" xfId="31978"/>
    <cellStyle name="Normal 2 2 6 14 5" xfId="31979"/>
    <cellStyle name="Normal 2 2 6 14 6" xfId="31980"/>
    <cellStyle name="Normal 2 2 6 14 7" xfId="31981"/>
    <cellStyle name="Normal 2 2 6 15" xfId="31982"/>
    <cellStyle name="Normal 2 2 6 15 2" xfId="31983"/>
    <cellStyle name="Normal 2 2 6 15 2 2" xfId="31984"/>
    <cellStyle name="Normal 2 2 6 15 2 3" xfId="31985"/>
    <cellStyle name="Normal 2 2 6 15 2 4" xfId="31986"/>
    <cellStyle name="Normal 2 2 6 15 2 5" xfId="31987"/>
    <cellStyle name="Normal 2 2 6 15 2 6" xfId="31988"/>
    <cellStyle name="Normal 2 2 6 15 3" xfId="31989"/>
    <cellStyle name="Normal 2 2 6 15 4" xfId="31990"/>
    <cellStyle name="Normal 2 2 6 15 5" xfId="31991"/>
    <cellStyle name="Normal 2 2 6 15 6" xfId="31992"/>
    <cellStyle name="Normal 2 2 6 15 7" xfId="31993"/>
    <cellStyle name="Normal 2 2 6 16" xfId="31994"/>
    <cellStyle name="Normal 2 2 6 16 2" xfId="31995"/>
    <cellStyle name="Normal 2 2 6 16 2 2" xfId="31996"/>
    <cellStyle name="Normal 2 2 6 16 2 3" xfId="31997"/>
    <cellStyle name="Normal 2 2 6 16 2 4" xfId="31998"/>
    <cellStyle name="Normal 2 2 6 16 2 5" xfId="31999"/>
    <cellStyle name="Normal 2 2 6 16 2 6" xfId="32000"/>
    <cellStyle name="Normal 2 2 6 16 3" xfId="32001"/>
    <cellStyle name="Normal 2 2 6 16 4" xfId="32002"/>
    <cellStyle name="Normal 2 2 6 16 5" xfId="32003"/>
    <cellStyle name="Normal 2 2 6 16 6" xfId="32004"/>
    <cellStyle name="Normal 2 2 6 16 7" xfId="32005"/>
    <cellStyle name="Normal 2 2 6 17" xfId="32006"/>
    <cellStyle name="Normal 2 2 6 17 2" xfId="32007"/>
    <cellStyle name="Normal 2 2 6 17 2 2" xfId="32008"/>
    <cellStyle name="Normal 2 2 6 17 2 3" xfId="32009"/>
    <cellStyle name="Normal 2 2 6 17 2 4" xfId="32010"/>
    <cellStyle name="Normal 2 2 6 17 2 5" xfId="32011"/>
    <cellStyle name="Normal 2 2 6 17 2 6" xfId="32012"/>
    <cellStyle name="Normal 2 2 6 17 3" xfId="32013"/>
    <cellStyle name="Normal 2 2 6 17 4" xfId="32014"/>
    <cellStyle name="Normal 2 2 6 17 5" xfId="32015"/>
    <cellStyle name="Normal 2 2 6 17 6" xfId="32016"/>
    <cellStyle name="Normal 2 2 6 17 7" xfId="32017"/>
    <cellStyle name="Normal 2 2 6 18" xfId="32018"/>
    <cellStyle name="Normal 2 2 6 18 2" xfId="32019"/>
    <cellStyle name="Normal 2 2 6 18 2 2" xfId="32020"/>
    <cellStyle name="Normal 2 2 6 18 2 3" xfId="32021"/>
    <cellStyle name="Normal 2 2 6 18 2 4" xfId="32022"/>
    <cellStyle name="Normal 2 2 6 18 2 5" xfId="32023"/>
    <cellStyle name="Normal 2 2 6 18 2 6" xfId="32024"/>
    <cellStyle name="Normal 2 2 6 18 3" xfId="32025"/>
    <cellStyle name="Normal 2 2 6 18 4" xfId="32026"/>
    <cellStyle name="Normal 2 2 6 18 5" xfId="32027"/>
    <cellStyle name="Normal 2 2 6 18 6" xfId="32028"/>
    <cellStyle name="Normal 2 2 6 18 7" xfId="32029"/>
    <cellStyle name="Normal 2 2 6 19" xfId="32030"/>
    <cellStyle name="Normal 2 2 6 19 2" xfId="32031"/>
    <cellStyle name="Normal 2 2 6 19 2 2" xfId="32032"/>
    <cellStyle name="Normal 2 2 6 19 2 3" xfId="32033"/>
    <cellStyle name="Normal 2 2 6 19 2 4" xfId="32034"/>
    <cellStyle name="Normal 2 2 6 19 2 5" xfId="32035"/>
    <cellStyle name="Normal 2 2 6 19 2 6" xfId="32036"/>
    <cellStyle name="Normal 2 2 6 19 3" xfId="32037"/>
    <cellStyle name="Normal 2 2 6 19 4" xfId="32038"/>
    <cellStyle name="Normal 2 2 6 19 5" xfId="32039"/>
    <cellStyle name="Normal 2 2 6 19 6" xfId="32040"/>
    <cellStyle name="Normal 2 2 6 19 7" xfId="32041"/>
    <cellStyle name="Normal 2 2 6 2" xfId="32042"/>
    <cellStyle name="Normal 2 2 6 2 2" xfId="32043"/>
    <cellStyle name="Normal 2 2 6 2 2 2" xfId="32044"/>
    <cellStyle name="Normal 2 2 6 2 2 3" xfId="32045"/>
    <cellStyle name="Normal 2 2 6 2 2 4" xfId="32046"/>
    <cellStyle name="Normal 2 2 6 2 2 5" xfId="32047"/>
    <cellStyle name="Normal 2 2 6 2 2 6" xfId="32048"/>
    <cellStyle name="Normal 2 2 6 2 3" xfId="32049"/>
    <cellStyle name="Normal 2 2 6 2 4" xfId="32050"/>
    <cellStyle name="Normal 2 2 6 2 5" xfId="32051"/>
    <cellStyle name="Normal 2 2 6 2 6" xfId="32052"/>
    <cellStyle name="Normal 2 2 6 2 7" xfId="32053"/>
    <cellStyle name="Normal 2 2 6 20" xfId="32054"/>
    <cellStyle name="Normal 2 2 6 20 2" xfId="32055"/>
    <cellStyle name="Normal 2 2 6 20 3" xfId="32056"/>
    <cellStyle name="Normal 2 2 6 20 4" xfId="32057"/>
    <cellStyle name="Normal 2 2 6 20 5" xfId="32058"/>
    <cellStyle name="Normal 2 2 6 20 6" xfId="32059"/>
    <cellStyle name="Normal 2 2 6 21" xfId="32060"/>
    <cellStyle name="Normal 2 2 6 22" xfId="32061"/>
    <cellStyle name="Normal 2 2 6 22 2" xfId="32062"/>
    <cellStyle name="Normal 2 2 6 22 2 2" xfId="32063"/>
    <cellStyle name="Normal 2 2 6 22 3" xfId="32064"/>
    <cellStyle name="Normal 2 2 6 23" xfId="32065"/>
    <cellStyle name="Normal 2 2 6 24" xfId="32066"/>
    <cellStyle name="Normal 2 2 6 25" xfId="32067"/>
    <cellStyle name="Normal 2 2 6 3" xfId="32068"/>
    <cellStyle name="Normal 2 2 6 3 2" xfId="32069"/>
    <cellStyle name="Normal 2 2 6 3 2 2" xfId="32070"/>
    <cellStyle name="Normal 2 2 6 3 2 3" xfId="32071"/>
    <cellStyle name="Normal 2 2 6 3 2 4" xfId="32072"/>
    <cellStyle name="Normal 2 2 6 3 2 5" xfId="32073"/>
    <cellStyle name="Normal 2 2 6 3 2 6" xfId="32074"/>
    <cellStyle name="Normal 2 2 6 3 3" xfId="32075"/>
    <cellStyle name="Normal 2 2 6 3 4" xfId="32076"/>
    <cellStyle name="Normal 2 2 6 3 5" xfId="32077"/>
    <cellStyle name="Normal 2 2 6 3 6" xfId="32078"/>
    <cellStyle name="Normal 2 2 6 3 7" xfId="32079"/>
    <cellStyle name="Normal 2 2 6 4" xfId="32080"/>
    <cellStyle name="Normal 2 2 6 4 2" xfId="32081"/>
    <cellStyle name="Normal 2 2 6 4 2 2" xfId="32082"/>
    <cellStyle name="Normal 2 2 6 4 2 3" xfId="32083"/>
    <cellStyle name="Normal 2 2 6 4 2 4" xfId="32084"/>
    <cellStyle name="Normal 2 2 6 4 2 5" xfId="32085"/>
    <cellStyle name="Normal 2 2 6 4 2 6" xfId="32086"/>
    <cellStyle name="Normal 2 2 6 4 3" xfId="32087"/>
    <cellStyle name="Normal 2 2 6 4 4" xfId="32088"/>
    <cellStyle name="Normal 2 2 6 4 5" xfId="32089"/>
    <cellStyle name="Normal 2 2 6 4 6" xfId="32090"/>
    <cellStyle name="Normal 2 2 6 4 7" xfId="32091"/>
    <cellStyle name="Normal 2 2 6 5" xfId="32092"/>
    <cellStyle name="Normal 2 2 6 5 2" xfId="32093"/>
    <cellStyle name="Normal 2 2 6 5 2 2" xfId="32094"/>
    <cellStyle name="Normal 2 2 6 5 2 3" xfId="32095"/>
    <cellStyle name="Normal 2 2 6 5 2 4" xfId="32096"/>
    <cellStyle name="Normal 2 2 6 5 2 5" xfId="32097"/>
    <cellStyle name="Normal 2 2 6 5 2 6" xfId="32098"/>
    <cellStyle name="Normal 2 2 6 5 3" xfId="32099"/>
    <cellStyle name="Normal 2 2 6 5 4" xfId="32100"/>
    <cellStyle name="Normal 2 2 6 5 5" xfId="32101"/>
    <cellStyle name="Normal 2 2 6 5 6" xfId="32102"/>
    <cellStyle name="Normal 2 2 6 5 7" xfId="32103"/>
    <cellStyle name="Normal 2 2 6 6" xfId="32104"/>
    <cellStyle name="Normal 2 2 6 6 2" xfId="32105"/>
    <cellStyle name="Normal 2 2 6 6 2 2" xfId="32106"/>
    <cellStyle name="Normal 2 2 6 6 2 3" xfId="32107"/>
    <cellStyle name="Normal 2 2 6 6 2 4" xfId="32108"/>
    <cellStyle name="Normal 2 2 6 6 2 5" xfId="32109"/>
    <cellStyle name="Normal 2 2 6 6 2 6" xfId="32110"/>
    <cellStyle name="Normal 2 2 6 6 3" xfId="32111"/>
    <cellStyle name="Normal 2 2 6 6 4" xfId="32112"/>
    <cellStyle name="Normal 2 2 6 6 5" xfId="32113"/>
    <cellStyle name="Normal 2 2 6 6 6" xfId="32114"/>
    <cellStyle name="Normal 2 2 6 6 7" xfId="32115"/>
    <cellStyle name="Normal 2 2 6 7" xfId="32116"/>
    <cellStyle name="Normal 2 2 6 7 2" xfId="32117"/>
    <cellStyle name="Normal 2 2 6 7 2 2" xfId="32118"/>
    <cellStyle name="Normal 2 2 6 7 2 3" xfId="32119"/>
    <cellStyle name="Normal 2 2 6 7 2 4" xfId="32120"/>
    <cellStyle name="Normal 2 2 6 7 2 5" xfId="32121"/>
    <cellStyle name="Normal 2 2 6 7 2 6" xfId="32122"/>
    <cellStyle name="Normal 2 2 6 7 3" xfId="32123"/>
    <cellStyle name="Normal 2 2 6 7 4" xfId="32124"/>
    <cellStyle name="Normal 2 2 6 7 5" xfId="32125"/>
    <cellStyle name="Normal 2 2 6 7 6" xfId="32126"/>
    <cellStyle name="Normal 2 2 6 7 7" xfId="32127"/>
    <cellStyle name="Normal 2 2 6 8" xfId="32128"/>
    <cellStyle name="Normal 2 2 6 8 2" xfId="32129"/>
    <cellStyle name="Normal 2 2 6 8 2 2" xfId="32130"/>
    <cellStyle name="Normal 2 2 6 8 2 3" xfId="32131"/>
    <cellStyle name="Normal 2 2 6 8 2 4" xfId="32132"/>
    <cellStyle name="Normal 2 2 6 8 2 5" xfId="32133"/>
    <cellStyle name="Normal 2 2 6 8 2 6" xfId="32134"/>
    <cellStyle name="Normal 2 2 6 8 3" xfId="32135"/>
    <cellStyle name="Normal 2 2 6 8 4" xfId="32136"/>
    <cellStyle name="Normal 2 2 6 8 5" xfId="32137"/>
    <cellStyle name="Normal 2 2 6 8 6" xfId="32138"/>
    <cellStyle name="Normal 2 2 6 8 7" xfId="32139"/>
    <cellStyle name="Normal 2 2 6 9" xfId="32140"/>
    <cellStyle name="Normal 2 2 6 9 2" xfId="32141"/>
    <cellStyle name="Normal 2 2 6 9 2 2" xfId="32142"/>
    <cellStyle name="Normal 2 2 6 9 2 3" xfId="32143"/>
    <cellStyle name="Normal 2 2 6 9 2 4" xfId="32144"/>
    <cellStyle name="Normal 2 2 6 9 2 5" xfId="32145"/>
    <cellStyle name="Normal 2 2 6 9 2 6" xfId="32146"/>
    <cellStyle name="Normal 2 2 6 9 3" xfId="32147"/>
    <cellStyle name="Normal 2 2 6 9 4" xfId="32148"/>
    <cellStyle name="Normal 2 2 6 9 5" xfId="32149"/>
    <cellStyle name="Normal 2 2 6 9 6" xfId="32150"/>
    <cellStyle name="Normal 2 2 6 9 7" xfId="32151"/>
    <cellStyle name="Normal 2 2 7" xfId="32152"/>
    <cellStyle name="Normal 2 2 7 10" xfId="32153"/>
    <cellStyle name="Normal 2 2 7 10 2" xfId="32154"/>
    <cellStyle name="Normal 2 2 7 10 2 2" xfId="32155"/>
    <cellStyle name="Normal 2 2 7 10 2 3" xfId="32156"/>
    <cellStyle name="Normal 2 2 7 10 2 4" xfId="32157"/>
    <cellStyle name="Normal 2 2 7 10 2 5" xfId="32158"/>
    <cellStyle name="Normal 2 2 7 10 2 6" xfId="32159"/>
    <cellStyle name="Normal 2 2 7 10 3" xfId="32160"/>
    <cellStyle name="Normal 2 2 7 10 4" xfId="32161"/>
    <cellStyle name="Normal 2 2 7 10 5" xfId="32162"/>
    <cellStyle name="Normal 2 2 7 10 6" xfId="32163"/>
    <cellStyle name="Normal 2 2 7 10 7" xfId="32164"/>
    <cellStyle name="Normal 2 2 7 11" xfId="32165"/>
    <cellStyle name="Normal 2 2 7 11 2" xfId="32166"/>
    <cellStyle name="Normal 2 2 7 11 2 2" xfId="32167"/>
    <cellStyle name="Normal 2 2 7 11 2 3" xfId="32168"/>
    <cellStyle name="Normal 2 2 7 11 2 4" xfId="32169"/>
    <cellStyle name="Normal 2 2 7 11 2 5" xfId="32170"/>
    <cellStyle name="Normal 2 2 7 11 2 6" xfId="32171"/>
    <cellStyle name="Normal 2 2 7 11 3" xfId="32172"/>
    <cellStyle name="Normal 2 2 7 11 4" xfId="32173"/>
    <cellStyle name="Normal 2 2 7 11 5" xfId="32174"/>
    <cellStyle name="Normal 2 2 7 11 6" xfId="32175"/>
    <cellStyle name="Normal 2 2 7 11 7" xfId="32176"/>
    <cellStyle name="Normal 2 2 7 12" xfId="32177"/>
    <cellStyle name="Normal 2 2 7 12 2" xfId="32178"/>
    <cellStyle name="Normal 2 2 7 12 2 2" xfId="32179"/>
    <cellStyle name="Normal 2 2 7 12 2 3" xfId="32180"/>
    <cellStyle name="Normal 2 2 7 12 2 4" xfId="32181"/>
    <cellStyle name="Normal 2 2 7 12 2 5" xfId="32182"/>
    <cellStyle name="Normal 2 2 7 12 2 6" xfId="32183"/>
    <cellStyle name="Normal 2 2 7 12 3" xfId="32184"/>
    <cellStyle name="Normal 2 2 7 12 4" xfId="32185"/>
    <cellStyle name="Normal 2 2 7 12 5" xfId="32186"/>
    <cellStyle name="Normal 2 2 7 12 6" xfId="32187"/>
    <cellStyle name="Normal 2 2 7 12 7" xfId="32188"/>
    <cellStyle name="Normal 2 2 7 13" xfId="32189"/>
    <cellStyle name="Normal 2 2 7 13 2" xfId="32190"/>
    <cellStyle name="Normal 2 2 7 13 2 2" xfId="32191"/>
    <cellStyle name="Normal 2 2 7 13 2 3" xfId="32192"/>
    <cellStyle name="Normal 2 2 7 13 2 4" xfId="32193"/>
    <cellStyle name="Normal 2 2 7 13 2 5" xfId="32194"/>
    <cellStyle name="Normal 2 2 7 13 2 6" xfId="32195"/>
    <cellStyle name="Normal 2 2 7 13 3" xfId="32196"/>
    <cellStyle name="Normal 2 2 7 13 4" xfId="32197"/>
    <cellStyle name="Normal 2 2 7 13 5" xfId="32198"/>
    <cellStyle name="Normal 2 2 7 13 6" xfId="32199"/>
    <cellStyle name="Normal 2 2 7 13 7" xfId="32200"/>
    <cellStyle name="Normal 2 2 7 14" xfId="32201"/>
    <cellStyle name="Normal 2 2 7 14 2" xfId="32202"/>
    <cellStyle name="Normal 2 2 7 14 2 2" xfId="32203"/>
    <cellStyle name="Normal 2 2 7 14 2 3" xfId="32204"/>
    <cellStyle name="Normal 2 2 7 14 2 4" xfId="32205"/>
    <cellStyle name="Normal 2 2 7 14 2 5" xfId="32206"/>
    <cellStyle name="Normal 2 2 7 14 2 6" xfId="32207"/>
    <cellStyle name="Normal 2 2 7 14 3" xfId="32208"/>
    <cellStyle name="Normal 2 2 7 14 4" xfId="32209"/>
    <cellStyle name="Normal 2 2 7 14 5" xfId="32210"/>
    <cellStyle name="Normal 2 2 7 14 6" xfId="32211"/>
    <cellStyle name="Normal 2 2 7 14 7" xfId="32212"/>
    <cellStyle name="Normal 2 2 7 15" xfId="32213"/>
    <cellStyle name="Normal 2 2 7 15 2" xfId="32214"/>
    <cellStyle name="Normal 2 2 7 15 2 2" xfId="32215"/>
    <cellStyle name="Normal 2 2 7 15 2 3" xfId="32216"/>
    <cellStyle name="Normal 2 2 7 15 2 4" xfId="32217"/>
    <cellStyle name="Normal 2 2 7 15 2 5" xfId="32218"/>
    <cellStyle name="Normal 2 2 7 15 2 6" xfId="32219"/>
    <cellStyle name="Normal 2 2 7 15 3" xfId="32220"/>
    <cellStyle name="Normal 2 2 7 15 4" xfId="32221"/>
    <cellStyle name="Normal 2 2 7 15 5" xfId="32222"/>
    <cellStyle name="Normal 2 2 7 15 6" xfId="32223"/>
    <cellStyle name="Normal 2 2 7 15 7" xfId="32224"/>
    <cellStyle name="Normal 2 2 7 16" xfId="32225"/>
    <cellStyle name="Normal 2 2 7 16 2" xfId="32226"/>
    <cellStyle name="Normal 2 2 7 16 2 2" xfId="32227"/>
    <cellStyle name="Normal 2 2 7 16 2 3" xfId="32228"/>
    <cellStyle name="Normal 2 2 7 16 2 4" xfId="32229"/>
    <cellStyle name="Normal 2 2 7 16 2 5" xfId="32230"/>
    <cellStyle name="Normal 2 2 7 16 2 6" xfId="32231"/>
    <cellStyle name="Normal 2 2 7 16 3" xfId="32232"/>
    <cellStyle name="Normal 2 2 7 16 4" xfId="32233"/>
    <cellStyle name="Normal 2 2 7 16 5" xfId="32234"/>
    <cellStyle name="Normal 2 2 7 16 6" xfId="32235"/>
    <cellStyle name="Normal 2 2 7 16 7" xfId="32236"/>
    <cellStyle name="Normal 2 2 7 17" xfId="32237"/>
    <cellStyle name="Normal 2 2 7 17 2" xfId="32238"/>
    <cellStyle name="Normal 2 2 7 17 2 2" xfId="32239"/>
    <cellStyle name="Normal 2 2 7 17 2 3" xfId="32240"/>
    <cellStyle name="Normal 2 2 7 17 2 4" xfId="32241"/>
    <cellStyle name="Normal 2 2 7 17 2 5" xfId="32242"/>
    <cellStyle name="Normal 2 2 7 17 2 6" xfId="32243"/>
    <cellStyle name="Normal 2 2 7 17 3" xfId="32244"/>
    <cellStyle name="Normal 2 2 7 17 4" xfId="32245"/>
    <cellStyle name="Normal 2 2 7 17 5" xfId="32246"/>
    <cellStyle name="Normal 2 2 7 17 6" xfId="32247"/>
    <cellStyle name="Normal 2 2 7 17 7" xfId="32248"/>
    <cellStyle name="Normal 2 2 7 18" xfId="32249"/>
    <cellStyle name="Normal 2 2 7 18 2" xfId="32250"/>
    <cellStyle name="Normal 2 2 7 18 2 2" xfId="32251"/>
    <cellStyle name="Normal 2 2 7 18 2 3" xfId="32252"/>
    <cellStyle name="Normal 2 2 7 18 2 4" xfId="32253"/>
    <cellStyle name="Normal 2 2 7 18 2 5" xfId="32254"/>
    <cellStyle name="Normal 2 2 7 18 2 6" xfId="32255"/>
    <cellStyle name="Normal 2 2 7 18 3" xfId="32256"/>
    <cellStyle name="Normal 2 2 7 18 4" xfId="32257"/>
    <cellStyle name="Normal 2 2 7 18 5" xfId="32258"/>
    <cellStyle name="Normal 2 2 7 18 6" xfId="32259"/>
    <cellStyle name="Normal 2 2 7 18 7" xfId="32260"/>
    <cellStyle name="Normal 2 2 7 19" xfId="32261"/>
    <cellStyle name="Normal 2 2 7 19 2" xfId="32262"/>
    <cellStyle name="Normal 2 2 7 19 2 2" xfId="32263"/>
    <cellStyle name="Normal 2 2 7 19 2 2 2" xfId="32264"/>
    <cellStyle name="Normal 2 2 7 19 2 3" xfId="32265"/>
    <cellStyle name="Normal 2 2 7 19 2 4" xfId="32266"/>
    <cellStyle name="Normal 2 2 7 19 2 5" xfId="32267"/>
    <cellStyle name="Normal 2 2 7 19 2 6" xfId="32268"/>
    <cellStyle name="Normal 2 2 7 19 3" xfId="32269"/>
    <cellStyle name="Normal 2 2 7 19 4" xfId="32270"/>
    <cellStyle name="Normal 2 2 7 19 5" xfId="32271"/>
    <cellStyle name="Normal 2 2 7 19 6" xfId="32272"/>
    <cellStyle name="Normal 2 2 7 19 7" xfId="32273"/>
    <cellStyle name="Normal 2 2 7 2" xfId="32274"/>
    <cellStyle name="Normal 2 2 7 2 2" xfId="32275"/>
    <cellStyle name="Normal 2 2 7 2 2 2" xfId="32276"/>
    <cellStyle name="Normal 2 2 7 2 2 3" xfId="32277"/>
    <cellStyle name="Normal 2 2 7 2 2 4" xfId="32278"/>
    <cellStyle name="Normal 2 2 7 2 2 5" xfId="32279"/>
    <cellStyle name="Normal 2 2 7 2 2 6" xfId="32280"/>
    <cellStyle name="Normal 2 2 7 2 3" xfId="32281"/>
    <cellStyle name="Normal 2 2 7 2 4" xfId="32282"/>
    <cellStyle name="Normal 2 2 7 2 5" xfId="32283"/>
    <cellStyle name="Normal 2 2 7 2 6" xfId="32284"/>
    <cellStyle name="Normal 2 2 7 2 7" xfId="32285"/>
    <cellStyle name="Normal 2 2 7 20" xfId="32286"/>
    <cellStyle name="Normal 2 2 7 20 2" xfId="32287"/>
    <cellStyle name="Normal 2 2 7 20 3" xfId="32288"/>
    <cellStyle name="Normal 2 2 7 20 4" xfId="32289"/>
    <cellStyle name="Normal 2 2 7 20 5" xfId="32290"/>
    <cellStyle name="Normal 2 2 7 20 6" xfId="32291"/>
    <cellStyle name="Normal 2 2 7 21" xfId="32292"/>
    <cellStyle name="Normal 2 2 7 22" xfId="32293"/>
    <cellStyle name="Normal 2 2 7 23" xfId="32294"/>
    <cellStyle name="Normal 2 2 7 24" xfId="32295"/>
    <cellStyle name="Normal 2 2 7 25" xfId="32296"/>
    <cellStyle name="Normal 2 2 7 3" xfId="32297"/>
    <cellStyle name="Normal 2 2 7 3 2" xfId="32298"/>
    <cellStyle name="Normal 2 2 7 3 2 2" xfId="32299"/>
    <cellStyle name="Normal 2 2 7 3 2 3" xfId="32300"/>
    <cellStyle name="Normal 2 2 7 3 2 4" xfId="32301"/>
    <cellStyle name="Normal 2 2 7 3 2 5" xfId="32302"/>
    <cellStyle name="Normal 2 2 7 3 2 6" xfId="32303"/>
    <cellStyle name="Normal 2 2 7 3 3" xfId="32304"/>
    <cellStyle name="Normal 2 2 7 3 4" xfId="32305"/>
    <cellStyle name="Normal 2 2 7 3 5" xfId="32306"/>
    <cellStyle name="Normal 2 2 7 3 6" xfId="32307"/>
    <cellStyle name="Normal 2 2 7 3 7" xfId="32308"/>
    <cellStyle name="Normal 2 2 7 4" xfId="32309"/>
    <cellStyle name="Normal 2 2 7 4 2" xfId="32310"/>
    <cellStyle name="Normal 2 2 7 4 2 2" xfId="32311"/>
    <cellStyle name="Normal 2 2 7 4 2 3" xfId="32312"/>
    <cellStyle name="Normal 2 2 7 4 2 4" xfId="32313"/>
    <cellStyle name="Normal 2 2 7 4 2 5" xfId="32314"/>
    <cellStyle name="Normal 2 2 7 4 2 6" xfId="32315"/>
    <cellStyle name="Normal 2 2 7 4 3" xfId="32316"/>
    <cellStyle name="Normal 2 2 7 4 3 2" xfId="32317"/>
    <cellStyle name="Normal 2 2 7 4 3 2 2" xfId="32318"/>
    <cellStyle name="Normal 2 2 7 4 3 3" xfId="32319"/>
    <cellStyle name="Normal 2 2 7 4 4" xfId="32320"/>
    <cellStyle name="Normal 2 2 7 4 5" xfId="32321"/>
    <cellStyle name="Normal 2 2 7 4 6" xfId="32322"/>
    <cellStyle name="Normal 2 2 7 4 7" xfId="32323"/>
    <cellStyle name="Normal 2 2 7 5" xfId="32324"/>
    <cellStyle name="Normal 2 2 7 5 2" xfId="32325"/>
    <cellStyle name="Normal 2 2 7 5 2 2" xfId="32326"/>
    <cellStyle name="Normal 2 2 7 5 2 3" xfId="32327"/>
    <cellStyle name="Normal 2 2 7 5 2 4" xfId="32328"/>
    <cellStyle name="Normal 2 2 7 5 2 5" xfId="32329"/>
    <cellStyle name="Normal 2 2 7 5 2 6" xfId="32330"/>
    <cellStyle name="Normal 2 2 7 5 3" xfId="32331"/>
    <cellStyle name="Normal 2 2 7 5 4" xfId="32332"/>
    <cellStyle name="Normal 2 2 7 5 5" xfId="32333"/>
    <cellStyle name="Normal 2 2 7 5 6" xfId="32334"/>
    <cellStyle name="Normal 2 2 7 5 7" xfId="32335"/>
    <cellStyle name="Normal 2 2 7 6" xfId="32336"/>
    <cellStyle name="Normal 2 2 7 6 2" xfId="32337"/>
    <cellStyle name="Normal 2 2 7 6 2 2" xfId="32338"/>
    <cellStyle name="Normal 2 2 7 6 2 3" xfId="32339"/>
    <cellStyle name="Normal 2 2 7 6 2 4" xfId="32340"/>
    <cellStyle name="Normal 2 2 7 6 2 5" xfId="32341"/>
    <cellStyle name="Normal 2 2 7 6 2 6" xfId="32342"/>
    <cellStyle name="Normal 2 2 7 6 3" xfId="32343"/>
    <cellStyle name="Normal 2 2 7 6 4" xfId="32344"/>
    <cellStyle name="Normal 2 2 7 6 5" xfId="32345"/>
    <cellStyle name="Normal 2 2 7 6 6" xfId="32346"/>
    <cellStyle name="Normal 2 2 7 6 7" xfId="32347"/>
    <cellStyle name="Normal 2 2 7 7" xfId="32348"/>
    <cellStyle name="Normal 2 2 7 7 2" xfId="32349"/>
    <cellStyle name="Normal 2 2 7 7 2 2" xfId="32350"/>
    <cellStyle name="Normal 2 2 7 7 2 3" xfId="32351"/>
    <cellStyle name="Normal 2 2 7 7 2 4" xfId="32352"/>
    <cellStyle name="Normal 2 2 7 7 2 5" xfId="32353"/>
    <cellStyle name="Normal 2 2 7 7 2 6" xfId="32354"/>
    <cellStyle name="Normal 2 2 7 7 3" xfId="32355"/>
    <cellStyle name="Normal 2 2 7 7 4" xfId="32356"/>
    <cellStyle name="Normal 2 2 7 7 5" xfId="32357"/>
    <cellStyle name="Normal 2 2 7 7 6" xfId="32358"/>
    <cellStyle name="Normal 2 2 7 7 7" xfId="32359"/>
    <cellStyle name="Normal 2 2 7 8" xfId="32360"/>
    <cellStyle name="Normal 2 2 7 8 2" xfId="32361"/>
    <cellStyle name="Normal 2 2 7 8 2 2" xfId="32362"/>
    <cellStyle name="Normal 2 2 7 8 2 3" xfId="32363"/>
    <cellStyle name="Normal 2 2 7 8 2 4" xfId="32364"/>
    <cellStyle name="Normal 2 2 7 8 2 5" xfId="32365"/>
    <cellStyle name="Normal 2 2 7 8 2 6" xfId="32366"/>
    <cellStyle name="Normal 2 2 7 8 3" xfId="32367"/>
    <cellStyle name="Normal 2 2 7 8 4" xfId="32368"/>
    <cellStyle name="Normal 2 2 7 8 5" xfId="32369"/>
    <cellStyle name="Normal 2 2 7 8 6" xfId="32370"/>
    <cellStyle name="Normal 2 2 7 8 7" xfId="32371"/>
    <cellStyle name="Normal 2 2 7 9" xfId="32372"/>
    <cellStyle name="Normal 2 2 7 9 2" xfId="32373"/>
    <cellStyle name="Normal 2 2 7 9 2 2" xfId="32374"/>
    <cellStyle name="Normal 2 2 7 9 2 3" xfId="32375"/>
    <cellStyle name="Normal 2 2 7 9 2 4" xfId="32376"/>
    <cellStyle name="Normal 2 2 7 9 2 5" xfId="32377"/>
    <cellStyle name="Normal 2 2 7 9 2 6" xfId="32378"/>
    <cellStyle name="Normal 2 2 7 9 3" xfId="32379"/>
    <cellStyle name="Normal 2 2 7 9 4" xfId="32380"/>
    <cellStyle name="Normal 2 2 7 9 5" xfId="32381"/>
    <cellStyle name="Normal 2 2 7 9 6" xfId="32382"/>
    <cellStyle name="Normal 2 2 7 9 7" xfId="32383"/>
    <cellStyle name="Normal 2 2 8" xfId="32384"/>
    <cellStyle name="Normal 2 2 8 10" xfId="32385"/>
    <cellStyle name="Normal 2 2 8 10 2" xfId="32386"/>
    <cellStyle name="Normal 2 2 8 10 2 2" xfId="32387"/>
    <cellStyle name="Normal 2 2 8 10 2 3" xfId="32388"/>
    <cellStyle name="Normal 2 2 8 10 2 4" xfId="32389"/>
    <cellStyle name="Normal 2 2 8 10 2 5" xfId="32390"/>
    <cellStyle name="Normal 2 2 8 10 2 6" xfId="32391"/>
    <cellStyle name="Normal 2 2 8 10 3" xfId="32392"/>
    <cellStyle name="Normal 2 2 8 10 4" xfId="32393"/>
    <cellStyle name="Normal 2 2 8 10 5" xfId="32394"/>
    <cellStyle name="Normal 2 2 8 10 6" xfId="32395"/>
    <cellStyle name="Normal 2 2 8 10 7" xfId="32396"/>
    <cellStyle name="Normal 2 2 8 11" xfId="32397"/>
    <cellStyle name="Normal 2 2 8 11 2" xfId="32398"/>
    <cellStyle name="Normal 2 2 8 11 2 2" xfId="32399"/>
    <cellStyle name="Normal 2 2 8 11 2 3" xfId="32400"/>
    <cellStyle name="Normal 2 2 8 11 2 4" xfId="32401"/>
    <cellStyle name="Normal 2 2 8 11 2 5" xfId="32402"/>
    <cellStyle name="Normal 2 2 8 11 2 6" xfId="32403"/>
    <cellStyle name="Normal 2 2 8 11 3" xfId="32404"/>
    <cellStyle name="Normal 2 2 8 11 4" xfId="32405"/>
    <cellStyle name="Normal 2 2 8 11 5" xfId="32406"/>
    <cellStyle name="Normal 2 2 8 11 6" xfId="32407"/>
    <cellStyle name="Normal 2 2 8 11 7" xfId="32408"/>
    <cellStyle name="Normal 2 2 8 12" xfId="32409"/>
    <cellStyle name="Normal 2 2 8 12 2" xfId="32410"/>
    <cellStyle name="Normal 2 2 8 12 2 2" xfId="32411"/>
    <cellStyle name="Normal 2 2 8 12 2 3" xfId="32412"/>
    <cellStyle name="Normal 2 2 8 12 2 4" xfId="32413"/>
    <cellStyle name="Normal 2 2 8 12 2 5" xfId="32414"/>
    <cellStyle name="Normal 2 2 8 12 2 6" xfId="32415"/>
    <cellStyle name="Normal 2 2 8 12 3" xfId="32416"/>
    <cellStyle name="Normal 2 2 8 12 4" xfId="32417"/>
    <cellStyle name="Normal 2 2 8 12 5" xfId="32418"/>
    <cellStyle name="Normal 2 2 8 12 6" xfId="32419"/>
    <cellStyle name="Normal 2 2 8 12 7" xfId="32420"/>
    <cellStyle name="Normal 2 2 8 13" xfId="32421"/>
    <cellStyle name="Normal 2 2 8 13 2" xfId="32422"/>
    <cellStyle name="Normal 2 2 8 13 2 2" xfId="32423"/>
    <cellStyle name="Normal 2 2 8 13 2 3" xfId="32424"/>
    <cellStyle name="Normal 2 2 8 13 2 4" xfId="32425"/>
    <cellStyle name="Normal 2 2 8 13 2 5" xfId="32426"/>
    <cellStyle name="Normal 2 2 8 13 2 6" xfId="32427"/>
    <cellStyle name="Normal 2 2 8 13 3" xfId="32428"/>
    <cellStyle name="Normal 2 2 8 13 4" xfId="32429"/>
    <cellStyle name="Normal 2 2 8 13 5" xfId="32430"/>
    <cellStyle name="Normal 2 2 8 13 6" xfId="32431"/>
    <cellStyle name="Normal 2 2 8 13 7" xfId="32432"/>
    <cellStyle name="Normal 2 2 8 14" xfId="32433"/>
    <cellStyle name="Normal 2 2 8 14 2" xfId="32434"/>
    <cellStyle name="Normal 2 2 8 14 2 2" xfId="32435"/>
    <cellStyle name="Normal 2 2 8 14 2 3" xfId="32436"/>
    <cellStyle name="Normal 2 2 8 14 2 4" xfId="32437"/>
    <cellStyle name="Normal 2 2 8 14 2 5" xfId="32438"/>
    <cellStyle name="Normal 2 2 8 14 2 6" xfId="32439"/>
    <cellStyle name="Normal 2 2 8 14 3" xfId="32440"/>
    <cellStyle name="Normal 2 2 8 14 4" xfId="32441"/>
    <cellStyle name="Normal 2 2 8 14 5" xfId="32442"/>
    <cellStyle name="Normal 2 2 8 14 6" xfId="32443"/>
    <cellStyle name="Normal 2 2 8 14 7" xfId="32444"/>
    <cellStyle name="Normal 2 2 8 15" xfId="32445"/>
    <cellStyle name="Normal 2 2 8 15 2" xfId="32446"/>
    <cellStyle name="Normal 2 2 8 15 2 2" xfId="32447"/>
    <cellStyle name="Normal 2 2 8 15 2 3" xfId="32448"/>
    <cellStyle name="Normal 2 2 8 15 2 4" xfId="32449"/>
    <cellStyle name="Normal 2 2 8 15 2 5" xfId="32450"/>
    <cellStyle name="Normal 2 2 8 15 2 6" xfId="32451"/>
    <cellStyle name="Normal 2 2 8 15 3" xfId="32452"/>
    <cellStyle name="Normal 2 2 8 15 4" xfId="32453"/>
    <cellStyle name="Normal 2 2 8 15 5" xfId="32454"/>
    <cellStyle name="Normal 2 2 8 15 6" xfId="32455"/>
    <cellStyle name="Normal 2 2 8 15 7" xfId="32456"/>
    <cellStyle name="Normal 2 2 8 16" xfId="32457"/>
    <cellStyle name="Normal 2 2 8 16 2" xfId="32458"/>
    <cellStyle name="Normal 2 2 8 16 2 2" xfId="32459"/>
    <cellStyle name="Normal 2 2 8 16 2 2 2" xfId="32460"/>
    <cellStyle name="Normal 2 2 8 16 2 2 2 2" xfId="32461"/>
    <cellStyle name="Normal 2 2 8 16 2 2 3" xfId="32462"/>
    <cellStyle name="Normal 2 2 8 16 2 3" xfId="32463"/>
    <cellStyle name="Normal 2 2 8 16 2 3 2" xfId="32464"/>
    <cellStyle name="Normal 2 2 8 16 2 4" xfId="32465"/>
    <cellStyle name="Normal 2 2 8 16 2 4 2" xfId="32466"/>
    <cellStyle name="Normal 2 2 8 16 2 5" xfId="32467"/>
    <cellStyle name="Normal 2 2 8 16 2 6" xfId="32468"/>
    <cellStyle name="Normal 2 2 8 16 2 7" xfId="32469"/>
    <cellStyle name="Normal 2 2 8 16 3" xfId="32470"/>
    <cellStyle name="Normal 2 2 8 16 4" xfId="32471"/>
    <cellStyle name="Normal 2 2 8 16 5" xfId="32472"/>
    <cellStyle name="Normal 2 2 8 16 6" xfId="32473"/>
    <cellStyle name="Normal 2 2 8 16 7" xfId="32474"/>
    <cellStyle name="Normal 2 2 8 17" xfId="32475"/>
    <cellStyle name="Normal 2 2 8 17 2" xfId="32476"/>
    <cellStyle name="Normal 2 2 8 17 2 2" xfId="32477"/>
    <cellStyle name="Normal 2 2 8 17 2 3" xfId="32478"/>
    <cellStyle name="Normal 2 2 8 17 2 4" xfId="32479"/>
    <cellStyle name="Normal 2 2 8 17 2 5" xfId="32480"/>
    <cellStyle name="Normal 2 2 8 17 2 6" xfId="32481"/>
    <cellStyle name="Normal 2 2 8 17 3" xfId="32482"/>
    <cellStyle name="Normal 2 2 8 17 4" xfId="32483"/>
    <cellStyle name="Normal 2 2 8 17 5" xfId="32484"/>
    <cellStyle name="Normal 2 2 8 17 6" xfId="32485"/>
    <cellStyle name="Normal 2 2 8 17 7" xfId="32486"/>
    <cellStyle name="Normal 2 2 8 18" xfId="32487"/>
    <cellStyle name="Normal 2 2 8 18 2" xfId="32488"/>
    <cellStyle name="Normal 2 2 8 18 2 2" xfId="32489"/>
    <cellStyle name="Normal 2 2 8 18 2 3" xfId="32490"/>
    <cellStyle name="Normal 2 2 8 18 2 4" xfId="32491"/>
    <cellStyle name="Normal 2 2 8 18 2 5" xfId="32492"/>
    <cellStyle name="Normal 2 2 8 18 2 6" xfId="32493"/>
    <cellStyle name="Normal 2 2 8 18 3" xfId="32494"/>
    <cellStyle name="Normal 2 2 8 18 4" xfId="32495"/>
    <cellStyle name="Normal 2 2 8 18 5" xfId="32496"/>
    <cellStyle name="Normal 2 2 8 18 6" xfId="32497"/>
    <cellStyle name="Normal 2 2 8 18 7" xfId="32498"/>
    <cellStyle name="Normal 2 2 8 19" xfId="32499"/>
    <cellStyle name="Normal 2 2 8 19 2" xfId="32500"/>
    <cellStyle name="Normal 2 2 8 19 2 2" xfId="32501"/>
    <cellStyle name="Normal 2 2 8 19 2 3" xfId="32502"/>
    <cellStyle name="Normal 2 2 8 19 2 4" xfId="32503"/>
    <cellStyle name="Normal 2 2 8 19 2 5" xfId="32504"/>
    <cellStyle name="Normal 2 2 8 19 2 6" xfId="32505"/>
    <cellStyle name="Normal 2 2 8 19 3" xfId="32506"/>
    <cellStyle name="Normal 2 2 8 19 4" xfId="32507"/>
    <cellStyle name="Normal 2 2 8 19 5" xfId="32508"/>
    <cellStyle name="Normal 2 2 8 19 6" xfId="32509"/>
    <cellStyle name="Normal 2 2 8 19 7" xfId="32510"/>
    <cellStyle name="Normal 2 2 8 2" xfId="32511"/>
    <cellStyle name="Normal 2 2 8 2 2" xfId="32512"/>
    <cellStyle name="Normal 2 2 8 2 2 2" xfId="32513"/>
    <cellStyle name="Normal 2 2 8 2 2 3" xfId="32514"/>
    <cellStyle name="Normal 2 2 8 2 2 3 2" xfId="32515"/>
    <cellStyle name="Normal 2 2 8 2 2 3 2 2" xfId="32516"/>
    <cellStyle name="Normal 2 2 8 2 2 3 3" xfId="32517"/>
    <cellStyle name="Normal 2 2 8 2 2 4" xfId="32518"/>
    <cellStyle name="Normal 2 2 8 2 2 5" xfId="32519"/>
    <cellStyle name="Normal 2 2 8 2 2 6" xfId="32520"/>
    <cellStyle name="Normal 2 2 8 2 3" xfId="32521"/>
    <cellStyle name="Normal 2 2 8 2 4" xfId="32522"/>
    <cellStyle name="Normal 2 2 8 2 5" xfId="32523"/>
    <cellStyle name="Normal 2 2 8 2 6" xfId="32524"/>
    <cellStyle name="Normal 2 2 8 2 7" xfId="32525"/>
    <cellStyle name="Normal 2 2 8 20" xfId="32526"/>
    <cellStyle name="Normal 2 2 8 20 2" xfId="32527"/>
    <cellStyle name="Normal 2 2 8 20 3" xfId="32528"/>
    <cellStyle name="Normal 2 2 8 20 4" xfId="32529"/>
    <cellStyle name="Normal 2 2 8 20 5" xfId="32530"/>
    <cellStyle name="Normal 2 2 8 20 6" xfId="32531"/>
    <cellStyle name="Normal 2 2 8 21" xfId="32532"/>
    <cellStyle name="Normal 2 2 8 22" xfId="32533"/>
    <cellStyle name="Normal 2 2 8 23" xfId="32534"/>
    <cellStyle name="Normal 2 2 8 24" xfId="32535"/>
    <cellStyle name="Normal 2 2 8 25" xfId="32536"/>
    <cellStyle name="Normal 2 2 8 3" xfId="32537"/>
    <cellStyle name="Normal 2 2 8 3 2" xfId="32538"/>
    <cellStyle name="Normal 2 2 8 3 2 2" xfId="32539"/>
    <cellStyle name="Normal 2 2 8 3 2 3" xfId="32540"/>
    <cellStyle name="Normal 2 2 8 3 2 4" xfId="32541"/>
    <cellStyle name="Normal 2 2 8 3 2 5" xfId="32542"/>
    <cellStyle name="Normal 2 2 8 3 2 6" xfId="32543"/>
    <cellStyle name="Normal 2 2 8 3 3" xfId="32544"/>
    <cellStyle name="Normal 2 2 8 3 4" xfId="32545"/>
    <cellStyle name="Normal 2 2 8 3 5" xfId="32546"/>
    <cellStyle name="Normal 2 2 8 3 6" xfId="32547"/>
    <cellStyle name="Normal 2 2 8 3 7" xfId="32548"/>
    <cellStyle name="Normal 2 2 8 4" xfId="32549"/>
    <cellStyle name="Normal 2 2 8 4 2" xfId="32550"/>
    <cellStyle name="Normal 2 2 8 4 2 2" xfId="32551"/>
    <cellStyle name="Normal 2 2 8 4 2 2 2" xfId="32552"/>
    <cellStyle name="Normal 2 2 8 4 2 3" xfId="32553"/>
    <cellStyle name="Normal 2 2 8 4 2 4" xfId="32554"/>
    <cellStyle name="Normal 2 2 8 4 2 5" xfId="32555"/>
    <cellStyle name="Normal 2 2 8 4 2 6" xfId="32556"/>
    <cellStyle name="Normal 2 2 8 4 3" xfId="32557"/>
    <cellStyle name="Normal 2 2 8 4 4" xfId="32558"/>
    <cellStyle name="Normal 2 2 8 4 5" xfId="32559"/>
    <cellStyle name="Normal 2 2 8 4 6" xfId="32560"/>
    <cellStyle name="Normal 2 2 8 4 7" xfId="32561"/>
    <cellStyle name="Normal 2 2 8 5" xfId="32562"/>
    <cellStyle name="Normal 2 2 8 5 2" xfId="32563"/>
    <cellStyle name="Normal 2 2 8 5 2 2" xfId="32564"/>
    <cellStyle name="Normal 2 2 8 5 2 3" xfId="32565"/>
    <cellStyle name="Normal 2 2 8 5 2 4" xfId="32566"/>
    <cellStyle name="Normal 2 2 8 5 2 5" xfId="32567"/>
    <cellStyle name="Normal 2 2 8 5 2 6" xfId="32568"/>
    <cellStyle name="Normal 2 2 8 5 3" xfId="32569"/>
    <cellStyle name="Normal 2 2 8 5 4" xfId="32570"/>
    <cellStyle name="Normal 2 2 8 5 5" xfId="32571"/>
    <cellStyle name="Normal 2 2 8 5 6" xfId="32572"/>
    <cellStyle name="Normal 2 2 8 5 7" xfId="32573"/>
    <cellStyle name="Normal 2 2 8 6" xfId="32574"/>
    <cellStyle name="Normal 2 2 8 6 2" xfId="32575"/>
    <cellStyle name="Normal 2 2 8 6 2 2" xfId="32576"/>
    <cellStyle name="Normal 2 2 8 6 2 3" xfId="32577"/>
    <cellStyle name="Normal 2 2 8 6 2 4" xfId="32578"/>
    <cellStyle name="Normal 2 2 8 6 2 5" xfId="32579"/>
    <cellStyle name="Normal 2 2 8 6 2 6" xfId="32580"/>
    <cellStyle name="Normal 2 2 8 6 3" xfId="32581"/>
    <cellStyle name="Normal 2 2 8 6 4" xfId="32582"/>
    <cellStyle name="Normal 2 2 8 6 5" xfId="32583"/>
    <cellStyle name="Normal 2 2 8 6 6" xfId="32584"/>
    <cellStyle name="Normal 2 2 8 6 7" xfId="32585"/>
    <cellStyle name="Normal 2 2 8 7" xfId="32586"/>
    <cellStyle name="Normal 2 2 8 7 2" xfId="32587"/>
    <cellStyle name="Normal 2 2 8 7 2 2" xfId="32588"/>
    <cellStyle name="Normal 2 2 8 7 2 3" xfId="32589"/>
    <cellStyle name="Normal 2 2 8 7 2 4" xfId="32590"/>
    <cellStyle name="Normal 2 2 8 7 2 5" xfId="32591"/>
    <cellStyle name="Normal 2 2 8 7 2 6" xfId="32592"/>
    <cellStyle name="Normal 2 2 8 7 3" xfId="32593"/>
    <cellStyle name="Normal 2 2 8 7 4" xfId="32594"/>
    <cellStyle name="Normal 2 2 8 7 5" xfId="32595"/>
    <cellStyle name="Normal 2 2 8 7 6" xfId="32596"/>
    <cellStyle name="Normal 2 2 8 7 7" xfId="32597"/>
    <cellStyle name="Normal 2 2 8 8" xfId="32598"/>
    <cellStyle name="Normal 2 2 8 8 2" xfId="32599"/>
    <cellStyle name="Normal 2 2 8 8 2 2" xfId="32600"/>
    <cellStyle name="Normal 2 2 8 8 2 3" xfId="32601"/>
    <cellStyle name="Normal 2 2 8 8 2 4" xfId="32602"/>
    <cellStyle name="Normal 2 2 8 8 2 5" xfId="32603"/>
    <cellStyle name="Normal 2 2 8 8 2 6" xfId="32604"/>
    <cellStyle name="Normal 2 2 8 8 3" xfId="32605"/>
    <cellStyle name="Normal 2 2 8 8 4" xfId="32606"/>
    <cellStyle name="Normal 2 2 8 8 5" xfId="32607"/>
    <cellStyle name="Normal 2 2 8 8 6" xfId="32608"/>
    <cellStyle name="Normal 2 2 8 8 7" xfId="32609"/>
    <cellStyle name="Normal 2 2 8 9" xfId="32610"/>
    <cellStyle name="Normal 2 2 8 9 2" xfId="32611"/>
    <cellStyle name="Normal 2 2 8 9 2 2" xfId="32612"/>
    <cellStyle name="Normal 2 2 8 9 2 3" xfId="32613"/>
    <cellStyle name="Normal 2 2 8 9 2 4" xfId="32614"/>
    <cellStyle name="Normal 2 2 8 9 2 5" xfId="32615"/>
    <cellStyle name="Normal 2 2 8 9 2 6" xfId="32616"/>
    <cellStyle name="Normal 2 2 8 9 3" xfId="32617"/>
    <cellStyle name="Normal 2 2 8 9 4" xfId="32618"/>
    <cellStyle name="Normal 2 2 8 9 5" xfId="32619"/>
    <cellStyle name="Normal 2 2 8 9 6" xfId="32620"/>
    <cellStyle name="Normal 2 2 8 9 7" xfId="32621"/>
    <cellStyle name="Normal 2 2 9" xfId="32622"/>
    <cellStyle name="Normal 2 2 9 10" xfId="32623"/>
    <cellStyle name="Normal 2 2 9 10 2" xfId="32624"/>
    <cellStyle name="Normal 2 2 9 10 2 2" xfId="32625"/>
    <cellStyle name="Normal 2 2 9 10 2 3" xfId="32626"/>
    <cellStyle name="Normal 2 2 9 10 2 4" xfId="32627"/>
    <cellStyle name="Normal 2 2 9 10 2 5" xfId="32628"/>
    <cellStyle name="Normal 2 2 9 10 2 6" xfId="32629"/>
    <cellStyle name="Normal 2 2 9 10 3" xfId="32630"/>
    <cellStyle name="Normal 2 2 9 10 4" xfId="32631"/>
    <cellStyle name="Normal 2 2 9 10 5" xfId="32632"/>
    <cellStyle name="Normal 2 2 9 10 6" xfId="32633"/>
    <cellStyle name="Normal 2 2 9 10 7" xfId="32634"/>
    <cellStyle name="Normal 2 2 9 11" xfId="32635"/>
    <cellStyle name="Normal 2 2 9 11 2" xfId="32636"/>
    <cellStyle name="Normal 2 2 9 11 2 2" xfId="32637"/>
    <cellStyle name="Normal 2 2 9 11 2 3" xfId="32638"/>
    <cellStyle name="Normal 2 2 9 11 2 4" xfId="32639"/>
    <cellStyle name="Normal 2 2 9 11 2 5" xfId="32640"/>
    <cellStyle name="Normal 2 2 9 11 2 6" xfId="32641"/>
    <cellStyle name="Normal 2 2 9 11 3" xfId="32642"/>
    <cellStyle name="Normal 2 2 9 11 4" xfId="32643"/>
    <cellStyle name="Normal 2 2 9 11 5" xfId="32644"/>
    <cellStyle name="Normal 2 2 9 11 6" xfId="32645"/>
    <cellStyle name="Normal 2 2 9 11 7" xfId="32646"/>
    <cellStyle name="Normal 2 2 9 12" xfId="32647"/>
    <cellStyle name="Normal 2 2 9 12 2" xfId="32648"/>
    <cellStyle name="Normal 2 2 9 12 2 2" xfId="32649"/>
    <cellStyle name="Normal 2 2 9 12 2 3" xfId="32650"/>
    <cellStyle name="Normal 2 2 9 12 2 4" xfId="32651"/>
    <cellStyle name="Normal 2 2 9 12 2 5" xfId="32652"/>
    <cellStyle name="Normal 2 2 9 12 2 6" xfId="32653"/>
    <cellStyle name="Normal 2 2 9 12 3" xfId="32654"/>
    <cellStyle name="Normal 2 2 9 12 4" xfId="32655"/>
    <cellStyle name="Normal 2 2 9 12 5" xfId="32656"/>
    <cellStyle name="Normal 2 2 9 12 6" xfId="32657"/>
    <cellStyle name="Normal 2 2 9 12 7" xfId="32658"/>
    <cellStyle name="Normal 2 2 9 13" xfId="32659"/>
    <cellStyle name="Normal 2 2 9 13 2" xfId="32660"/>
    <cellStyle name="Normal 2 2 9 13 2 2" xfId="32661"/>
    <cellStyle name="Normal 2 2 9 13 2 3" xfId="32662"/>
    <cellStyle name="Normal 2 2 9 13 2 4" xfId="32663"/>
    <cellStyle name="Normal 2 2 9 13 2 5" xfId="32664"/>
    <cellStyle name="Normal 2 2 9 13 2 6" xfId="32665"/>
    <cellStyle name="Normal 2 2 9 13 3" xfId="32666"/>
    <cellStyle name="Normal 2 2 9 13 4" xfId="32667"/>
    <cellStyle name="Normal 2 2 9 13 5" xfId="32668"/>
    <cellStyle name="Normal 2 2 9 13 6" xfId="32669"/>
    <cellStyle name="Normal 2 2 9 13 7" xfId="32670"/>
    <cellStyle name="Normal 2 2 9 14" xfId="32671"/>
    <cellStyle name="Normal 2 2 9 14 2" xfId="32672"/>
    <cellStyle name="Normal 2 2 9 14 2 2" xfId="32673"/>
    <cellStyle name="Normal 2 2 9 14 2 3" xfId="32674"/>
    <cellStyle name="Normal 2 2 9 14 2 4" xfId="32675"/>
    <cellStyle name="Normal 2 2 9 14 2 5" xfId="32676"/>
    <cellStyle name="Normal 2 2 9 14 2 6" xfId="32677"/>
    <cellStyle name="Normal 2 2 9 14 3" xfId="32678"/>
    <cellStyle name="Normal 2 2 9 14 4" xfId="32679"/>
    <cellStyle name="Normal 2 2 9 14 5" xfId="32680"/>
    <cellStyle name="Normal 2 2 9 14 6" xfId="32681"/>
    <cellStyle name="Normal 2 2 9 14 7" xfId="32682"/>
    <cellStyle name="Normal 2 2 9 15" xfId="32683"/>
    <cellStyle name="Normal 2 2 9 15 2" xfId="32684"/>
    <cellStyle name="Normal 2 2 9 15 2 2" xfId="32685"/>
    <cellStyle name="Normal 2 2 9 15 2 3" xfId="32686"/>
    <cellStyle name="Normal 2 2 9 15 2 4" xfId="32687"/>
    <cellStyle name="Normal 2 2 9 15 2 5" xfId="32688"/>
    <cellStyle name="Normal 2 2 9 15 2 6" xfId="32689"/>
    <cellStyle name="Normal 2 2 9 15 3" xfId="32690"/>
    <cellStyle name="Normal 2 2 9 15 4" xfId="32691"/>
    <cellStyle name="Normal 2 2 9 15 5" xfId="32692"/>
    <cellStyle name="Normal 2 2 9 15 6" xfId="32693"/>
    <cellStyle name="Normal 2 2 9 15 7" xfId="32694"/>
    <cellStyle name="Normal 2 2 9 16" xfId="32695"/>
    <cellStyle name="Normal 2 2 9 16 2" xfId="32696"/>
    <cellStyle name="Normal 2 2 9 16 2 2" xfId="32697"/>
    <cellStyle name="Normal 2 2 9 16 2 3" xfId="32698"/>
    <cellStyle name="Normal 2 2 9 16 2 4" xfId="32699"/>
    <cellStyle name="Normal 2 2 9 16 2 5" xfId="32700"/>
    <cellStyle name="Normal 2 2 9 16 2 6" xfId="32701"/>
    <cellStyle name="Normal 2 2 9 16 3" xfId="32702"/>
    <cellStyle name="Normal 2 2 9 16 4" xfId="32703"/>
    <cellStyle name="Normal 2 2 9 16 5" xfId="32704"/>
    <cellStyle name="Normal 2 2 9 16 6" xfId="32705"/>
    <cellStyle name="Normal 2 2 9 16 7" xfId="32706"/>
    <cellStyle name="Normal 2 2 9 17" xfId="32707"/>
    <cellStyle name="Normal 2 2 9 17 2" xfId="32708"/>
    <cellStyle name="Normal 2 2 9 17 2 2" xfId="32709"/>
    <cellStyle name="Normal 2 2 9 17 2 3" xfId="32710"/>
    <cellStyle name="Normal 2 2 9 17 2 4" xfId="32711"/>
    <cellStyle name="Normal 2 2 9 17 2 5" xfId="32712"/>
    <cellStyle name="Normal 2 2 9 17 2 6" xfId="32713"/>
    <cellStyle name="Normal 2 2 9 17 3" xfId="32714"/>
    <cellStyle name="Normal 2 2 9 17 3 2" xfId="32715"/>
    <cellStyle name="Normal 2 2 9 17 4" xfId="32716"/>
    <cellStyle name="Normal 2 2 9 17 5" xfId="32717"/>
    <cellStyle name="Normal 2 2 9 17 6" xfId="32718"/>
    <cellStyle name="Normal 2 2 9 17 7" xfId="32719"/>
    <cellStyle name="Normal 2 2 9 18" xfId="32720"/>
    <cellStyle name="Normal 2 2 9 18 2" xfId="32721"/>
    <cellStyle name="Normal 2 2 9 18 2 2" xfId="32722"/>
    <cellStyle name="Normal 2 2 9 18 2 3" xfId="32723"/>
    <cellStyle name="Normal 2 2 9 18 2 4" xfId="32724"/>
    <cellStyle name="Normal 2 2 9 18 2 5" xfId="32725"/>
    <cellStyle name="Normal 2 2 9 18 2 6" xfId="32726"/>
    <cellStyle name="Normal 2 2 9 18 3" xfId="32727"/>
    <cellStyle name="Normal 2 2 9 18 4" xfId="32728"/>
    <cellStyle name="Normal 2 2 9 18 5" xfId="32729"/>
    <cellStyle name="Normal 2 2 9 18 6" xfId="32730"/>
    <cellStyle name="Normal 2 2 9 18 7" xfId="32731"/>
    <cellStyle name="Normal 2 2 9 19" xfId="32732"/>
    <cellStyle name="Normal 2 2 9 19 2" xfId="32733"/>
    <cellStyle name="Normal 2 2 9 19 2 2" xfId="32734"/>
    <cellStyle name="Normal 2 2 9 19 2 3" xfId="32735"/>
    <cellStyle name="Normal 2 2 9 19 2 4" xfId="32736"/>
    <cellStyle name="Normal 2 2 9 19 2 5" xfId="32737"/>
    <cellStyle name="Normal 2 2 9 19 2 6" xfId="32738"/>
    <cellStyle name="Normal 2 2 9 19 3" xfId="32739"/>
    <cellStyle name="Normal 2 2 9 19 4" xfId="32740"/>
    <cellStyle name="Normal 2 2 9 19 5" xfId="32741"/>
    <cellStyle name="Normal 2 2 9 19 6" xfId="32742"/>
    <cellStyle name="Normal 2 2 9 19 7" xfId="32743"/>
    <cellStyle name="Normal 2 2 9 2" xfId="32744"/>
    <cellStyle name="Normal 2 2 9 2 2" xfId="32745"/>
    <cellStyle name="Normal 2 2 9 2 2 2" xfId="32746"/>
    <cellStyle name="Normal 2 2 9 2 2 3" xfId="32747"/>
    <cellStyle name="Normal 2 2 9 2 2 4" xfId="32748"/>
    <cellStyle name="Normal 2 2 9 2 2 5" xfId="32749"/>
    <cellStyle name="Normal 2 2 9 2 2 6" xfId="32750"/>
    <cellStyle name="Normal 2 2 9 2 3" xfId="32751"/>
    <cellStyle name="Normal 2 2 9 2 4" xfId="32752"/>
    <cellStyle name="Normal 2 2 9 2 5" xfId="32753"/>
    <cellStyle name="Normal 2 2 9 2 6" xfId="32754"/>
    <cellStyle name="Normal 2 2 9 2 7" xfId="32755"/>
    <cellStyle name="Normal 2 2 9 20" xfId="32756"/>
    <cellStyle name="Normal 2 2 9 20 2" xfId="32757"/>
    <cellStyle name="Normal 2 2 9 20 3" xfId="32758"/>
    <cellStyle name="Normal 2 2 9 20 4" xfId="32759"/>
    <cellStyle name="Normal 2 2 9 20 5" xfId="32760"/>
    <cellStyle name="Normal 2 2 9 20 6" xfId="32761"/>
    <cellStyle name="Normal 2 2 9 21" xfId="32762"/>
    <cellStyle name="Normal 2 2 9 22" xfId="32763"/>
    <cellStyle name="Normal 2 2 9 23" xfId="32764"/>
    <cellStyle name="Normal 2 2 9 24" xfId="32765"/>
    <cellStyle name="Normal 2 2 9 25" xfId="32766"/>
    <cellStyle name="Normal 2 2 9 3" xfId="32767"/>
    <cellStyle name="Normal 2 2 9 3 2" xfId="32768"/>
    <cellStyle name="Normal 2 2 9 3 2 2" xfId="32769"/>
    <cellStyle name="Normal 2 2 9 3 2 3" xfId="32770"/>
    <cellStyle name="Normal 2 2 9 3 2 4" xfId="32771"/>
    <cellStyle name="Normal 2 2 9 3 2 5" xfId="32772"/>
    <cellStyle name="Normal 2 2 9 3 2 6" xfId="32773"/>
    <cellStyle name="Normal 2 2 9 3 3" xfId="32774"/>
    <cellStyle name="Normal 2 2 9 3 4" xfId="32775"/>
    <cellStyle name="Normal 2 2 9 3 5" xfId="32776"/>
    <cellStyle name="Normal 2 2 9 3 6" xfId="32777"/>
    <cellStyle name="Normal 2 2 9 3 7" xfId="32778"/>
    <cellStyle name="Normal 2 2 9 4" xfId="32779"/>
    <cellStyle name="Normal 2 2 9 4 2" xfId="32780"/>
    <cellStyle name="Normal 2 2 9 4 2 2" xfId="32781"/>
    <cellStyle name="Normal 2 2 9 4 2 3" xfId="32782"/>
    <cellStyle name="Normal 2 2 9 4 2 4" xfId="32783"/>
    <cellStyle name="Normal 2 2 9 4 2 5" xfId="32784"/>
    <cellStyle name="Normal 2 2 9 4 2 6" xfId="32785"/>
    <cellStyle name="Normal 2 2 9 4 3" xfId="32786"/>
    <cellStyle name="Normal 2 2 9 4 4" xfId="32787"/>
    <cellStyle name="Normal 2 2 9 4 5" xfId="32788"/>
    <cellStyle name="Normal 2 2 9 4 6" xfId="32789"/>
    <cellStyle name="Normal 2 2 9 4 7" xfId="32790"/>
    <cellStyle name="Normal 2 2 9 5" xfId="32791"/>
    <cellStyle name="Normal 2 2 9 5 2" xfId="32792"/>
    <cellStyle name="Normal 2 2 9 5 2 2" xfId="32793"/>
    <cellStyle name="Normal 2 2 9 5 2 3" xfId="32794"/>
    <cellStyle name="Normal 2 2 9 5 2 4" xfId="32795"/>
    <cellStyle name="Normal 2 2 9 5 2 5" xfId="32796"/>
    <cellStyle name="Normal 2 2 9 5 2 6" xfId="32797"/>
    <cellStyle name="Normal 2 2 9 5 3" xfId="32798"/>
    <cellStyle name="Normal 2 2 9 5 4" xfId="32799"/>
    <cellStyle name="Normal 2 2 9 5 5" xfId="32800"/>
    <cellStyle name="Normal 2 2 9 5 6" xfId="32801"/>
    <cellStyle name="Normal 2 2 9 5 7" xfId="32802"/>
    <cellStyle name="Normal 2 2 9 6" xfId="32803"/>
    <cellStyle name="Normal 2 2 9 6 2" xfId="32804"/>
    <cellStyle name="Normal 2 2 9 6 2 2" xfId="32805"/>
    <cellStyle name="Normal 2 2 9 6 2 3" xfId="32806"/>
    <cellStyle name="Normal 2 2 9 6 2 4" xfId="32807"/>
    <cellStyle name="Normal 2 2 9 6 2 5" xfId="32808"/>
    <cellStyle name="Normal 2 2 9 6 2 6" xfId="32809"/>
    <cellStyle name="Normal 2 2 9 6 3" xfId="32810"/>
    <cellStyle name="Normal 2 2 9 6 4" xfId="32811"/>
    <cellStyle name="Normal 2 2 9 6 5" xfId="32812"/>
    <cellStyle name="Normal 2 2 9 6 6" xfId="32813"/>
    <cellStyle name="Normal 2 2 9 6 7" xfId="32814"/>
    <cellStyle name="Normal 2 2 9 7" xfId="32815"/>
    <cellStyle name="Normal 2 2 9 7 2" xfId="32816"/>
    <cellStyle name="Normal 2 2 9 7 2 2" xfId="32817"/>
    <cellStyle name="Normal 2 2 9 7 2 3" xfId="32818"/>
    <cellStyle name="Normal 2 2 9 7 2 4" xfId="32819"/>
    <cellStyle name="Normal 2 2 9 7 2 5" xfId="32820"/>
    <cellStyle name="Normal 2 2 9 7 2 6" xfId="32821"/>
    <cellStyle name="Normal 2 2 9 7 3" xfId="32822"/>
    <cellStyle name="Normal 2 2 9 7 4" xfId="32823"/>
    <cellStyle name="Normal 2 2 9 7 5" xfId="32824"/>
    <cellStyle name="Normal 2 2 9 7 6" xfId="32825"/>
    <cellStyle name="Normal 2 2 9 7 7" xfId="32826"/>
    <cellStyle name="Normal 2 2 9 8" xfId="32827"/>
    <cellStyle name="Normal 2 2 9 8 2" xfId="32828"/>
    <cellStyle name="Normal 2 2 9 8 2 2" xfId="32829"/>
    <cellStyle name="Normal 2 2 9 8 2 3" xfId="32830"/>
    <cellStyle name="Normal 2 2 9 8 2 4" xfId="32831"/>
    <cellStyle name="Normal 2 2 9 8 2 5" xfId="32832"/>
    <cellStyle name="Normal 2 2 9 8 2 6" xfId="32833"/>
    <cellStyle name="Normal 2 2 9 8 3" xfId="32834"/>
    <cellStyle name="Normal 2 2 9 8 4" xfId="32835"/>
    <cellStyle name="Normal 2 2 9 8 5" xfId="32836"/>
    <cellStyle name="Normal 2 2 9 8 6" xfId="32837"/>
    <cellStyle name="Normal 2 2 9 8 7" xfId="32838"/>
    <cellStyle name="Normal 2 2 9 9" xfId="32839"/>
    <cellStyle name="Normal 2 2 9 9 2" xfId="32840"/>
    <cellStyle name="Normal 2 2 9 9 2 2" xfId="32841"/>
    <cellStyle name="Normal 2 2 9 9 2 3" xfId="32842"/>
    <cellStyle name="Normal 2 2 9 9 2 4" xfId="32843"/>
    <cellStyle name="Normal 2 2 9 9 2 5" xfId="32844"/>
    <cellStyle name="Normal 2 2 9 9 2 6" xfId="32845"/>
    <cellStyle name="Normal 2 2 9 9 3" xfId="32846"/>
    <cellStyle name="Normal 2 2 9 9 4" xfId="32847"/>
    <cellStyle name="Normal 2 2 9 9 5" xfId="32848"/>
    <cellStyle name="Normal 2 2 9 9 6" xfId="32849"/>
    <cellStyle name="Normal 2 2 9 9 7" xfId="32850"/>
    <cellStyle name="Normal 2 20" xfId="32851"/>
    <cellStyle name="Normal 2 20 10" xfId="32852"/>
    <cellStyle name="Normal 2 20 10 10" xfId="32853"/>
    <cellStyle name="Normal 2 20 10 10 2" xfId="32854"/>
    <cellStyle name="Normal 2 20 10 10 2 2" xfId="32855"/>
    <cellStyle name="Normal 2 20 10 10 3" xfId="32856"/>
    <cellStyle name="Normal 2 20 10 11" xfId="32857"/>
    <cellStyle name="Normal 2 20 10 12" xfId="32858"/>
    <cellStyle name="Normal 2 20 10 13" xfId="32859"/>
    <cellStyle name="Normal 2 20 10 2" xfId="32860"/>
    <cellStyle name="Normal 2 20 10 2 2" xfId="32861"/>
    <cellStyle name="Normal 2 20 10 2 2 2" xfId="32862"/>
    <cellStyle name="Normal 2 20 10 2 2 3" xfId="32863"/>
    <cellStyle name="Normal 2 20 10 2 2 4" xfId="32864"/>
    <cellStyle name="Normal 2 20 10 2 2 5" xfId="32865"/>
    <cellStyle name="Normal 2 20 10 2 2 6" xfId="32866"/>
    <cellStyle name="Normal 2 20 10 2 3" xfId="32867"/>
    <cellStyle name="Normal 2 20 10 2 4" xfId="32868"/>
    <cellStyle name="Normal 2 20 10 2 5" xfId="32869"/>
    <cellStyle name="Normal 2 20 10 2 6" xfId="32870"/>
    <cellStyle name="Normal 2 20 10 2 7" xfId="32871"/>
    <cellStyle name="Normal 2 20 10 3" xfId="32872"/>
    <cellStyle name="Normal 2 20 10 3 2" xfId="32873"/>
    <cellStyle name="Normal 2 20 10 3 2 2" xfId="32874"/>
    <cellStyle name="Normal 2 20 10 3 2 3" xfId="32875"/>
    <cellStyle name="Normal 2 20 10 3 2 4" xfId="32876"/>
    <cellStyle name="Normal 2 20 10 3 2 5" xfId="32877"/>
    <cellStyle name="Normal 2 20 10 3 2 6" xfId="32878"/>
    <cellStyle name="Normal 2 20 10 3 3" xfId="32879"/>
    <cellStyle name="Normal 2 20 10 3 4" xfId="32880"/>
    <cellStyle name="Normal 2 20 10 3 5" xfId="32881"/>
    <cellStyle name="Normal 2 20 10 3 6" xfId="32882"/>
    <cellStyle name="Normal 2 20 10 3 7" xfId="32883"/>
    <cellStyle name="Normal 2 20 10 4" xfId="32884"/>
    <cellStyle name="Normal 2 20 10 4 2" xfId="32885"/>
    <cellStyle name="Normal 2 20 10 4 2 2" xfId="32886"/>
    <cellStyle name="Normal 2 20 10 4 2 3" xfId="32887"/>
    <cellStyle name="Normal 2 20 10 4 2 4" xfId="32888"/>
    <cellStyle name="Normal 2 20 10 4 2 5" xfId="32889"/>
    <cellStyle name="Normal 2 20 10 4 2 6" xfId="32890"/>
    <cellStyle name="Normal 2 20 10 4 3" xfId="32891"/>
    <cellStyle name="Normal 2 20 10 4 4" xfId="32892"/>
    <cellStyle name="Normal 2 20 10 4 5" xfId="32893"/>
    <cellStyle name="Normal 2 20 10 4 6" xfId="32894"/>
    <cellStyle name="Normal 2 20 10 4 7" xfId="32895"/>
    <cellStyle name="Normal 2 20 10 5" xfId="32896"/>
    <cellStyle name="Normal 2 20 10 5 2" xfId="32897"/>
    <cellStyle name="Normal 2 20 10 5 2 2" xfId="32898"/>
    <cellStyle name="Normal 2 20 10 5 2 3" xfId="32899"/>
    <cellStyle name="Normal 2 20 10 5 2 4" xfId="32900"/>
    <cellStyle name="Normal 2 20 10 5 2 5" xfId="32901"/>
    <cellStyle name="Normal 2 20 10 5 2 6" xfId="32902"/>
    <cellStyle name="Normal 2 20 10 5 3" xfId="32903"/>
    <cellStyle name="Normal 2 20 10 5 4" xfId="32904"/>
    <cellStyle name="Normal 2 20 10 5 5" xfId="32905"/>
    <cellStyle name="Normal 2 20 10 5 6" xfId="32906"/>
    <cellStyle name="Normal 2 20 10 5 7" xfId="32907"/>
    <cellStyle name="Normal 2 20 10 6" xfId="32908"/>
    <cellStyle name="Normal 2 20 10 6 2" xfId="32909"/>
    <cellStyle name="Normal 2 20 10 6 2 2" xfId="32910"/>
    <cellStyle name="Normal 2 20 10 6 2 3" xfId="32911"/>
    <cellStyle name="Normal 2 20 10 6 2 4" xfId="32912"/>
    <cellStyle name="Normal 2 20 10 6 2 5" xfId="32913"/>
    <cellStyle name="Normal 2 20 10 6 2 6" xfId="32914"/>
    <cellStyle name="Normal 2 20 10 6 3" xfId="32915"/>
    <cellStyle name="Normal 2 20 10 6 4" xfId="32916"/>
    <cellStyle name="Normal 2 20 10 6 5" xfId="32917"/>
    <cellStyle name="Normal 2 20 10 6 6" xfId="32918"/>
    <cellStyle name="Normal 2 20 10 6 7" xfId="32919"/>
    <cellStyle name="Normal 2 20 10 7" xfId="32920"/>
    <cellStyle name="Normal 2 20 10 7 2" xfId="32921"/>
    <cellStyle name="Normal 2 20 10 7 2 2" xfId="32922"/>
    <cellStyle name="Normal 2 20 10 7 2 3" xfId="32923"/>
    <cellStyle name="Normal 2 20 10 7 2 4" xfId="32924"/>
    <cellStyle name="Normal 2 20 10 7 2 5" xfId="32925"/>
    <cellStyle name="Normal 2 20 10 7 2 6" xfId="32926"/>
    <cellStyle name="Normal 2 20 10 7 3" xfId="32927"/>
    <cellStyle name="Normal 2 20 10 7 4" xfId="32928"/>
    <cellStyle name="Normal 2 20 10 7 5" xfId="32929"/>
    <cellStyle name="Normal 2 20 10 7 6" xfId="32930"/>
    <cellStyle name="Normal 2 20 10 7 7" xfId="32931"/>
    <cellStyle name="Normal 2 20 10 8" xfId="32932"/>
    <cellStyle name="Normal 2 20 10 8 2" xfId="32933"/>
    <cellStyle name="Normal 2 20 10 8 3" xfId="32934"/>
    <cellStyle name="Normal 2 20 10 8 4" xfId="32935"/>
    <cellStyle name="Normal 2 20 10 8 5" xfId="32936"/>
    <cellStyle name="Normal 2 20 10 8 6" xfId="32937"/>
    <cellStyle name="Normal 2 20 10 9" xfId="32938"/>
    <cellStyle name="Normal 2 20 11" xfId="32939"/>
    <cellStyle name="Normal 2 20 11 10" xfId="32940"/>
    <cellStyle name="Normal 2 20 11 11" xfId="32941"/>
    <cellStyle name="Normal 2 20 11 12" xfId="32942"/>
    <cellStyle name="Normal 2 20 11 13" xfId="32943"/>
    <cellStyle name="Normal 2 20 11 2" xfId="32944"/>
    <cellStyle name="Normal 2 20 11 2 2" xfId="32945"/>
    <cellStyle name="Normal 2 20 11 2 2 2" xfId="32946"/>
    <cellStyle name="Normal 2 20 11 2 2 3" xfId="32947"/>
    <cellStyle name="Normal 2 20 11 2 2 4" xfId="32948"/>
    <cellStyle name="Normal 2 20 11 2 2 5" xfId="32949"/>
    <cellStyle name="Normal 2 20 11 2 2 6" xfId="32950"/>
    <cellStyle name="Normal 2 20 11 2 3" xfId="32951"/>
    <cellStyle name="Normal 2 20 11 2 4" xfId="32952"/>
    <cellStyle name="Normal 2 20 11 2 4 2" xfId="32953"/>
    <cellStyle name="Normal 2 20 11 2 4 2 2" xfId="32954"/>
    <cellStyle name="Normal 2 20 11 2 4 3" xfId="32955"/>
    <cellStyle name="Normal 2 20 11 2 5" xfId="32956"/>
    <cellStyle name="Normal 2 20 11 2 6" xfId="32957"/>
    <cellStyle name="Normal 2 20 11 2 7" xfId="32958"/>
    <cellStyle name="Normal 2 20 11 3" xfId="32959"/>
    <cellStyle name="Normal 2 20 11 3 2" xfId="32960"/>
    <cellStyle name="Normal 2 20 11 3 2 2" xfId="32961"/>
    <cellStyle name="Normal 2 20 11 3 2 3" xfId="32962"/>
    <cellStyle name="Normal 2 20 11 3 2 4" xfId="32963"/>
    <cellStyle name="Normal 2 20 11 3 2 5" xfId="32964"/>
    <cellStyle name="Normal 2 20 11 3 2 6" xfId="32965"/>
    <cellStyle name="Normal 2 20 11 3 3" xfId="32966"/>
    <cellStyle name="Normal 2 20 11 3 4" xfId="32967"/>
    <cellStyle name="Normal 2 20 11 3 5" xfId="32968"/>
    <cellStyle name="Normal 2 20 11 3 6" xfId="32969"/>
    <cellStyle name="Normal 2 20 11 3 7" xfId="32970"/>
    <cellStyle name="Normal 2 20 11 4" xfId="32971"/>
    <cellStyle name="Normal 2 20 11 4 2" xfId="32972"/>
    <cellStyle name="Normal 2 20 11 4 2 2" xfId="32973"/>
    <cellStyle name="Normal 2 20 11 4 2 3" xfId="32974"/>
    <cellStyle name="Normal 2 20 11 4 2 4" xfId="32975"/>
    <cellStyle name="Normal 2 20 11 4 2 5" xfId="32976"/>
    <cellStyle name="Normal 2 20 11 4 2 6" xfId="32977"/>
    <cellStyle name="Normal 2 20 11 4 3" xfId="32978"/>
    <cellStyle name="Normal 2 20 11 4 4" xfId="32979"/>
    <cellStyle name="Normal 2 20 11 4 5" xfId="32980"/>
    <cellStyle name="Normal 2 20 11 4 6" xfId="32981"/>
    <cellStyle name="Normal 2 20 11 4 7" xfId="32982"/>
    <cellStyle name="Normal 2 20 11 5" xfId="32983"/>
    <cellStyle name="Normal 2 20 11 5 2" xfId="32984"/>
    <cellStyle name="Normal 2 20 11 5 2 2" xfId="32985"/>
    <cellStyle name="Normal 2 20 11 5 2 3" xfId="32986"/>
    <cellStyle name="Normal 2 20 11 5 2 4" xfId="32987"/>
    <cellStyle name="Normal 2 20 11 5 2 5" xfId="32988"/>
    <cellStyle name="Normal 2 20 11 5 2 6" xfId="32989"/>
    <cellStyle name="Normal 2 20 11 5 3" xfId="32990"/>
    <cellStyle name="Normal 2 20 11 5 4" xfId="32991"/>
    <cellStyle name="Normal 2 20 11 5 5" xfId="32992"/>
    <cellStyle name="Normal 2 20 11 5 6" xfId="32993"/>
    <cellStyle name="Normal 2 20 11 5 7" xfId="32994"/>
    <cellStyle name="Normal 2 20 11 6" xfId="32995"/>
    <cellStyle name="Normal 2 20 11 6 2" xfId="32996"/>
    <cellStyle name="Normal 2 20 11 6 2 2" xfId="32997"/>
    <cellStyle name="Normal 2 20 11 6 2 3" xfId="32998"/>
    <cellStyle name="Normal 2 20 11 6 2 4" xfId="32999"/>
    <cellStyle name="Normal 2 20 11 6 2 5" xfId="33000"/>
    <cellStyle name="Normal 2 20 11 6 2 6" xfId="33001"/>
    <cellStyle name="Normal 2 20 11 6 3" xfId="33002"/>
    <cellStyle name="Normal 2 20 11 6 4" xfId="33003"/>
    <cellStyle name="Normal 2 20 11 6 5" xfId="33004"/>
    <cellStyle name="Normal 2 20 11 6 6" xfId="33005"/>
    <cellStyle name="Normal 2 20 11 6 7" xfId="33006"/>
    <cellStyle name="Normal 2 20 11 7" xfId="33007"/>
    <cellStyle name="Normal 2 20 11 7 2" xfId="33008"/>
    <cellStyle name="Normal 2 20 11 7 2 2" xfId="33009"/>
    <cellStyle name="Normal 2 20 11 7 2 3" xfId="33010"/>
    <cellStyle name="Normal 2 20 11 7 2 4" xfId="33011"/>
    <cellStyle name="Normal 2 20 11 7 2 5" xfId="33012"/>
    <cellStyle name="Normal 2 20 11 7 2 6" xfId="33013"/>
    <cellStyle name="Normal 2 20 11 7 3" xfId="33014"/>
    <cellStyle name="Normal 2 20 11 7 4" xfId="33015"/>
    <cellStyle name="Normal 2 20 11 7 5" xfId="33016"/>
    <cellStyle name="Normal 2 20 11 7 6" xfId="33017"/>
    <cellStyle name="Normal 2 20 11 7 7" xfId="33018"/>
    <cellStyle name="Normal 2 20 11 8" xfId="33019"/>
    <cellStyle name="Normal 2 20 11 8 2" xfId="33020"/>
    <cellStyle name="Normal 2 20 11 8 3" xfId="33021"/>
    <cellStyle name="Normal 2 20 11 8 4" xfId="33022"/>
    <cellStyle name="Normal 2 20 11 8 5" xfId="33023"/>
    <cellStyle name="Normal 2 20 11 8 6" xfId="33024"/>
    <cellStyle name="Normal 2 20 11 9" xfId="33025"/>
    <cellStyle name="Normal 2 20 12" xfId="33026"/>
    <cellStyle name="Normal 2 20 12 10" xfId="33027"/>
    <cellStyle name="Normal 2 20 12 11" xfId="33028"/>
    <cellStyle name="Normal 2 20 12 12" xfId="33029"/>
    <cellStyle name="Normal 2 20 12 13" xfId="33030"/>
    <cellStyle name="Normal 2 20 12 2" xfId="33031"/>
    <cellStyle name="Normal 2 20 12 2 2" xfId="33032"/>
    <cellStyle name="Normal 2 20 12 2 2 2" xfId="33033"/>
    <cellStyle name="Normal 2 20 12 2 2 3" xfId="33034"/>
    <cellStyle name="Normal 2 20 12 2 2 4" xfId="33035"/>
    <cellStyle name="Normal 2 20 12 2 2 5" xfId="33036"/>
    <cellStyle name="Normal 2 20 12 2 2 6" xfId="33037"/>
    <cellStyle name="Normal 2 20 12 2 3" xfId="33038"/>
    <cellStyle name="Normal 2 20 12 2 4" xfId="33039"/>
    <cellStyle name="Normal 2 20 12 2 5" xfId="33040"/>
    <cellStyle name="Normal 2 20 12 2 6" xfId="33041"/>
    <cellStyle name="Normal 2 20 12 2 7" xfId="33042"/>
    <cellStyle name="Normal 2 20 12 3" xfId="33043"/>
    <cellStyle name="Normal 2 20 12 3 2" xfId="33044"/>
    <cellStyle name="Normal 2 20 12 3 2 2" xfId="33045"/>
    <cellStyle name="Normal 2 20 12 3 2 3" xfId="33046"/>
    <cellStyle name="Normal 2 20 12 3 2 4" xfId="33047"/>
    <cellStyle name="Normal 2 20 12 3 2 5" xfId="33048"/>
    <cellStyle name="Normal 2 20 12 3 2 6" xfId="33049"/>
    <cellStyle name="Normal 2 20 12 3 3" xfId="33050"/>
    <cellStyle name="Normal 2 20 12 3 4" xfId="33051"/>
    <cellStyle name="Normal 2 20 12 3 5" xfId="33052"/>
    <cellStyle name="Normal 2 20 12 3 6" xfId="33053"/>
    <cellStyle name="Normal 2 20 12 3 7" xfId="33054"/>
    <cellStyle name="Normal 2 20 12 4" xfId="33055"/>
    <cellStyle name="Normal 2 20 12 4 2" xfId="33056"/>
    <cellStyle name="Normal 2 20 12 4 2 2" xfId="33057"/>
    <cellStyle name="Normal 2 20 12 4 2 3" xfId="33058"/>
    <cellStyle name="Normal 2 20 12 4 2 4" xfId="33059"/>
    <cellStyle name="Normal 2 20 12 4 2 5" xfId="33060"/>
    <cellStyle name="Normal 2 20 12 4 2 6" xfId="33061"/>
    <cellStyle name="Normal 2 20 12 4 3" xfId="33062"/>
    <cellStyle name="Normal 2 20 12 4 4" xfId="33063"/>
    <cellStyle name="Normal 2 20 12 4 5" xfId="33064"/>
    <cellStyle name="Normal 2 20 12 4 6" xfId="33065"/>
    <cellStyle name="Normal 2 20 12 4 7" xfId="33066"/>
    <cellStyle name="Normal 2 20 12 5" xfId="33067"/>
    <cellStyle name="Normal 2 20 12 5 2" xfId="33068"/>
    <cellStyle name="Normal 2 20 12 5 2 2" xfId="33069"/>
    <cellStyle name="Normal 2 20 12 5 2 3" xfId="33070"/>
    <cellStyle name="Normal 2 20 12 5 2 4" xfId="33071"/>
    <cellStyle name="Normal 2 20 12 5 2 5" xfId="33072"/>
    <cellStyle name="Normal 2 20 12 5 2 6" xfId="33073"/>
    <cellStyle name="Normal 2 20 12 5 3" xfId="33074"/>
    <cellStyle name="Normal 2 20 12 5 4" xfId="33075"/>
    <cellStyle name="Normal 2 20 12 5 5" xfId="33076"/>
    <cellStyle name="Normal 2 20 12 5 6" xfId="33077"/>
    <cellStyle name="Normal 2 20 12 5 7" xfId="33078"/>
    <cellStyle name="Normal 2 20 12 6" xfId="33079"/>
    <cellStyle name="Normal 2 20 12 6 2" xfId="33080"/>
    <cellStyle name="Normal 2 20 12 6 2 2" xfId="33081"/>
    <cellStyle name="Normal 2 20 12 6 2 3" xfId="33082"/>
    <cellStyle name="Normal 2 20 12 6 2 4" xfId="33083"/>
    <cellStyle name="Normal 2 20 12 6 2 5" xfId="33084"/>
    <cellStyle name="Normal 2 20 12 6 2 6" xfId="33085"/>
    <cellStyle name="Normal 2 20 12 6 3" xfId="33086"/>
    <cellStyle name="Normal 2 20 12 6 4" xfId="33087"/>
    <cellStyle name="Normal 2 20 12 6 5" xfId="33088"/>
    <cellStyle name="Normal 2 20 12 6 6" xfId="33089"/>
    <cellStyle name="Normal 2 20 12 6 7" xfId="33090"/>
    <cellStyle name="Normal 2 20 12 7" xfId="33091"/>
    <cellStyle name="Normal 2 20 12 7 2" xfId="33092"/>
    <cellStyle name="Normal 2 20 12 7 2 2" xfId="33093"/>
    <cellStyle name="Normal 2 20 12 7 2 3" xfId="33094"/>
    <cellStyle name="Normal 2 20 12 7 2 4" xfId="33095"/>
    <cellStyle name="Normal 2 20 12 7 2 5" xfId="33096"/>
    <cellStyle name="Normal 2 20 12 7 2 6" xfId="33097"/>
    <cellStyle name="Normal 2 20 12 7 3" xfId="33098"/>
    <cellStyle name="Normal 2 20 12 7 4" xfId="33099"/>
    <cellStyle name="Normal 2 20 12 7 5" xfId="33100"/>
    <cellStyle name="Normal 2 20 12 7 6" xfId="33101"/>
    <cellStyle name="Normal 2 20 12 7 7" xfId="33102"/>
    <cellStyle name="Normal 2 20 12 8" xfId="33103"/>
    <cellStyle name="Normal 2 20 12 8 2" xfId="33104"/>
    <cellStyle name="Normal 2 20 12 8 2 2" xfId="33105"/>
    <cellStyle name="Normal 2 20 12 8 2 2 2" xfId="33106"/>
    <cellStyle name="Normal 2 20 12 8 2 3" xfId="33107"/>
    <cellStyle name="Normal 2 20 12 8 3" xfId="33108"/>
    <cellStyle name="Normal 2 20 12 8 4" xfId="33109"/>
    <cellStyle name="Normal 2 20 12 8 5" xfId="33110"/>
    <cellStyle name="Normal 2 20 12 8 6" xfId="33111"/>
    <cellStyle name="Normal 2 20 12 9" xfId="33112"/>
    <cellStyle name="Normal 2 20 13" xfId="33113"/>
    <cellStyle name="Normal 2 20 13 10" xfId="33114"/>
    <cellStyle name="Normal 2 20 13 11" xfId="33115"/>
    <cellStyle name="Normal 2 20 13 12" xfId="33116"/>
    <cellStyle name="Normal 2 20 13 13" xfId="33117"/>
    <cellStyle name="Normal 2 20 13 2" xfId="33118"/>
    <cellStyle name="Normal 2 20 13 2 2" xfId="33119"/>
    <cellStyle name="Normal 2 20 13 2 2 2" xfId="33120"/>
    <cellStyle name="Normal 2 20 13 2 2 3" xfId="33121"/>
    <cellStyle name="Normal 2 20 13 2 2 4" xfId="33122"/>
    <cellStyle name="Normal 2 20 13 2 2 5" xfId="33123"/>
    <cellStyle name="Normal 2 20 13 2 2 6" xfId="33124"/>
    <cellStyle name="Normal 2 20 13 2 3" xfId="33125"/>
    <cellStyle name="Normal 2 20 13 2 4" xfId="33126"/>
    <cellStyle name="Normal 2 20 13 2 5" xfId="33127"/>
    <cellStyle name="Normal 2 20 13 2 6" xfId="33128"/>
    <cellStyle name="Normal 2 20 13 2 7" xfId="33129"/>
    <cellStyle name="Normal 2 20 13 3" xfId="33130"/>
    <cellStyle name="Normal 2 20 13 3 2" xfId="33131"/>
    <cellStyle name="Normal 2 20 13 3 2 2" xfId="33132"/>
    <cellStyle name="Normal 2 20 13 3 2 2 2" xfId="33133"/>
    <cellStyle name="Normal 2 20 13 3 2 3" xfId="33134"/>
    <cellStyle name="Normal 2 20 13 3 2 4" xfId="33135"/>
    <cellStyle name="Normal 2 20 13 3 2 5" xfId="33136"/>
    <cellStyle name="Normal 2 20 13 3 2 6" xfId="33137"/>
    <cellStyle name="Normal 2 20 13 3 3" xfId="33138"/>
    <cellStyle name="Normal 2 20 13 3 4" xfId="33139"/>
    <cellStyle name="Normal 2 20 13 3 5" xfId="33140"/>
    <cellStyle name="Normal 2 20 13 3 6" xfId="33141"/>
    <cellStyle name="Normal 2 20 13 3 7" xfId="33142"/>
    <cellStyle name="Normal 2 20 13 4" xfId="33143"/>
    <cellStyle name="Normal 2 20 13 4 2" xfId="33144"/>
    <cellStyle name="Normal 2 20 13 4 2 2" xfId="33145"/>
    <cellStyle name="Normal 2 20 13 4 2 3" xfId="33146"/>
    <cellStyle name="Normal 2 20 13 4 2 4" xfId="33147"/>
    <cellStyle name="Normal 2 20 13 4 2 5" xfId="33148"/>
    <cellStyle name="Normal 2 20 13 4 2 6" xfId="33149"/>
    <cellStyle name="Normal 2 20 13 4 3" xfId="33150"/>
    <cellStyle name="Normal 2 20 13 4 4" xfId="33151"/>
    <cellStyle name="Normal 2 20 13 4 5" xfId="33152"/>
    <cellStyle name="Normal 2 20 13 4 6" xfId="33153"/>
    <cellStyle name="Normal 2 20 13 4 7" xfId="33154"/>
    <cellStyle name="Normal 2 20 13 5" xfId="33155"/>
    <cellStyle name="Normal 2 20 13 5 2" xfId="33156"/>
    <cellStyle name="Normal 2 20 13 5 2 2" xfId="33157"/>
    <cellStyle name="Normal 2 20 13 5 2 3" xfId="33158"/>
    <cellStyle name="Normal 2 20 13 5 2 4" xfId="33159"/>
    <cellStyle name="Normal 2 20 13 5 2 5" xfId="33160"/>
    <cellStyle name="Normal 2 20 13 5 2 6" xfId="33161"/>
    <cellStyle name="Normal 2 20 13 5 3" xfId="33162"/>
    <cellStyle name="Normal 2 20 13 5 3 2" xfId="33163"/>
    <cellStyle name="Normal 2 20 13 5 3 2 2" xfId="33164"/>
    <cellStyle name="Normal 2 20 13 5 3 3" xfId="33165"/>
    <cellStyle name="Normal 2 20 13 5 4" xfId="33166"/>
    <cellStyle name="Normal 2 20 13 5 5" xfId="33167"/>
    <cellStyle name="Normal 2 20 13 5 6" xfId="33168"/>
    <cellStyle name="Normal 2 20 13 5 7" xfId="33169"/>
    <cellStyle name="Normal 2 20 13 6" xfId="33170"/>
    <cellStyle name="Normal 2 20 13 6 2" xfId="33171"/>
    <cellStyle name="Normal 2 20 13 6 2 2" xfId="33172"/>
    <cellStyle name="Normal 2 20 13 6 2 3" xfId="33173"/>
    <cellStyle name="Normal 2 20 13 6 2 4" xfId="33174"/>
    <cellStyle name="Normal 2 20 13 6 2 5" xfId="33175"/>
    <cellStyle name="Normal 2 20 13 6 2 6" xfId="33176"/>
    <cellStyle name="Normal 2 20 13 6 3" xfId="33177"/>
    <cellStyle name="Normal 2 20 13 6 4" xfId="33178"/>
    <cellStyle name="Normal 2 20 13 6 5" xfId="33179"/>
    <cellStyle name="Normal 2 20 13 6 6" xfId="33180"/>
    <cellStyle name="Normal 2 20 13 6 7" xfId="33181"/>
    <cellStyle name="Normal 2 20 13 7" xfId="33182"/>
    <cellStyle name="Normal 2 20 13 7 2" xfId="33183"/>
    <cellStyle name="Normal 2 20 13 7 2 2" xfId="33184"/>
    <cellStyle name="Normal 2 20 13 7 2 3" xfId="33185"/>
    <cellStyle name="Normal 2 20 13 7 2 4" xfId="33186"/>
    <cellStyle name="Normal 2 20 13 7 2 5" xfId="33187"/>
    <cellStyle name="Normal 2 20 13 7 2 6" xfId="33188"/>
    <cellStyle name="Normal 2 20 13 7 3" xfId="33189"/>
    <cellStyle name="Normal 2 20 13 7 4" xfId="33190"/>
    <cellStyle name="Normal 2 20 13 7 5" xfId="33191"/>
    <cellStyle name="Normal 2 20 13 7 6" xfId="33192"/>
    <cellStyle name="Normal 2 20 13 7 7" xfId="33193"/>
    <cellStyle name="Normal 2 20 13 8" xfId="33194"/>
    <cellStyle name="Normal 2 20 13 8 2" xfId="33195"/>
    <cellStyle name="Normal 2 20 13 8 3" xfId="33196"/>
    <cellStyle name="Normal 2 20 13 8 4" xfId="33197"/>
    <cellStyle name="Normal 2 20 13 8 5" xfId="33198"/>
    <cellStyle name="Normal 2 20 13 8 6" xfId="33199"/>
    <cellStyle name="Normal 2 20 13 9" xfId="33200"/>
    <cellStyle name="Normal 2 20 14" xfId="33201"/>
    <cellStyle name="Normal 2 20 14 2" xfId="33202"/>
    <cellStyle name="Normal 2 20 14 2 2" xfId="33203"/>
    <cellStyle name="Normal 2 20 14 2 3" xfId="33204"/>
    <cellStyle name="Normal 2 20 14 2 4" xfId="33205"/>
    <cellStyle name="Normal 2 20 14 2 5" xfId="33206"/>
    <cellStyle name="Normal 2 20 14 2 6" xfId="33207"/>
    <cellStyle name="Normal 2 20 14 3" xfId="33208"/>
    <cellStyle name="Normal 2 20 14 4" xfId="33209"/>
    <cellStyle name="Normal 2 20 14 5" xfId="33210"/>
    <cellStyle name="Normal 2 20 14 6" xfId="33211"/>
    <cellStyle name="Normal 2 20 14 7" xfId="33212"/>
    <cellStyle name="Normal 2 20 15" xfId="33213"/>
    <cellStyle name="Normal 2 20 15 2" xfId="33214"/>
    <cellStyle name="Normal 2 20 15 2 2" xfId="33215"/>
    <cellStyle name="Normal 2 20 15 2 3" xfId="33216"/>
    <cellStyle name="Normal 2 20 15 2 4" xfId="33217"/>
    <cellStyle name="Normal 2 20 15 2 5" xfId="33218"/>
    <cellStyle name="Normal 2 20 15 2 6" xfId="33219"/>
    <cellStyle name="Normal 2 20 15 3" xfId="33220"/>
    <cellStyle name="Normal 2 20 15 4" xfId="33221"/>
    <cellStyle name="Normal 2 20 15 5" xfId="33222"/>
    <cellStyle name="Normal 2 20 15 6" xfId="33223"/>
    <cellStyle name="Normal 2 20 15 7" xfId="33224"/>
    <cellStyle name="Normal 2 20 16" xfId="33225"/>
    <cellStyle name="Normal 2 20 16 2" xfId="33226"/>
    <cellStyle name="Normal 2 20 16 2 2" xfId="33227"/>
    <cellStyle name="Normal 2 20 16 2 3" xfId="33228"/>
    <cellStyle name="Normal 2 20 16 2 4" xfId="33229"/>
    <cellStyle name="Normal 2 20 16 2 5" xfId="33230"/>
    <cellStyle name="Normal 2 20 16 2 6" xfId="33231"/>
    <cellStyle name="Normal 2 20 16 3" xfId="33232"/>
    <cellStyle name="Normal 2 20 16 4" xfId="33233"/>
    <cellStyle name="Normal 2 20 16 5" xfId="33234"/>
    <cellStyle name="Normal 2 20 16 6" xfId="33235"/>
    <cellStyle name="Normal 2 20 16 7" xfId="33236"/>
    <cellStyle name="Normal 2 20 17" xfId="33237"/>
    <cellStyle name="Normal 2 20 17 2" xfId="33238"/>
    <cellStyle name="Normal 2 20 17 2 2" xfId="33239"/>
    <cellStyle name="Normal 2 20 17 2 2 2" xfId="33240"/>
    <cellStyle name="Normal 2 20 17 2 2 2 2" xfId="33241"/>
    <cellStyle name="Normal 2 20 17 2 2 3" xfId="33242"/>
    <cellStyle name="Normal 2 20 17 2 3" xfId="33243"/>
    <cellStyle name="Normal 2 20 17 2 4" xfId="33244"/>
    <cellStyle name="Normal 2 20 17 2 5" xfId="33245"/>
    <cellStyle name="Normal 2 20 17 2 6" xfId="33246"/>
    <cellStyle name="Normal 2 20 17 3" xfId="33247"/>
    <cellStyle name="Normal 2 20 17 4" xfId="33248"/>
    <cellStyle name="Normal 2 20 17 5" xfId="33249"/>
    <cellStyle name="Normal 2 20 17 6" xfId="33250"/>
    <cellStyle name="Normal 2 20 17 7" xfId="33251"/>
    <cellStyle name="Normal 2 20 18" xfId="33252"/>
    <cellStyle name="Normal 2 20 18 2" xfId="33253"/>
    <cellStyle name="Normal 2 20 18 2 2" xfId="33254"/>
    <cellStyle name="Normal 2 20 18 2 3" xfId="33255"/>
    <cellStyle name="Normal 2 20 18 2 4" xfId="33256"/>
    <cellStyle name="Normal 2 20 18 2 5" xfId="33257"/>
    <cellStyle name="Normal 2 20 18 2 6" xfId="33258"/>
    <cellStyle name="Normal 2 20 18 3" xfId="33259"/>
    <cellStyle name="Normal 2 20 18 4" xfId="33260"/>
    <cellStyle name="Normal 2 20 18 5" xfId="33261"/>
    <cellStyle name="Normal 2 20 18 6" xfId="33262"/>
    <cellStyle name="Normal 2 20 18 7" xfId="33263"/>
    <cellStyle name="Normal 2 20 19" xfId="33264"/>
    <cellStyle name="Normal 2 20 19 2" xfId="33265"/>
    <cellStyle name="Normal 2 20 19 2 2" xfId="33266"/>
    <cellStyle name="Normal 2 20 19 2 3" xfId="33267"/>
    <cellStyle name="Normal 2 20 19 2 4" xfId="33268"/>
    <cellStyle name="Normal 2 20 19 2 5" xfId="33269"/>
    <cellStyle name="Normal 2 20 19 2 6" xfId="33270"/>
    <cellStyle name="Normal 2 20 19 3" xfId="33271"/>
    <cellStyle name="Normal 2 20 19 4" xfId="33272"/>
    <cellStyle name="Normal 2 20 19 5" xfId="33273"/>
    <cellStyle name="Normal 2 20 19 6" xfId="33274"/>
    <cellStyle name="Normal 2 20 19 7" xfId="33275"/>
    <cellStyle name="Normal 2 20 2" xfId="33276"/>
    <cellStyle name="Normal 2 20 2 10" xfId="33277"/>
    <cellStyle name="Normal 2 20 2 11" xfId="33278"/>
    <cellStyle name="Normal 2 20 2 12" xfId="33279"/>
    <cellStyle name="Normal 2 20 2 13" xfId="33280"/>
    <cellStyle name="Normal 2 20 2 2" xfId="33281"/>
    <cellStyle name="Normal 2 20 2 2 2" xfId="33282"/>
    <cellStyle name="Normal 2 20 2 2 2 2" xfId="33283"/>
    <cellStyle name="Normal 2 20 2 2 2 3" xfId="33284"/>
    <cellStyle name="Normal 2 20 2 2 2 4" xfId="33285"/>
    <cellStyle name="Normal 2 20 2 2 2 5" xfId="33286"/>
    <cellStyle name="Normal 2 20 2 2 2 6" xfId="33287"/>
    <cellStyle name="Normal 2 20 2 2 3" xfId="33288"/>
    <cellStyle name="Normal 2 20 2 2 4" xfId="33289"/>
    <cellStyle name="Normal 2 20 2 2 5" xfId="33290"/>
    <cellStyle name="Normal 2 20 2 2 6" xfId="33291"/>
    <cellStyle name="Normal 2 20 2 2 7" xfId="33292"/>
    <cellStyle name="Normal 2 20 2 3" xfId="33293"/>
    <cellStyle name="Normal 2 20 2 3 2" xfId="33294"/>
    <cellStyle name="Normal 2 20 2 3 2 2" xfId="33295"/>
    <cellStyle name="Normal 2 20 2 3 2 3" xfId="33296"/>
    <cellStyle name="Normal 2 20 2 3 2 4" xfId="33297"/>
    <cellStyle name="Normal 2 20 2 3 2 5" xfId="33298"/>
    <cellStyle name="Normal 2 20 2 3 2 6" xfId="33299"/>
    <cellStyle name="Normal 2 20 2 3 3" xfId="33300"/>
    <cellStyle name="Normal 2 20 2 3 4" xfId="33301"/>
    <cellStyle name="Normal 2 20 2 3 5" xfId="33302"/>
    <cellStyle name="Normal 2 20 2 3 6" xfId="33303"/>
    <cellStyle name="Normal 2 20 2 3 7" xfId="33304"/>
    <cellStyle name="Normal 2 20 2 4" xfId="33305"/>
    <cellStyle name="Normal 2 20 2 4 2" xfId="33306"/>
    <cellStyle name="Normal 2 20 2 4 2 2" xfId="33307"/>
    <cellStyle name="Normal 2 20 2 4 2 3" xfId="33308"/>
    <cellStyle name="Normal 2 20 2 4 2 4" xfId="33309"/>
    <cellStyle name="Normal 2 20 2 4 2 5" xfId="33310"/>
    <cellStyle name="Normal 2 20 2 4 2 6" xfId="33311"/>
    <cellStyle name="Normal 2 20 2 4 3" xfId="33312"/>
    <cellStyle name="Normal 2 20 2 4 4" xfId="33313"/>
    <cellStyle name="Normal 2 20 2 4 5" xfId="33314"/>
    <cellStyle name="Normal 2 20 2 4 6" xfId="33315"/>
    <cellStyle name="Normal 2 20 2 4 7" xfId="33316"/>
    <cellStyle name="Normal 2 20 2 5" xfId="33317"/>
    <cellStyle name="Normal 2 20 2 5 2" xfId="33318"/>
    <cellStyle name="Normal 2 20 2 5 2 2" xfId="33319"/>
    <cellStyle name="Normal 2 20 2 5 2 3" xfId="33320"/>
    <cellStyle name="Normal 2 20 2 5 2 4" xfId="33321"/>
    <cellStyle name="Normal 2 20 2 5 2 5" xfId="33322"/>
    <cellStyle name="Normal 2 20 2 5 2 6" xfId="33323"/>
    <cellStyle name="Normal 2 20 2 5 3" xfId="33324"/>
    <cellStyle name="Normal 2 20 2 5 4" xfId="33325"/>
    <cellStyle name="Normal 2 20 2 5 5" xfId="33326"/>
    <cellStyle name="Normal 2 20 2 5 6" xfId="33327"/>
    <cellStyle name="Normal 2 20 2 5 7" xfId="33328"/>
    <cellStyle name="Normal 2 20 2 6" xfId="33329"/>
    <cellStyle name="Normal 2 20 2 6 2" xfId="33330"/>
    <cellStyle name="Normal 2 20 2 6 2 2" xfId="33331"/>
    <cellStyle name="Normal 2 20 2 6 2 3" xfId="33332"/>
    <cellStyle name="Normal 2 20 2 6 2 4" xfId="33333"/>
    <cellStyle name="Normal 2 20 2 6 2 5" xfId="33334"/>
    <cellStyle name="Normal 2 20 2 6 2 6" xfId="33335"/>
    <cellStyle name="Normal 2 20 2 6 3" xfId="33336"/>
    <cellStyle name="Normal 2 20 2 6 4" xfId="33337"/>
    <cellStyle name="Normal 2 20 2 6 5" xfId="33338"/>
    <cellStyle name="Normal 2 20 2 6 6" xfId="33339"/>
    <cellStyle name="Normal 2 20 2 6 7" xfId="33340"/>
    <cellStyle name="Normal 2 20 2 7" xfId="33341"/>
    <cellStyle name="Normal 2 20 2 7 2" xfId="33342"/>
    <cellStyle name="Normal 2 20 2 7 2 2" xfId="33343"/>
    <cellStyle name="Normal 2 20 2 7 2 3" xfId="33344"/>
    <cellStyle name="Normal 2 20 2 7 2 4" xfId="33345"/>
    <cellStyle name="Normal 2 20 2 7 2 5" xfId="33346"/>
    <cellStyle name="Normal 2 20 2 7 2 6" xfId="33347"/>
    <cellStyle name="Normal 2 20 2 7 3" xfId="33348"/>
    <cellStyle name="Normal 2 20 2 7 4" xfId="33349"/>
    <cellStyle name="Normal 2 20 2 7 5" xfId="33350"/>
    <cellStyle name="Normal 2 20 2 7 6" xfId="33351"/>
    <cellStyle name="Normal 2 20 2 7 7" xfId="33352"/>
    <cellStyle name="Normal 2 20 2 8" xfId="33353"/>
    <cellStyle name="Normal 2 20 2 8 2" xfId="33354"/>
    <cellStyle name="Normal 2 20 2 8 3" xfId="33355"/>
    <cellStyle name="Normal 2 20 2 8 4" xfId="33356"/>
    <cellStyle name="Normal 2 20 2 8 5" xfId="33357"/>
    <cellStyle name="Normal 2 20 2 8 6" xfId="33358"/>
    <cellStyle name="Normal 2 20 2 9" xfId="33359"/>
    <cellStyle name="Normal 2 20 20" xfId="33360"/>
    <cellStyle name="Normal 2 20 20 2" xfId="33361"/>
    <cellStyle name="Normal 2 20 20 3" xfId="33362"/>
    <cellStyle name="Normal 2 20 20 3 2" xfId="33363"/>
    <cellStyle name="Normal 2 20 20 3 2 2" xfId="33364"/>
    <cellStyle name="Normal 2 20 20 3 3" xfId="33365"/>
    <cellStyle name="Normal 2 20 20 4" xfId="33366"/>
    <cellStyle name="Normal 2 20 20 5" xfId="33367"/>
    <cellStyle name="Normal 2 20 20 6" xfId="33368"/>
    <cellStyle name="Normal 2 20 21" xfId="33369"/>
    <cellStyle name="Normal 2 20 22" xfId="33370"/>
    <cellStyle name="Normal 2 20 23" xfId="33371"/>
    <cellStyle name="Normal 2 20 24" xfId="33372"/>
    <cellStyle name="Normal 2 20 25" xfId="33373"/>
    <cellStyle name="Normal 2 20 3" xfId="33374"/>
    <cellStyle name="Normal 2 20 3 10" xfId="33375"/>
    <cellStyle name="Normal 2 20 3 11" xfId="33376"/>
    <cellStyle name="Normal 2 20 3 12" xfId="33377"/>
    <cellStyle name="Normal 2 20 3 13" xfId="33378"/>
    <cellStyle name="Normal 2 20 3 2" xfId="33379"/>
    <cellStyle name="Normal 2 20 3 2 2" xfId="33380"/>
    <cellStyle name="Normal 2 20 3 2 2 2" xfId="33381"/>
    <cellStyle name="Normal 2 20 3 2 2 3" xfId="33382"/>
    <cellStyle name="Normal 2 20 3 2 2 4" xfId="33383"/>
    <cellStyle name="Normal 2 20 3 2 2 5" xfId="33384"/>
    <cellStyle name="Normal 2 20 3 2 2 6" xfId="33385"/>
    <cellStyle name="Normal 2 20 3 2 3" xfId="33386"/>
    <cellStyle name="Normal 2 20 3 2 4" xfId="33387"/>
    <cellStyle name="Normal 2 20 3 2 5" xfId="33388"/>
    <cellStyle name="Normal 2 20 3 2 6" xfId="33389"/>
    <cellStyle name="Normal 2 20 3 2 7" xfId="33390"/>
    <cellStyle name="Normal 2 20 3 3" xfId="33391"/>
    <cellStyle name="Normal 2 20 3 3 2" xfId="33392"/>
    <cellStyle name="Normal 2 20 3 3 2 2" xfId="33393"/>
    <cellStyle name="Normal 2 20 3 3 2 3" xfId="33394"/>
    <cellStyle name="Normal 2 20 3 3 2 4" xfId="33395"/>
    <cellStyle name="Normal 2 20 3 3 2 5" xfId="33396"/>
    <cellStyle name="Normal 2 20 3 3 2 6" xfId="33397"/>
    <cellStyle name="Normal 2 20 3 3 3" xfId="33398"/>
    <cellStyle name="Normal 2 20 3 3 4" xfId="33399"/>
    <cellStyle name="Normal 2 20 3 3 5" xfId="33400"/>
    <cellStyle name="Normal 2 20 3 3 6" xfId="33401"/>
    <cellStyle name="Normal 2 20 3 3 7" xfId="33402"/>
    <cellStyle name="Normal 2 20 3 4" xfId="33403"/>
    <cellStyle name="Normal 2 20 3 4 2" xfId="33404"/>
    <cellStyle name="Normal 2 20 3 4 2 2" xfId="33405"/>
    <cellStyle name="Normal 2 20 3 4 2 3" xfId="33406"/>
    <cellStyle name="Normal 2 20 3 4 2 4" xfId="33407"/>
    <cellStyle name="Normal 2 20 3 4 2 5" xfId="33408"/>
    <cellStyle name="Normal 2 20 3 4 2 6" xfId="33409"/>
    <cellStyle name="Normal 2 20 3 4 3" xfId="33410"/>
    <cellStyle name="Normal 2 20 3 4 4" xfId="33411"/>
    <cellStyle name="Normal 2 20 3 4 5" xfId="33412"/>
    <cellStyle name="Normal 2 20 3 4 6" xfId="33413"/>
    <cellStyle name="Normal 2 20 3 4 7" xfId="33414"/>
    <cellStyle name="Normal 2 20 3 5" xfId="33415"/>
    <cellStyle name="Normal 2 20 3 5 2" xfId="33416"/>
    <cellStyle name="Normal 2 20 3 5 2 2" xfId="33417"/>
    <cellStyle name="Normal 2 20 3 5 2 2 2" xfId="33418"/>
    <cellStyle name="Normal 2 20 3 5 2 3" xfId="33419"/>
    <cellStyle name="Normal 2 20 3 5 2 4" xfId="33420"/>
    <cellStyle name="Normal 2 20 3 5 2 5" xfId="33421"/>
    <cellStyle name="Normal 2 20 3 5 2 6" xfId="33422"/>
    <cellStyle name="Normal 2 20 3 5 3" xfId="33423"/>
    <cellStyle name="Normal 2 20 3 5 4" xfId="33424"/>
    <cellStyle name="Normal 2 20 3 5 5" xfId="33425"/>
    <cellStyle name="Normal 2 20 3 5 6" xfId="33426"/>
    <cellStyle name="Normal 2 20 3 5 7" xfId="33427"/>
    <cellStyle name="Normal 2 20 3 6" xfId="33428"/>
    <cellStyle name="Normal 2 20 3 6 2" xfId="33429"/>
    <cellStyle name="Normal 2 20 3 6 2 2" xfId="33430"/>
    <cellStyle name="Normal 2 20 3 6 2 3" xfId="33431"/>
    <cellStyle name="Normal 2 20 3 6 2 4" xfId="33432"/>
    <cellStyle name="Normal 2 20 3 6 2 5" xfId="33433"/>
    <cellStyle name="Normal 2 20 3 6 2 6" xfId="33434"/>
    <cellStyle name="Normal 2 20 3 6 3" xfId="33435"/>
    <cellStyle name="Normal 2 20 3 6 4" xfId="33436"/>
    <cellStyle name="Normal 2 20 3 6 5" xfId="33437"/>
    <cellStyle name="Normal 2 20 3 6 6" xfId="33438"/>
    <cellStyle name="Normal 2 20 3 6 7" xfId="33439"/>
    <cellStyle name="Normal 2 20 3 7" xfId="33440"/>
    <cellStyle name="Normal 2 20 3 7 2" xfId="33441"/>
    <cellStyle name="Normal 2 20 3 7 2 2" xfId="33442"/>
    <cellStyle name="Normal 2 20 3 7 2 3" xfId="33443"/>
    <cellStyle name="Normal 2 20 3 7 2 4" xfId="33444"/>
    <cellStyle name="Normal 2 20 3 7 2 5" xfId="33445"/>
    <cellStyle name="Normal 2 20 3 7 2 6" xfId="33446"/>
    <cellStyle name="Normal 2 20 3 7 3" xfId="33447"/>
    <cellStyle name="Normal 2 20 3 7 4" xfId="33448"/>
    <cellStyle name="Normal 2 20 3 7 5" xfId="33449"/>
    <cellStyle name="Normal 2 20 3 7 6" xfId="33450"/>
    <cellStyle name="Normal 2 20 3 7 7" xfId="33451"/>
    <cellStyle name="Normal 2 20 3 8" xfId="33452"/>
    <cellStyle name="Normal 2 20 3 8 2" xfId="33453"/>
    <cellStyle name="Normal 2 20 3 8 3" xfId="33454"/>
    <cellStyle name="Normal 2 20 3 8 4" xfId="33455"/>
    <cellStyle name="Normal 2 20 3 8 5" xfId="33456"/>
    <cellStyle name="Normal 2 20 3 8 6" xfId="33457"/>
    <cellStyle name="Normal 2 20 3 9" xfId="33458"/>
    <cellStyle name="Normal 2 20 4" xfId="33459"/>
    <cellStyle name="Normal 2 20 4 10" xfId="33460"/>
    <cellStyle name="Normal 2 20 4 11" xfId="33461"/>
    <cellStyle name="Normal 2 20 4 12" xfId="33462"/>
    <cellStyle name="Normal 2 20 4 13" xfId="33463"/>
    <cellStyle name="Normal 2 20 4 2" xfId="33464"/>
    <cellStyle name="Normal 2 20 4 2 2" xfId="33465"/>
    <cellStyle name="Normal 2 20 4 2 2 2" xfId="33466"/>
    <cellStyle name="Normal 2 20 4 2 2 3" xfId="33467"/>
    <cellStyle name="Normal 2 20 4 2 2 4" xfId="33468"/>
    <cellStyle name="Normal 2 20 4 2 2 5" xfId="33469"/>
    <cellStyle name="Normal 2 20 4 2 2 6" xfId="33470"/>
    <cellStyle name="Normal 2 20 4 2 3" xfId="33471"/>
    <cellStyle name="Normal 2 20 4 2 4" xfId="33472"/>
    <cellStyle name="Normal 2 20 4 2 5" xfId="33473"/>
    <cellStyle name="Normal 2 20 4 2 6" xfId="33474"/>
    <cellStyle name="Normal 2 20 4 2 7" xfId="33475"/>
    <cellStyle name="Normal 2 20 4 3" xfId="33476"/>
    <cellStyle name="Normal 2 20 4 3 2" xfId="33477"/>
    <cellStyle name="Normal 2 20 4 3 2 2" xfId="33478"/>
    <cellStyle name="Normal 2 20 4 3 2 3" xfId="33479"/>
    <cellStyle name="Normal 2 20 4 3 2 4" xfId="33480"/>
    <cellStyle name="Normal 2 20 4 3 2 5" xfId="33481"/>
    <cellStyle name="Normal 2 20 4 3 2 6" xfId="33482"/>
    <cellStyle name="Normal 2 20 4 3 3" xfId="33483"/>
    <cellStyle name="Normal 2 20 4 3 4" xfId="33484"/>
    <cellStyle name="Normal 2 20 4 3 5" xfId="33485"/>
    <cellStyle name="Normal 2 20 4 3 6" xfId="33486"/>
    <cellStyle name="Normal 2 20 4 3 7" xfId="33487"/>
    <cellStyle name="Normal 2 20 4 4" xfId="33488"/>
    <cellStyle name="Normal 2 20 4 4 2" xfId="33489"/>
    <cellStyle name="Normal 2 20 4 4 2 2" xfId="33490"/>
    <cellStyle name="Normal 2 20 4 4 2 3" xfId="33491"/>
    <cellStyle name="Normal 2 20 4 4 2 4" xfId="33492"/>
    <cellStyle name="Normal 2 20 4 4 2 5" xfId="33493"/>
    <cellStyle name="Normal 2 20 4 4 2 6" xfId="33494"/>
    <cellStyle name="Normal 2 20 4 4 3" xfId="33495"/>
    <cellStyle name="Normal 2 20 4 4 4" xfId="33496"/>
    <cellStyle name="Normal 2 20 4 4 5" xfId="33497"/>
    <cellStyle name="Normal 2 20 4 4 6" xfId="33498"/>
    <cellStyle name="Normal 2 20 4 4 7" xfId="33499"/>
    <cellStyle name="Normal 2 20 4 5" xfId="33500"/>
    <cellStyle name="Normal 2 20 4 5 2" xfId="33501"/>
    <cellStyle name="Normal 2 20 4 5 2 2" xfId="33502"/>
    <cellStyle name="Normal 2 20 4 5 2 3" xfId="33503"/>
    <cellStyle name="Normal 2 20 4 5 2 4" xfId="33504"/>
    <cellStyle name="Normal 2 20 4 5 2 5" xfId="33505"/>
    <cellStyle name="Normal 2 20 4 5 2 6" xfId="33506"/>
    <cellStyle name="Normal 2 20 4 5 3" xfId="33507"/>
    <cellStyle name="Normal 2 20 4 5 4" xfId="33508"/>
    <cellStyle name="Normal 2 20 4 5 5" xfId="33509"/>
    <cellStyle name="Normal 2 20 4 5 6" xfId="33510"/>
    <cellStyle name="Normal 2 20 4 5 7" xfId="33511"/>
    <cellStyle name="Normal 2 20 4 6" xfId="33512"/>
    <cellStyle name="Normal 2 20 4 6 2" xfId="33513"/>
    <cellStyle name="Normal 2 20 4 6 2 2" xfId="33514"/>
    <cellStyle name="Normal 2 20 4 6 2 3" xfId="33515"/>
    <cellStyle name="Normal 2 20 4 6 2 4" xfId="33516"/>
    <cellStyle name="Normal 2 20 4 6 2 5" xfId="33517"/>
    <cellStyle name="Normal 2 20 4 6 2 6" xfId="33518"/>
    <cellStyle name="Normal 2 20 4 6 3" xfId="33519"/>
    <cellStyle name="Normal 2 20 4 6 4" xfId="33520"/>
    <cellStyle name="Normal 2 20 4 6 5" xfId="33521"/>
    <cellStyle name="Normal 2 20 4 6 6" xfId="33522"/>
    <cellStyle name="Normal 2 20 4 6 7" xfId="33523"/>
    <cellStyle name="Normal 2 20 4 7" xfId="33524"/>
    <cellStyle name="Normal 2 20 4 7 2" xfId="33525"/>
    <cellStyle name="Normal 2 20 4 7 2 2" xfId="33526"/>
    <cellStyle name="Normal 2 20 4 7 2 3" xfId="33527"/>
    <cellStyle name="Normal 2 20 4 7 2 4" xfId="33528"/>
    <cellStyle name="Normal 2 20 4 7 2 5" xfId="33529"/>
    <cellStyle name="Normal 2 20 4 7 2 6" xfId="33530"/>
    <cellStyle name="Normal 2 20 4 7 3" xfId="33531"/>
    <cellStyle name="Normal 2 20 4 7 4" xfId="33532"/>
    <cellStyle name="Normal 2 20 4 7 5" xfId="33533"/>
    <cellStyle name="Normal 2 20 4 7 6" xfId="33534"/>
    <cellStyle name="Normal 2 20 4 7 7" xfId="33535"/>
    <cellStyle name="Normal 2 20 4 8" xfId="33536"/>
    <cellStyle name="Normal 2 20 4 8 2" xfId="33537"/>
    <cellStyle name="Normal 2 20 4 8 3" xfId="33538"/>
    <cellStyle name="Normal 2 20 4 8 4" xfId="33539"/>
    <cellStyle name="Normal 2 20 4 8 5" xfId="33540"/>
    <cellStyle name="Normal 2 20 4 8 6" xfId="33541"/>
    <cellStyle name="Normal 2 20 4 9" xfId="33542"/>
    <cellStyle name="Normal 2 20 5" xfId="33543"/>
    <cellStyle name="Normal 2 20 5 10" xfId="33544"/>
    <cellStyle name="Normal 2 20 5 11" xfId="33545"/>
    <cellStyle name="Normal 2 20 5 12" xfId="33546"/>
    <cellStyle name="Normal 2 20 5 13" xfId="33547"/>
    <cellStyle name="Normal 2 20 5 2" xfId="33548"/>
    <cellStyle name="Normal 2 20 5 2 2" xfId="33549"/>
    <cellStyle name="Normal 2 20 5 2 2 2" xfId="33550"/>
    <cellStyle name="Normal 2 20 5 2 2 3" xfId="33551"/>
    <cellStyle name="Normal 2 20 5 2 2 4" xfId="33552"/>
    <cellStyle name="Normal 2 20 5 2 2 5" xfId="33553"/>
    <cellStyle name="Normal 2 20 5 2 2 6" xfId="33554"/>
    <cellStyle name="Normal 2 20 5 2 3" xfId="33555"/>
    <cellStyle name="Normal 2 20 5 2 4" xfId="33556"/>
    <cellStyle name="Normal 2 20 5 2 5" xfId="33557"/>
    <cellStyle name="Normal 2 20 5 2 6" xfId="33558"/>
    <cellStyle name="Normal 2 20 5 2 7" xfId="33559"/>
    <cellStyle name="Normal 2 20 5 3" xfId="33560"/>
    <cellStyle name="Normal 2 20 5 3 2" xfId="33561"/>
    <cellStyle name="Normal 2 20 5 3 2 2" xfId="33562"/>
    <cellStyle name="Normal 2 20 5 3 2 3" xfId="33563"/>
    <cellStyle name="Normal 2 20 5 3 2 4" xfId="33564"/>
    <cellStyle name="Normal 2 20 5 3 2 5" xfId="33565"/>
    <cellStyle name="Normal 2 20 5 3 2 6" xfId="33566"/>
    <cellStyle name="Normal 2 20 5 3 3" xfId="33567"/>
    <cellStyle name="Normal 2 20 5 3 4" xfId="33568"/>
    <cellStyle name="Normal 2 20 5 3 5" xfId="33569"/>
    <cellStyle name="Normal 2 20 5 3 6" xfId="33570"/>
    <cellStyle name="Normal 2 20 5 3 7" xfId="33571"/>
    <cellStyle name="Normal 2 20 5 4" xfId="33572"/>
    <cellStyle name="Normal 2 20 5 4 2" xfId="33573"/>
    <cellStyle name="Normal 2 20 5 4 2 2" xfId="33574"/>
    <cellStyle name="Normal 2 20 5 4 2 3" xfId="33575"/>
    <cellStyle name="Normal 2 20 5 4 2 4" xfId="33576"/>
    <cellStyle name="Normal 2 20 5 4 2 5" xfId="33577"/>
    <cellStyle name="Normal 2 20 5 4 2 6" xfId="33578"/>
    <cellStyle name="Normal 2 20 5 4 3" xfId="33579"/>
    <cellStyle name="Normal 2 20 5 4 4" xfId="33580"/>
    <cellStyle name="Normal 2 20 5 4 5" xfId="33581"/>
    <cellStyle name="Normal 2 20 5 4 6" xfId="33582"/>
    <cellStyle name="Normal 2 20 5 4 7" xfId="33583"/>
    <cellStyle name="Normal 2 20 5 5" xfId="33584"/>
    <cellStyle name="Normal 2 20 5 5 2" xfId="33585"/>
    <cellStyle name="Normal 2 20 5 5 2 2" xfId="33586"/>
    <cellStyle name="Normal 2 20 5 5 2 3" xfId="33587"/>
    <cellStyle name="Normal 2 20 5 5 2 4" xfId="33588"/>
    <cellStyle name="Normal 2 20 5 5 2 5" xfId="33589"/>
    <cellStyle name="Normal 2 20 5 5 2 6" xfId="33590"/>
    <cellStyle name="Normal 2 20 5 5 3" xfId="33591"/>
    <cellStyle name="Normal 2 20 5 5 4" xfId="33592"/>
    <cellStyle name="Normal 2 20 5 5 5" xfId="33593"/>
    <cellStyle name="Normal 2 20 5 5 6" xfId="33594"/>
    <cellStyle name="Normal 2 20 5 5 7" xfId="33595"/>
    <cellStyle name="Normal 2 20 5 6" xfId="33596"/>
    <cellStyle name="Normal 2 20 5 6 2" xfId="33597"/>
    <cellStyle name="Normal 2 20 5 6 2 2" xfId="33598"/>
    <cellStyle name="Normal 2 20 5 6 2 3" xfId="33599"/>
    <cellStyle name="Normal 2 20 5 6 2 4" xfId="33600"/>
    <cellStyle name="Normal 2 20 5 6 2 5" xfId="33601"/>
    <cellStyle name="Normal 2 20 5 6 2 6" xfId="33602"/>
    <cellStyle name="Normal 2 20 5 6 3" xfId="33603"/>
    <cellStyle name="Normal 2 20 5 6 4" xfId="33604"/>
    <cellStyle name="Normal 2 20 5 6 5" xfId="33605"/>
    <cellStyle name="Normal 2 20 5 6 6" xfId="33606"/>
    <cellStyle name="Normal 2 20 5 6 7" xfId="33607"/>
    <cellStyle name="Normal 2 20 5 7" xfId="33608"/>
    <cellStyle name="Normal 2 20 5 7 2" xfId="33609"/>
    <cellStyle name="Normal 2 20 5 7 2 2" xfId="33610"/>
    <cellStyle name="Normal 2 20 5 7 2 3" xfId="33611"/>
    <cellStyle name="Normal 2 20 5 7 2 4" xfId="33612"/>
    <cellStyle name="Normal 2 20 5 7 2 5" xfId="33613"/>
    <cellStyle name="Normal 2 20 5 7 2 6" xfId="33614"/>
    <cellStyle name="Normal 2 20 5 7 3" xfId="33615"/>
    <cellStyle name="Normal 2 20 5 7 4" xfId="33616"/>
    <cellStyle name="Normal 2 20 5 7 5" xfId="33617"/>
    <cellStyle name="Normal 2 20 5 7 6" xfId="33618"/>
    <cellStyle name="Normal 2 20 5 7 7" xfId="33619"/>
    <cellStyle name="Normal 2 20 5 8" xfId="33620"/>
    <cellStyle name="Normal 2 20 5 8 2" xfId="33621"/>
    <cellStyle name="Normal 2 20 5 8 3" xfId="33622"/>
    <cellStyle name="Normal 2 20 5 8 4" xfId="33623"/>
    <cellStyle name="Normal 2 20 5 8 5" xfId="33624"/>
    <cellStyle name="Normal 2 20 5 8 6" xfId="33625"/>
    <cellStyle name="Normal 2 20 5 9" xfId="33626"/>
    <cellStyle name="Normal 2 20 6" xfId="33627"/>
    <cellStyle name="Normal 2 20 6 10" xfId="33628"/>
    <cellStyle name="Normal 2 20 6 11" xfId="33629"/>
    <cellStyle name="Normal 2 20 6 12" xfId="33630"/>
    <cellStyle name="Normal 2 20 6 13" xfId="33631"/>
    <cellStyle name="Normal 2 20 6 2" xfId="33632"/>
    <cellStyle name="Normal 2 20 6 2 2" xfId="33633"/>
    <cellStyle name="Normal 2 20 6 2 2 2" xfId="33634"/>
    <cellStyle name="Normal 2 20 6 2 2 3" xfId="33635"/>
    <cellStyle name="Normal 2 20 6 2 2 4" xfId="33636"/>
    <cellStyle name="Normal 2 20 6 2 2 5" xfId="33637"/>
    <cellStyle name="Normal 2 20 6 2 2 6" xfId="33638"/>
    <cellStyle name="Normal 2 20 6 2 3" xfId="33639"/>
    <cellStyle name="Normal 2 20 6 2 4" xfId="33640"/>
    <cellStyle name="Normal 2 20 6 2 5" xfId="33641"/>
    <cellStyle name="Normal 2 20 6 2 6" xfId="33642"/>
    <cellStyle name="Normal 2 20 6 2 7" xfId="33643"/>
    <cellStyle name="Normal 2 20 6 3" xfId="33644"/>
    <cellStyle name="Normal 2 20 6 3 2" xfId="33645"/>
    <cellStyle name="Normal 2 20 6 3 2 2" xfId="33646"/>
    <cellStyle name="Normal 2 20 6 3 2 3" xfId="33647"/>
    <cellStyle name="Normal 2 20 6 3 2 4" xfId="33648"/>
    <cellStyle name="Normal 2 20 6 3 2 5" xfId="33649"/>
    <cellStyle name="Normal 2 20 6 3 2 6" xfId="33650"/>
    <cellStyle name="Normal 2 20 6 3 3" xfId="33651"/>
    <cellStyle name="Normal 2 20 6 3 4" xfId="33652"/>
    <cellStyle name="Normal 2 20 6 3 5" xfId="33653"/>
    <cellStyle name="Normal 2 20 6 3 6" xfId="33654"/>
    <cellStyle name="Normal 2 20 6 3 7" xfId="33655"/>
    <cellStyle name="Normal 2 20 6 4" xfId="33656"/>
    <cellStyle name="Normal 2 20 6 4 2" xfId="33657"/>
    <cellStyle name="Normal 2 20 6 4 2 2" xfId="33658"/>
    <cellStyle name="Normal 2 20 6 4 2 2 2" xfId="33659"/>
    <cellStyle name="Normal 2 20 6 4 2 3" xfId="33660"/>
    <cellStyle name="Normal 2 20 6 4 2 4" xfId="33661"/>
    <cellStyle name="Normal 2 20 6 4 2 5" xfId="33662"/>
    <cellStyle name="Normal 2 20 6 4 2 6" xfId="33663"/>
    <cellStyle name="Normal 2 20 6 4 3" xfId="33664"/>
    <cellStyle name="Normal 2 20 6 4 4" xfId="33665"/>
    <cellStyle name="Normal 2 20 6 4 5" xfId="33666"/>
    <cellStyle name="Normal 2 20 6 4 6" xfId="33667"/>
    <cellStyle name="Normal 2 20 6 4 7" xfId="33668"/>
    <cellStyle name="Normal 2 20 6 5" xfId="33669"/>
    <cellStyle name="Normal 2 20 6 5 2" xfId="33670"/>
    <cellStyle name="Normal 2 20 6 5 2 2" xfId="33671"/>
    <cellStyle name="Normal 2 20 6 5 2 3" xfId="33672"/>
    <cellStyle name="Normal 2 20 6 5 2 4" xfId="33673"/>
    <cellStyle name="Normal 2 20 6 5 2 5" xfId="33674"/>
    <cellStyle name="Normal 2 20 6 5 2 6" xfId="33675"/>
    <cellStyle name="Normal 2 20 6 5 3" xfId="33676"/>
    <cellStyle name="Normal 2 20 6 5 4" xfId="33677"/>
    <cellStyle name="Normal 2 20 6 5 5" xfId="33678"/>
    <cellStyle name="Normal 2 20 6 5 6" xfId="33679"/>
    <cellStyle name="Normal 2 20 6 5 7" xfId="33680"/>
    <cellStyle name="Normal 2 20 6 6" xfId="33681"/>
    <cellStyle name="Normal 2 20 6 6 2" xfId="33682"/>
    <cellStyle name="Normal 2 20 6 6 2 2" xfId="33683"/>
    <cellStyle name="Normal 2 20 6 6 2 3" xfId="33684"/>
    <cellStyle name="Normal 2 20 6 6 2 4" xfId="33685"/>
    <cellStyle name="Normal 2 20 6 6 2 5" xfId="33686"/>
    <cellStyle name="Normal 2 20 6 6 2 6" xfId="33687"/>
    <cellStyle name="Normal 2 20 6 6 3" xfId="33688"/>
    <cellStyle name="Normal 2 20 6 6 4" xfId="33689"/>
    <cellStyle name="Normal 2 20 6 6 5" xfId="33690"/>
    <cellStyle name="Normal 2 20 6 6 6" xfId="33691"/>
    <cellStyle name="Normal 2 20 6 6 7" xfId="33692"/>
    <cellStyle name="Normal 2 20 6 7" xfId="33693"/>
    <cellStyle name="Normal 2 20 6 7 2" xfId="33694"/>
    <cellStyle name="Normal 2 20 6 7 2 2" xfId="33695"/>
    <cellStyle name="Normal 2 20 6 7 2 2 2" xfId="33696"/>
    <cellStyle name="Normal 2 20 6 7 2 2 2 2" xfId="33697"/>
    <cellStyle name="Normal 2 20 6 7 2 2 3" xfId="33698"/>
    <cellStyle name="Normal 2 20 6 7 2 3" xfId="33699"/>
    <cellStyle name="Normal 2 20 6 7 2 4" xfId="33700"/>
    <cellStyle name="Normal 2 20 6 7 2 5" xfId="33701"/>
    <cellStyle name="Normal 2 20 6 7 2 6" xfId="33702"/>
    <cellStyle name="Normal 2 20 6 7 3" xfId="33703"/>
    <cellStyle name="Normal 2 20 6 7 4" xfId="33704"/>
    <cellStyle name="Normal 2 20 6 7 5" xfId="33705"/>
    <cellStyle name="Normal 2 20 6 7 6" xfId="33706"/>
    <cellStyle name="Normal 2 20 6 7 7" xfId="33707"/>
    <cellStyle name="Normal 2 20 6 8" xfId="33708"/>
    <cellStyle name="Normal 2 20 6 8 2" xfId="33709"/>
    <cellStyle name="Normal 2 20 6 8 3" xfId="33710"/>
    <cellStyle name="Normal 2 20 6 8 4" xfId="33711"/>
    <cellStyle name="Normal 2 20 6 8 5" xfId="33712"/>
    <cellStyle name="Normal 2 20 6 8 6" xfId="33713"/>
    <cellStyle name="Normal 2 20 6 9" xfId="33714"/>
    <cellStyle name="Normal 2 20 7" xfId="33715"/>
    <cellStyle name="Normal 2 20 7 10" xfId="33716"/>
    <cellStyle name="Normal 2 20 7 11" xfId="33717"/>
    <cellStyle name="Normal 2 20 7 12" xfId="33718"/>
    <cellStyle name="Normal 2 20 7 13" xfId="33719"/>
    <cellStyle name="Normal 2 20 7 2" xfId="33720"/>
    <cellStyle name="Normal 2 20 7 2 2" xfId="33721"/>
    <cellStyle name="Normal 2 20 7 2 2 2" xfId="33722"/>
    <cellStyle name="Normal 2 20 7 2 2 3" xfId="33723"/>
    <cellStyle name="Normal 2 20 7 2 2 4" xfId="33724"/>
    <cellStyle name="Normal 2 20 7 2 2 5" xfId="33725"/>
    <cellStyle name="Normal 2 20 7 2 2 6" xfId="33726"/>
    <cellStyle name="Normal 2 20 7 2 3" xfId="33727"/>
    <cellStyle name="Normal 2 20 7 2 4" xfId="33728"/>
    <cellStyle name="Normal 2 20 7 2 5" xfId="33729"/>
    <cellStyle name="Normal 2 20 7 2 6" xfId="33730"/>
    <cellStyle name="Normal 2 20 7 2 7" xfId="33731"/>
    <cellStyle name="Normal 2 20 7 3" xfId="33732"/>
    <cellStyle name="Normal 2 20 7 3 2" xfId="33733"/>
    <cellStyle name="Normal 2 20 7 3 2 2" xfId="33734"/>
    <cellStyle name="Normal 2 20 7 3 2 3" xfId="33735"/>
    <cellStyle name="Normal 2 20 7 3 2 4" xfId="33736"/>
    <cellStyle name="Normal 2 20 7 3 2 5" xfId="33737"/>
    <cellStyle name="Normal 2 20 7 3 2 6" xfId="33738"/>
    <cellStyle name="Normal 2 20 7 3 3" xfId="33739"/>
    <cellStyle name="Normal 2 20 7 3 4" xfId="33740"/>
    <cellStyle name="Normal 2 20 7 3 5" xfId="33741"/>
    <cellStyle name="Normal 2 20 7 3 6" xfId="33742"/>
    <cellStyle name="Normal 2 20 7 3 7" xfId="33743"/>
    <cellStyle name="Normal 2 20 7 4" xfId="33744"/>
    <cellStyle name="Normal 2 20 7 4 2" xfId="33745"/>
    <cellStyle name="Normal 2 20 7 4 2 2" xfId="33746"/>
    <cellStyle name="Normal 2 20 7 4 2 3" xfId="33747"/>
    <cellStyle name="Normal 2 20 7 4 2 4" xfId="33748"/>
    <cellStyle name="Normal 2 20 7 4 2 5" xfId="33749"/>
    <cellStyle name="Normal 2 20 7 4 2 6" xfId="33750"/>
    <cellStyle name="Normal 2 20 7 4 3" xfId="33751"/>
    <cellStyle name="Normal 2 20 7 4 4" xfId="33752"/>
    <cellStyle name="Normal 2 20 7 4 5" xfId="33753"/>
    <cellStyle name="Normal 2 20 7 4 6" xfId="33754"/>
    <cellStyle name="Normal 2 20 7 4 7" xfId="33755"/>
    <cellStyle name="Normal 2 20 7 5" xfId="33756"/>
    <cellStyle name="Normal 2 20 7 5 2" xfId="33757"/>
    <cellStyle name="Normal 2 20 7 5 2 2" xfId="33758"/>
    <cellStyle name="Normal 2 20 7 5 2 3" xfId="33759"/>
    <cellStyle name="Normal 2 20 7 5 2 4" xfId="33760"/>
    <cellStyle name="Normal 2 20 7 5 2 5" xfId="33761"/>
    <cellStyle name="Normal 2 20 7 5 2 6" xfId="33762"/>
    <cellStyle name="Normal 2 20 7 5 3" xfId="33763"/>
    <cellStyle name="Normal 2 20 7 5 4" xfId="33764"/>
    <cellStyle name="Normal 2 20 7 5 5" xfId="33765"/>
    <cellStyle name="Normal 2 20 7 5 6" xfId="33766"/>
    <cellStyle name="Normal 2 20 7 5 7" xfId="33767"/>
    <cellStyle name="Normal 2 20 7 6" xfId="33768"/>
    <cellStyle name="Normal 2 20 7 6 2" xfId="33769"/>
    <cellStyle name="Normal 2 20 7 6 2 2" xfId="33770"/>
    <cellStyle name="Normal 2 20 7 6 2 3" xfId="33771"/>
    <cellStyle name="Normal 2 20 7 6 2 4" xfId="33772"/>
    <cellStyle name="Normal 2 20 7 6 2 5" xfId="33773"/>
    <cellStyle name="Normal 2 20 7 6 2 6" xfId="33774"/>
    <cellStyle name="Normal 2 20 7 6 3" xfId="33775"/>
    <cellStyle name="Normal 2 20 7 6 4" xfId="33776"/>
    <cellStyle name="Normal 2 20 7 6 5" xfId="33777"/>
    <cellStyle name="Normal 2 20 7 6 6" xfId="33778"/>
    <cellStyle name="Normal 2 20 7 6 7" xfId="33779"/>
    <cellStyle name="Normal 2 20 7 7" xfId="33780"/>
    <cellStyle name="Normal 2 20 7 7 2" xfId="33781"/>
    <cellStyle name="Normal 2 20 7 7 2 2" xfId="33782"/>
    <cellStyle name="Normal 2 20 7 7 2 3" xfId="33783"/>
    <cellStyle name="Normal 2 20 7 7 2 4" xfId="33784"/>
    <cellStyle name="Normal 2 20 7 7 2 5" xfId="33785"/>
    <cellStyle name="Normal 2 20 7 7 2 6" xfId="33786"/>
    <cellStyle name="Normal 2 20 7 7 3" xfId="33787"/>
    <cellStyle name="Normal 2 20 7 7 4" xfId="33788"/>
    <cellStyle name="Normal 2 20 7 7 5" xfId="33789"/>
    <cellStyle name="Normal 2 20 7 7 6" xfId="33790"/>
    <cellStyle name="Normal 2 20 7 7 7" xfId="33791"/>
    <cellStyle name="Normal 2 20 7 8" xfId="33792"/>
    <cellStyle name="Normal 2 20 7 8 2" xfId="33793"/>
    <cellStyle name="Normal 2 20 7 8 2 2" xfId="33794"/>
    <cellStyle name="Normal 2 20 7 8 2 2 2" xfId="33795"/>
    <cellStyle name="Normal 2 20 7 8 2 3" xfId="33796"/>
    <cellStyle name="Normal 2 20 7 8 3" xfId="33797"/>
    <cellStyle name="Normal 2 20 7 8 4" xfId="33798"/>
    <cellStyle name="Normal 2 20 7 8 5" xfId="33799"/>
    <cellStyle name="Normal 2 20 7 8 6" xfId="33800"/>
    <cellStyle name="Normal 2 20 7 9" xfId="33801"/>
    <cellStyle name="Normal 2 20 8" xfId="33802"/>
    <cellStyle name="Normal 2 20 8 10" xfId="33803"/>
    <cellStyle name="Normal 2 20 8 11" xfId="33804"/>
    <cellStyle name="Normal 2 20 8 12" xfId="33805"/>
    <cellStyle name="Normal 2 20 8 13" xfId="33806"/>
    <cellStyle name="Normal 2 20 8 2" xfId="33807"/>
    <cellStyle name="Normal 2 20 8 2 2" xfId="33808"/>
    <cellStyle name="Normal 2 20 8 2 2 2" xfId="33809"/>
    <cellStyle name="Normal 2 20 8 2 2 3" xfId="33810"/>
    <cellStyle name="Normal 2 20 8 2 2 4" xfId="33811"/>
    <cellStyle name="Normal 2 20 8 2 2 5" xfId="33812"/>
    <cellStyle name="Normal 2 20 8 2 2 6" xfId="33813"/>
    <cellStyle name="Normal 2 20 8 2 3" xfId="33814"/>
    <cellStyle name="Normal 2 20 8 2 4" xfId="33815"/>
    <cellStyle name="Normal 2 20 8 2 5" xfId="33816"/>
    <cellStyle name="Normal 2 20 8 2 6" xfId="33817"/>
    <cellStyle name="Normal 2 20 8 2 7" xfId="33818"/>
    <cellStyle name="Normal 2 20 8 3" xfId="33819"/>
    <cellStyle name="Normal 2 20 8 3 2" xfId="33820"/>
    <cellStyle name="Normal 2 20 8 3 2 2" xfId="33821"/>
    <cellStyle name="Normal 2 20 8 3 2 3" xfId="33822"/>
    <cellStyle name="Normal 2 20 8 3 2 4" xfId="33823"/>
    <cellStyle name="Normal 2 20 8 3 2 5" xfId="33824"/>
    <cellStyle name="Normal 2 20 8 3 2 6" xfId="33825"/>
    <cellStyle name="Normal 2 20 8 3 3" xfId="33826"/>
    <cellStyle name="Normal 2 20 8 3 4" xfId="33827"/>
    <cellStyle name="Normal 2 20 8 3 4 2" xfId="33828"/>
    <cellStyle name="Normal 2 20 8 3 4 2 2" xfId="33829"/>
    <cellStyle name="Normal 2 20 8 3 4 3" xfId="33830"/>
    <cellStyle name="Normal 2 20 8 3 5" xfId="33831"/>
    <cellStyle name="Normal 2 20 8 3 6" xfId="33832"/>
    <cellStyle name="Normal 2 20 8 3 7" xfId="33833"/>
    <cellStyle name="Normal 2 20 8 4" xfId="33834"/>
    <cellStyle name="Normal 2 20 8 4 2" xfId="33835"/>
    <cellStyle name="Normal 2 20 8 4 2 2" xfId="33836"/>
    <cellStyle name="Normal 2 20 8 4 2 3" xfId="33837"/>
    <cellStyle name="Normal 2 20 8 4 2 4" xfId="33838"/>
    <cellStyle name="Normal 2 20 8 4 2 5" xfId="33839"/>
    <cellStyle name="Normal 2 20 8 4 2 6" xfId="33840"/>
    <cellStyle name="Normal 2 20 8 4 3" xfId="33841"/>
    <cellStyle name="Normal 2 20 8 4 4" xfId="33842"/>
    <cellStyle name="Normal 2 20 8 4 5" xfId="33843"/>
    <cellStyle name="Normal 2 20 8 4 6" xfId="33844"/>
    <cellStyle name="Normal 2 20 8 4 7" xfId="33845"/>
    <cellStyle name="Normal 2 20 8 5" xfId="33846"/>
    <cellStyle name="Normal 2 20 8 5 2" xfId="33847"/>
    <cellStyle name="Normal 2 20 8 5 2 2" xfId="33848"/>
    <cellStyle name="Normal 2 20 8 5 2 3" xfId="33849"/>
    <cellStyle name="Normal 2 20 8 5 2 4" xfId="33850"/>
    <cellStyle name="Normal 2 20 8 5 2 5" xfId="33851"/>
    <cellStyle name="Normal 2 20 8 5 2 6" xfId="33852"/>
    <cellStyle name="Normal 2 20 8 5 3" xfId="33853"/>
    <cellStyle name="Normal 2 20 8 5 4" xfId="33854"/>
    <cellStyle name="Normal 2 20 8 5 5" xfId="33855"/>
    <cellStyle name="Normal 2 20 8 5 6" xfId="33856"/>
    <cellStyle name="Normal 2 20 8 5 7" xfId="33857"/>
    <cellStyle name="Normal 2 20 8 6" xfId="33858"/>
    <cellStyle name="Normal 2 20 8 6 2" xfId="33859"/>
    <cellStyle name="Normal 2 20 8 6 2 2" xfId="33860"/>
    <cellStyle name="Normal 2 20 8 6 2 3" xfId="33861"/>
    <cellStyle name="Normal 2 20 8 6 2 4" xfId="33862"/>
    <cellStyle name="Normal 2 20 8 6 2 5" xfId="33863"/>
    <cellStyle name="Normal 2 20 8 6 2 6" xfId="33864"/>
    <cellStyle name="Normal 2 20 8 6 3" xfId="33865"/>
    <cellStyle name="Normal 2 20 8 6 4" xfId="33866"/>
    <cellStyle name="Normal 2 20 8 6 5" xfId="33867"/>
    <cellStyle name="Normal 2 20 8 6 6" xfId="33868"/>
    <cellStyle name="Normal 2 20 8 6 7" xfId="33869"/>
    <cellStyle name="Normal 2 20 8 7" xfId="33870"/>
    <cellStyle name="Normal 2 20 8 7 2" xfId="33871"/>
    <cellStyle name="Normal 2 20 8 7 2 2" xfId="33872"/>
    <cellStyle name="Normal 2 20 8 7 2 3" xfId="33873"/>
    <cellStyle name="Normal 2 20 8 7 2 4" xfId="33874"/>
    <cellStyle name="Normal 2 20 8 7 2 5" xfId="33875"/>
    <cellStyle name="Normal 2 20 8 7 2 6" xfId="33876"/>
    <cellStyle name="Normal 2 20 8 7 3" xfId="33877"/>
    <cellStyle name="Normal 2 20 8 7 4" xfId="33878"/>
    <cellStyle name="Normal 2 20 8 7 5" xfId="33879"/>
    <cellStyle name="Normal 2 20 8 7 6" xfId="33880"/>
    <cellStyle name="Normal 2 20 8 7 7" xfId="33881"/>
    <cellStyle name="Normal 2 20 8 8" xfId="33882"/>
    <cellStyle name="Normal 2 20 8 8 2" xfId="33883"/>
    <cellStyle name="Normal 2 20 8 8 3" xfId="33884"/>
    <cellStyle name="Normal 2 20 8 8 3 2" xfId="33885"/>
    <cellStyle name="Normal 2 20 8 8 3 2 2" xfId="33886"/>
    <cellStyle name="Normal 2 20 8 8 3 3" xfId="33887"/>
    <cellStyle name="Normal 2 20 8 8 4" xfId="33888"/>
    <cellStyle name="Normal 2 20 8 8 5" xfId="33889"/>
    <cellStyle name="Normal 2 20 8 8 6" xfId="33890"/>
    <cellStyle name="Normal 2 20 8 9" xfId="33891"/>
    <cellStyle name="Normal 2 20 9" xfId="33892"/>
    <cellStyle name="Normal 2 20 9 10" xfId="33893"/>
    <cellStyle name="Normal 2 20 9 11" xfId="33894"/>
    <cellStyle name="Normal 2 20 9 12" xfId="33895"/>
    <cellStyle name="Normal 2 20 9 13" xfId="33896"/>
    <cellStyle name="Normal 2 20 9 2" xfId="33897"/>
    <cellStyle name="Normal 2 20 9 2 2" xfId="33898"/>
    <cellStyle name="Normal 2 20 9 2 2 2" xfId="33899"/>
    <cellStyle name="Normal 2 20 9 2 2 2 2" xfId="33900"/>
    <cellStyle name="Normal 2 20 9 2 2 3" xfId="33901"/>
    <cellStyle name="Normal 2 20 9 2 2 4" xfId="33902"/>
    <cellStyle name="Normal 2 20 9 2 2 5" xfId="33903"/>
    <cellStyle name="Normal 2 20 9 2 2 6" xfId="33904"/>
    <cellStyle name="Normal 2 20 9 2 3" xfId="33905"/>
    <cellStyle name="Normal 2 20 9 2 4" xfId="33906"/>
    <cellStyle name="Normal 2 20 9 2 5" xfId="33907"/>
    <cellStyle name="Normal 2 20 9 2 6" xfId="33908"/>
    <cellStyle name="Normal 2 20 9 2 7" xfId="33909"/>
    <cellStyle name="Normal 2 20 9 3" xfId="33910"/>
    <cellStyle name="Normal 2 20 9 3 2" xfId="33911"/>
    <cellStyle name="Normal 2 20 9 3 2 2" xfId="33912"/>
    <cellStyle name="Normal 2 20 9 3 2 2 2" xfId="33913"/>
    <cellStyle name="Normal 2 20 9 3 2 2 2 2" xfId="33914"/>
    <cellStyle name="Normal 2 20 9 3 2 2 3" xfId="33915"/>
    <cellStyle name="Normal 2 20 9 3 2 3" xfId="33916"/>
    <cellStyle name="Normal 2 20 9 3 2 4" xfId="33917"/>
    <cellStyle name="Normal 2 20 9 3 2 5" xfId="33918"/>
    <cellStyle name="Normal 2 20 9 3 2 6" xfId="33919"/>
    <cellStyle name="Normal 2 20 9 3 3" xfId="33920"/>
    <cellStyle name="Normal 2 20 9 3 4" xfId="33921"/>
    <cellStyle name="Normal 2 20 9 3 5" xfId="33922"/>
    <cellStyle name="Normal 2 20 9 3 6" xfId="33923"/>
    <cellStyle name="Normal 2 20 9 3 7" xfId="33924"/>
    <cellStyle name="Normal 2 20 9 4" xfId="33925"/>
    <cellStyle name="Normal 2 20 9 4 2" xfId="33926"/>
    <cellStyle name="Normal 2 20 9 4 2 2" xfId="33927"/>
    <cellStyle name="Normal 2 20 9 4 2 3" xfId="33928"/>
    <cellStyle name="Normal 2 20 9 4 2 4" xfId="33929"/>
    <cellStyle name="Normal 2 20 9 4 2 5" xfId="33930"/>
    <cellStyle name="Normal 2 20 9 4 2 6" xfId="33931"/>
    <cellStyle name="Normal 2 20 9 4 3" xfId="33932"/>
    <cellStyle name="Normal 2 20 9 4 4" xfId="33933"/>
    <cellStyle name="Normal 2 20 9 4 5" xfId="33934"/>
    <cellStyle name="Normal 2 20 9 4 6" xfId="33935"/>
    <cellStyle name="Normal 2 20 9 4 7" xfId="33936"/>
    <cellStyle name="Normal 2 20 9 5" xfId="33937"/>
    <cellStyle name="Normal 2 20 9 5 2" xfId="33938"/>
    <cellStyle name="Normal 2 20 9 5 2 2" xfId="33939"/>
    <cellStyle name="Normal 2 20 9 5 2 3" xfId="33940"/>
    <cellStyle name="Normal 2 20 9 5 2 4" xfId="33941"/>
    <cellStyle name="Normal 2 20 9 5 2 5" xfId="33942"/>
    <cellStyle name="Normal 2 20 9 5 2 6" xfId="33943"/>
    <cellStyle name="Normal 2 20 9 5 3" xfId="33944"/>
    <cellStyle name="Normal 2 20 9 5 4" xfId="33945"/>
    <cellStyle name="Normal 2 20 9 5 5" xfId="33946"/>
    <cellStyle name="Normal 2 20 9 5 6" xfId="33947"/>
    <cellStyle name="Normal 2 20 9 5 7" xfId="33948"/>
    <cellStyle name="Normal 2 20 9 6" xfId="33949"/>
    <cellStyle name="Normal 2 20 9 6 2" xfId="33950"/>
    <cellStyle name="Normal 2 20 9 6 2 2" xfId="33951"/>
    <cellStyle name="Normal 2 20 9 6 2 3" xfId="33952"/>
    <cellStyle name="Normal 2 20 9 6 2 4" xfId="33953"/>
    <cellStyle name="Normal 2 20 9 6 2 5" xfId="33954"/>
    <cellStyle name="Normal 2 20 9 6 2 6" xfId="33955"/>
    <cellStyle name="Normal 2 20 9 6 3" xfId="33956"/>
    <cellStyle name="Normal 2 20 9 6 4" xfId="33957"/>
    <cellStyle name="Normal 2 20 9 6 4 2" xfId="33958"/>
    <cellStyle name="Normal 2 20 9 6 4 2 2" xfId="33959"/>
    <cellStyle name="Normal 2 20 9 6 4 3" xfId="33960"/>
    <cellStyle name="Normal 2 20 9 6 5" xfId="33961"/>
    <cellStyle name="Normal 2 20 9 6 6" xfId="33962"/>
    <cellStyle name="Normal 2 20 9 6 7" xfId="33963"/>
    <cellStyle name="Normal 2 20 9 7" xfId="33964"/>
    <cellStyle name="Normal 2 20 9 7 2" xfId="33965"/>
    <cellStyle name="Normal 2 20 9 7 2 2" xfId="33966"/>
    <cellStyle name="Normal 2 20 9 7 2 3" xfId="33967"/>
    <cellStyle name="Normal 2 20 9 7 2 4" xfId="33968"/>
    <cellStyle name="Normal 2 20 9 7 2 5" xfId="33969"/>
    <cellStyle name="Normal 2 20 9 7 2 6" xfId="33970"/>
    <cellStyle name="Normal 2 20 9 7 3" xfId="33971"/>
    <cellStyle name="Normal 2 20 9 7 4" xfId="33972"/>
    <cellStyle name="Normal 2 20 9 7 5" xfId="33973"/>
    <cellStyle name="Normal 2 20 9 7 6" xfId="33974"/>
    <cellStyle name="Normal 2 20 9 7 7" xfId="33975"/>
    <cellStyle name="Normal 2 20 9 8" xfId="33976"/>
    <cellStyle name="Normal 2 20 9 8 2" xfId="33977"/>
    <cellStyle name="Normal 2 20 9 8 3" xfId="33978"/>
    <cellStyle name="Normal 2 20 9 8 4" xfId="33979"/>
    <cellStyle name="Normal 2 20 9 8 5" xfId="33980"/>
    <cellStyle name="Normal 2 20 9 8 6" xfId="33981"/>
    <cellStyle name="Normal 2 20 9 9" xfId="33982"/>
    <cellStyle name="Normal 2 21" xfId="33983"/>
    <cellStyle name="Normal 2 21 10" xfId="33984"/>
    <cellStyle name="Normal 2 21 10 10" xfId="33985"/>
    <cellStyle name="Normal 2 21 10 11" xfId="33986"/>
    <cellStyle name="Normal 2 21 10 12" xfId="33987"/>
    <cellStyle name="Normal 2 21 10 13" xfId="33988"/>
    <cellStyle name="Normal 2 21 10 2" xfId="33989"/>
    <cellStyle name="Normal 2 21 10 2 2" xfId="33990"/>
    <cellStyle name="Normal 2 21 10 2 2 2" xfId="33991"/>
    <cellStyle name="Normal 2 21 10 2 2 3" xfId="33992"/>
    <cellStyle name="Normal 2 21 10 2 2 4" xfId="33993"/>
    <cellStyle name="Normal 2 21 10 2 2 5" xfId="33994"/>
    <cellStyle name="Normal 2 21 10 2 2 6" xfId="33995"/>
    <cellStyle name="Normal 2 21 10 2 3" xfId="33996"/>
    <cellStyle name="Normal 2 21 10 2 4" xfId="33997"/>
    <cellStyle name="Normal 2 21 10 2 5" xfId="33998"/>
    <cellStyle name="Normal 2 21 10 2 6" xfId="33999"/>
    <cellStyle name="Normal 2 21 10 2 7" xfId="34000"/>
    <cellStyle name="Normal 2 21 10 3" xfId="34001"/>
    <cellStyle name="Normal 2 21 10 3 2" xfId="34002"/>
    <cellStyle name="Normal 2 21 10 3 2 2" xfId="34003"/>
    <cellStyle name="Normal 2 21 10 3 2 3" xfId="34004"/>
    <cellStyle name="Normal 2 21 10 3 2 4" xfId="34005"/>
    <cellStyle name="Normal 2 21 10 3 2 5" xfId="34006"/>
    <cellStyle name="Normal 2 21 10 3 2 6" xfId="34007"/>
    <cellStyle name="Normal 2 21 10 3 3" xfId="34008"/>
    <cellStyle name="Normal 2 21 10 3 4" xfId="34009"/>
    <cellStyle name="Normal 2 21 10 3 5" xfId="34010"/>
    <cellStyle name="Normal 2 21 10 3 6" xfId="34011"/>
    <cellStyle name="Normal 2 21 10 3 7" xfId="34012"/>
    <cellStyle name="Normal 2 21 10 4" xfId="34013"/>
    <cellStyle name="Normal 2 21 10 4 2" xfId="34014"/>
    <cellStyle name="Normal 2 21 10 4 2 2" xfId="34015"/>
    <cellStyle name="Normal 2 21 10 4 2 3" xfId="34016"/>
    <cellStyle name="Normal 2 21 10 4 2 4" xfId="34017"/>
    <cellStyle name="Normal 2 21 10 4 2 5" xfId="34018"/>
    <cellStyle name="Normal 2 21 10 4 2 6" xfId="34019"/>
    <cellStyle name="Normal 2 21 10 4 3" xfId="34020"/>
    <cellStyle name="Normal 2 21 10 4 4" xfId="34021"/>
    <cellStyle name="Normal 2 21 10 4 5" xfId="34022"/>
    <cellStyle name="Normal 2 21 10 4 6" xfId="34023"/>
    <cellStyle name="Normal 2 21 10 4 7" xfId="34024"/>
    <cellStyle name="Normal 2 21 10 5" xfId="34025"/>
    <cellStyle name="Normal 2 21 10 5 2" xfId="34026"/>
    <cellStyle name="Normal 2 21 10 5 2 2" xfId="34027"/>
    <cellStyle name="Normal 2 21 10 5 2 3" xfId="34028"/>
    <cellStyle name="Normal 2 21 10 5 2 4" xfId="34029"/>
    <cellStyle name="Normal 2 21 10 5 2 5" xfId="34030"/>
    <cellStyle name="Normal 2 21 10 5 2 6" xfId="34031"/>
    <cellStyle name="Normal 2 21 10 5 3" xfId="34032"/>
    <cellStyle name="Normal 2 21 10 5 4" xfId="34033"/>
    <cellStyle name="Normal 2 21 10 5 5" xfId="34034"/>
    <cellStyle name="Normal 2 21 10 5 6" xfId="34035"/>
    <cellStyle name="Normal 2 21 10 5 7" xfId="34036"/>
    <cellStyle name="Normal 2 21 10 6" xfId="34037"/>
    <cellStyle name="Normal 2 21 10 6 2" xfId="34038"/>
    <cellStyle name="Normal 2 21 10 6 2 2" xfId="34039"/>
    <cellStyle name="Normal 2 21 10 6 2 3" xfId="34040"/>
    <cellStyle name="Normal 2 21 10 6 2 4" xfId="34041"/>
    <cellStyle name="Normal 2 21 10 6 2 5" xfId="34042"/>
    <cellStyle name="Normal 2 21 10 6 2 6" xfId="34043"/>
    <cellStyle name="Normal 2 21 10 6 3" xfId="34044"/>
    <cellStyle name="Normal 2 21 10 6 4" xfId="34045"/>
    <cellStyle name="Normal 2 21 10 6 5" xfId="34046"/>
    <cellStyle name="Normal 2 21 10 6 6" xfId="34047"/>
    <cellStyle name="Normal 2 21 10 6 7" xfId="34048"/>
    <cellStyle name="Normal 2 21 10 7" xfId="34049"/>
    <cellStyle name="Normal 2 21 10 7 2" xfId="34050"/>
    <cellStyle name="Normal 2 21 10 7 2 2" xfId="34051"/>
    <cellStyle name="Normal 2 21 10 7 2 3" xfId="34052"/>
    <cellStyle name="Normal 2 21 10 7 2 4" xfId="34053"/>
    <cellStyle name="Normal 2 21 10 7 2 5" xfId="34054"/>
    <cellStyle name="Normal 2 21 10 7 2 6" xfId="34055"/>
    <cellStyle name="Normal 2 21 10 7 3" xfId="34056"/>
    <cellStyle name="Normal 2 21 10 7 4" xfId="34057"/>
    <cellStyle name="Normal 2 21 10 7 5" xfId="34058"/>
    <cellStyle name="Normal 2 21 10 7 6" xfId="34059"/>
    <cellStyle name="Normal 2 21 10 7 7" xfId="34060"/>
    <cellStyle name="Normal 2 21 10 8" xfId="34061"/>
    <cellStyle name="Normal 2 21 10 8 2" xfId="34062"/>
    <cellStyle name="Normal 2 21 10 8 3" xfId="34063"/>
    <cellStyle name="Normal 2 21 10 8 4" xfId="34064"/>
    <cellStyle name="Normal 2 21 10 8 5" xfId="34065"/>
    <cellStyle name="Normal 2 21 10 8 6" xfId="34066"/>
    <cellStyle name="Normal 2 21 10 9" xfId="34067"/>
    <cellStyle name="Normal 2 21 11" xfId="34068"/>
    <cellStyle name="Normal 2 21 11 10" xfId="34069"/>
    <cellStyle name="Normal 2 21 11 11" xfId="34070"/>
    <cellStyle name="Normal 2 21 11 12" xfId="34071"/>
    <cellStyle name="Normal 2 21 11 13" xfId="34072"/>
    <cellStyle name="Normal 2 21 11 2" xfId="34073"/>
    <cellStyle name="Normal 2 21 11 2 2" xfId="34074"/>
    <cellStyle name="Normal 2 21 11 2 2 2" xfId="34075"/>
    <cellStyle name="Normal 2 21 11 2 2 3" xfId="34076"/>
    <cellStyle name="Normal 2 21 11 2 2 4" xfId="34077"/>
    <cellStyle name="Normal 2 21 11 2 2 5" xfId="34078"/>
    <cellStyle name="Normal 2 21 11 2 2 6" xfId="34079"/>
    <cellStyle name="Normal 2 21 11 2 3" xfId="34080"/>
    <cellStyle name="Normal 2 21 11 2 4" xfId="34081"/>
    <cellStyle name="Normal 2 21 11 2 5" xfId="34082"/>
    <cellStyle name="Normal 2 21 11 2 6" xfId="34083"/>
    <cellStyle name="Normal 2 21 11 2 7" xfId="34084"/>
    <cellStyle name="Normal 2 21 11 3" xfId="34085"/>
    <cellStyle name="Normal 2 21 11 3 2" xfId="34086"/>
    <cellStyle name="Normal 2 21 11 3 2 2" xfId="34087"/>
    <cellStyle name="Normal 2 21 11 3 2 3" xfId="34088"/>
    <cellStyle name="Normal 2 21 11 3 2 4" xfId="34089"/>
    <cellStyle name="Normal 2 21 11 3 2 5" xfId="34090"/>
    <cellStyle name="Normal 2 21 11 3 2 6" xfId="34091"/>
    <cellStyle name="Normal 2 21 11 3 3" xfId="34092"/>
    <cellStyle name="Normal 2 21 11 3 4" xfId="34093"/>
    <cellStyle name="Normal 2 21 11 3 5" xfId="34094"/>
    <cellStyle name="Normal 2 21 11 3 6" xfId="34095"/>
    <cellStyle name="Normal 2 21 11 3 7" xfId="34096"/>
    <cellStyle name="Normal 2 21 11 4" xfId="34097"/>
    <cellStyle name="Normal 2 21 11 4 2" xfId="34098"/>
    <cellStyle name="Normal 2 21 11 4 2 2" xfId="34099"/>
    <cellStyle name="Normal 2 21 11 4 2 2 2" xfId="34100"/>
    <cellStyle name="Normal 2 21 11 4 2 3" xfId="34101"/>
    <cellStyle name="Normal 2 21 11 4 2 4" xfId="34102"/>
    <cellStyle name="Normal 2 21 11 4 2 5" xfId="34103"/>
    <cellStyle name="Normal 2 21 11 4 2 6" xfId="34104"/>
    <cellStyle name="Normal 2 21 11 4 3" xfId="34105"/>
    <cellStyle name="Normal 2 21 11 4 4" xfId="34106"/>
    <cellStyle name="Normal 2 21 11 4 5" xfId="34107"/>
    <cellStyle name="Normal 2 21 11 4 6" xfId="34108"/>
    <cellStyle name="Normal 2 21 11 4 7" xfId="34109"/>
    <cellStyle name="Normal 2 21 11 5" xfId="34110"/>
    <cellStyle name="Normal 2 21 11 5 2" xfId="34111"/>
    <cellStyle name="Normal 2 21 11 5 2 2" xfId="34112"/>
    <cellStyle name="Normal 2 21 11 5 2 3" xfId="34113"/>
    <cellStyle name="Normal 2 21 11 5 2 4" xfId="34114"/>
    <cellStyle name="Normal 2 21 11 5 2 5" xfId="34115"/>
    <cellStyle name="Normal 2 21 11 5 2 6" xfId="34116"/>
    <cellStyle name="Normal 2 21 11 5 3" xfId="34117"/>
    <cellStyle name="Normal 2 21 11 5 4" xfId="34118"/>
    <cellStyle name="Normal 2 21 11 5 4 2" xfId="34119"/>
    <cellStyle name="Normal 2 21 11 5 4 2 2" xfId="34120"/>
    <cellStyle name="Normal 2 21 11 5 4 3" xfId="34121"/>
    <cellStyle name="Normal 2 21 11 5 5" xfId="34122"/>
    <cellStyle name="Normal 2 21 11 5 6" xfId="34123"/>
    <cellStyle name="Normal 2 21 11 5 7" xfId="34124"/>
    <cellStyle name="Normal 2 21 11 6" xfId="34125"/>
    <cellStyle name="Normal 2 21 11 6 2" xfId="34126"/>
    <cellStyle name="Normal 2 21 11 6 2 2" xfId="34127"/>
    <cellStyle name="Normal 2 21 11 6 2 3" xfId="34128"/>
    <cellStyle name="Normal 2 21 11 6 2 4" xfId="34129"/>
    <cellStyle name="Normal 2 21 11 6 2 5" xfId="34130"/>
    <cellStyle name="Normal 2 21 11 6 2 6" xfId="34131"/>
    <cellStyle name="Normal 2 21 11 6 3" xfId="34132"/>
    <cellStyle name="Normal 2 21 11 6 4" xfId="34133"/>
    <cellStyle name="Normal 2 21 11 6 5" xfId="34134"/>
    <cellStyle name="Normal 2 21 11 6 6" xfId="34135"/>
    <cellStyle name="Normal 2 21 11 6 7" xfId="34136"/>
    <cellStyle name="Normal 2 21 11 7" xfId="34137"/>
    <cellStyle name="Normal 2 21 11 7 2" xfId="34138"/>
    <cellStyle name="Normal 2 21 11 7 2 2" xfId="34139"/>
    <cellStyle name="Normal 2 21 11 7 2 3" xfId="34140"/>
    <cellStyle name="Normal 2 21 11 7 2 4" xfId="34141"/>
    <cellStyle name="Normal 2 21 11 7 2 5" xfId="34142"/>
    <cellStyle name="Normal 2 21 11 7 2 6" xfId="34143"/>
    <cellStyle name="Normal 2 21 11 7 3" xfId="34144"/>
    <cellStyle name="Normal 2 21 11 7 4" xfId="34145"/>
    <cellStyle name="Normal 2 21 11 7 5" xfId="34146"/>
    <cellStyle name="Normal 2 21 11 7 6" xfId="34147"/>
    <cellStyle name="Normal 2 21 11 7 7" xfId="34148"/>
    <cellStyle name="Normal 2 21 11 8" xfId="34149"/>
    <cellStyle name="Normal 2 21 11 8 2" xfId="34150"/>
    <cellStyle name="Normal 2 21 11 8 3" xfId="34151"/>
    <cellStyle name="Normal 2 21 11 8 4" xfId="34152"/>
    <cellStyle name="Normal 2 21 11 8 5" xfId="34153"/>
    <cellStyle name="Normal 2 21 11 8 6" xfId="34154"/>
    <cellStyle name="Normal 2 21 11 9" xfId="34155"/>
    <cellStyle name="Normal 2 21 12" xfId="34156"/>
    <cellStyle name="Normal 2 21 12 10" xfId="34157"/>
    <cellStyle name="Normal 2 21 12 11" xfId="34158"/>
    <cellStyle name="Normal 2 21 12 12" xfId="34159"/>
    <cellStyle name="Normal 2 21 12 13" xfId="34160"/>
    <cellStyle name="Normal 2 21 12 2" xfId="34161"/>
    <cellStyle name="Normal 2 21 12 2 2" xfId="34162"/>
    <cellStyle name="Normal 2 21 12 2 2 2" xfId="34163"/>
    <cellStyle name="Normal 2 21 12 2 2 3" xfId="34164"/>
    <cellStyle name="Normal 2 21 12 2 2 4" xfId="34165"/>
    <cellStyle name="Normal 2 21 12 2 2 5" xfId="34166"/>
    <cellStyle name="Normal 2 21 12 2 2 6" xfId="34167"/>
    <cellStyle name="Normal 2 21 12 2 3" xfId="34168"/>
    <cellStyle name="Normal 2 21 12 2 4" xfId="34169"/>
    <cellStyle name="Normal 2 21 12 2 5" xfId="34170"/>
    <cellStyle name="Normal 2 21 12 2 6" xfId="34171"/>
    <cellStyle name="Normal 2 21 12 2 7" xfId="34172"/>
    <cellStyle name="Normal 2 21 12 3" xfId="34173"/>
    <cellStyle name="Normal 2 21 12 3 2" xfId="34174"/>
    <cellStyle name="Normal 2 21 12 3 2 2" xfId="34175"/>
    <cellStyle name="Normal 2 21 12 3 2 3" xfId="34176"/>
    <cellStyle name="Normal 2 21 12 3 2 4" xfId="34177"/>
    <cellStyle name="Normal 2 21 12 3 2 5" xfId="34178"/>
    <cellStyle name="Normal 2 21 12 3 2 6" xfId="34179"/>
    <cellStyle name="Normal 2 21 12 3 3" xfId="34180"/>
    <cellStyle name="Normal 2 21 12 3 4" xfId="34181"/>
    <cellStyle name="Normal 2 21 12 3 5" xfId="34182"/>
    <cellStyle name="Normal 2 21 12 3 6" xfId="34183"/>
    <cellStyle name="Normal 2 21 12 3 7" xfId="34184"/>
    <cellStyle name="Normal 2 21 12 4" xfId="34185"/>
    <cellStyle name="Normal 2 21 12 4 2" xfId="34186"/>
    <cellStyle name="Normal 2 21 12 4 2 2" xfId="34187"/>
    <cellStyle name="Normal 2 21 12 4 2 3" xfId="34188"/>
    <cellStyle name="Normal 2 21 12 4 2 4" xfId="34189"/>
    <cellStyle name="Normal 2 21 12 4 2 5" xfId="34190"/>
    <cellStyle name="Normal 2 21 12 4 2 6" xfId="34191"/>
    <cellStyle name="Normal 2 21 12 4 3" xfId="34192"/>
    <cellStyle name="Normal 2 21 12 4 4" xfId="34193"/>
    <cellStyle name="Normal 2 21 12 4 5" xfId="34194"/>
    <cellStyle name="Normal 2 21 12 4 6" xfId="34195"/>
    <cellStyle name="Normal 2 21 12 4 7" xfId="34196"/>
    <cellStyle name="Normal 2 21 12 5" xfId="34197"/>
    <cellStyle name="Normal 2 21 12 5 2" xfId="34198"/>
    <cellStyle name="Normal 2 21 12 5 2 2" xfId="34199"/>
    <cellStyle name="Normal 2 21 12 5 2 3" xfId="34200"/>
    <cellStyle name="Normal 2 21 12 5 2 4" xfId="34201"/>
    <cellStyle name="Normal 2 21 12 5 2 5" xfId="34202"/>
    <cellStyle name="Normal 2 21 12 5 2 6" xfId="34203"/>
    <cellStyle name="Normal 2 21 12 5 3" xfId="34204"/>
    <cellStyle name="Normal 2 21 12 5 4" xfId="34205"/>
    <cellStyle name="Normal 2 21 12 5 5" xfId="34206"/>
    <cellStyle name="Normal 2 21 12 5 6" xfId="34207"/>
    <cellStyle name="Normal 2 21 12 5 7" xfId="34208"/>
    <cellStyle name="Normal 2 21 12 6" xfId="34209"/>
    <cellStyle name="Normal 2 21 12 6 2" xfId="34210"/>
    <cellStyle name="Normal 2 21 12 6 2 2" xfId="34211"/>
    <cellStyle name="Normal 2 21 12 6 2 3" xfId="34212"/>
    <cellStyle name="Normal 2 21 12 6 2 4" xfId="34213"/>
    <cellStyle name="Normal 2 21 12 6 2 5" xfId="34214"/>
    <cellStyle name="Normal 2 21 12 6 2 6" xfId="34215"/>
    <cellStyle name="Normal 2 21 12 6 3" xfId="34216"/>
    <cellStyle name="Normal 2 21 12 6 4" xfId="34217"/>
    <cellStyle name="Normal 2 21 12 6 5" xfId="34218"/>
    <cellStyle name="Normal 2 21 12 6 6" xfId="34219"/>
    <cellStyle name="Normal 2 21 12 6 7" xfId="34220"/>
    <cellStyle name="Normal 2 21 12 7" xfId="34221"/>
    <cellStyle name="Normal 2 21 12 7 2" xfId="34222"/>
    <cellStyle name="Normal 2 21 12 7 2 2" xfId="34223"/>
    <cellStyle name="Normal 2 21 12 7 2 3" xfId="34224"/>
    <cellStyle name="Normal 2 21 12 7 2 4" xfId="34225"/>
    <cellStyle name="Normal 2 21 12 7 2 5" xfId="34226"/>
    <cellStyle name="Normal 2 21 12 7 2 6" xfId="34227"/>
    <cellStyle name="Normal 2 21 12 7 3" xfId="34228"/>
    <cellStyle name="Normal 2 21 12 7 4" xfId="34229"/>
    <cellStyle name="Normal 2 21 12 7 5" xfId="34230"/>
    <cellStyle name="Normal 2 21 12 7 6" xfId="34231"/>
    <cellStyle name="Normal 2 21 12 7 7" xfId="34232"/>
    <cellStyle name="Normal 2 21 12 8" xfId="34233"/>
    <cellStyle name="Normal 2 21 12 8 2" xfId="34234"/>
    <cellStyle name="Normal 2 21 12 8 3" xfId="34235"/>
    <cellStyle name="Normal 2 21 12 8 4" xfId="34236"/>
    <cellStyle name="Normal 2 21 12 8 5" xfId="34237"/>
    <cellStyle name="Normal 2 21 12 8 6" xfId="34238"/>
    <cellStyle name="Normal 2 21 12 9" xfId="34239"/>
    <cellStyle name="Normal 2 21 13" xfId="34240"/>
    <cellStyle name="Normal 2 21 13 10" xfId="34241"/>
    <cellStyle name="Normal 2 21 13 11" xfId="34242"/>
    <cellStyle name="Normal 2 21 13 12" xfId="34243"/>
    <cellStyle name="Normal 2 21 13 13" xfId="34244"/>
    <cellStyle name="Normal 2 21 13 2" xfId="34245"/>
    <cellStyle name="Normal 2 21 13 2 2" xfId="34246"/>
    <cellStyle name="Normal 2 21 13 2 2 2" xfId="34247"/>
    <cellStyle name="Normal 2 21 13 2 2 3" xfId="34248"/>
    <cellStyle name="Normal 2 21 13 2 2 4" xfId="34249"/>
    <cellStyle name="Normal 2 21 13 2 2 5" xfId="34250"/>
    <cellStyle name="Normal 2 21 13 2 2 6" xfId="34251"/>
    <cellStyle name="Normal 2 21 13 2 3" xfId="34252"/>
    <cellStyle name="Normal 2 21 13 2 4" xfId="34253"/>
    <cellStyle name="Normal 2 21 13 2 5" xfId="34254"/>
    <cellStyle name="Normal 2 21 13 2 6" xfId="34255"/>
    <cellStyle name="Normal 2 21 13 2 7" xfId="34256"/>
    <cellStyle name="Normal 2 21 13 3" xfId="34257"/>
    <cellStyle name="Normal 2 21 13 3 2" xfId="34258"/>
    <cellStyle name="Normal 2 21 13 3 2 2" xfId="34259"/>
    <cellStyle name="Normal 2 21 13 3 2 3" xfId="34260"/>
    <cellStyle name="Normal 2 21 13 3 2 4" xfId="34261"/>
    <cellStyle name="Normal 2 21 13 3 2 5" xfId="34262"/>
    <cellStyle name="Normal 2 21 13 3 2 6" xfId="34263"/>
    <cellStyle name="Normal 2 21 13 3 3" xfId="34264"/>
    <cellStyle name="Normal 2 21 13 3 4" xfId="34265"/>
    <cellStyle name="Normal 2 21 13 3 5" xfId="34266"/>
    <cellStyle name="Normal 2 21 13 3 6" xfId="34267"/>
    <cellStyle name="Normal 2 21 13 3 7" xfId="34268"/>
    <cellStyle name="Normal 2 21 13 4" xfId="34269"/>
    <cellStyle name="Normal 2 21 13 4 2" xfId="34270"/>
    <cellStyle name="Normal 2 21 13 4 2 2" xfId="34271"/>
    <cellStyle name="Normal 2 21 13 4 2 3" xfId="34272"/>
    <cellStyle name="Normal 2 21 13 4 2 4" xfId="34273"/>
    <cellStyle name="Normal 2 21 13 4 2 5" xfId="34274"/>
    <cellStyle name="Normal 2 21 13 4 2 6" xfId="34275"/>
    <cellStyle name="Normal 2 21 13 4 3" xfId="34276"/>
    <cellStyle name="Normal 2 21 13 4 4" xfId="34277"/>
    <cellStyle name="Normal 2 21 13 4 5" xfId="34278"/>
    <cellStyle name="Normal 2 21 13 4 6" xfId="34279"/>
    <cellStyle name="Normal 2 21 13 4 7" xfId="34280"/>
    <cellStyle name="Normal 2 21 13 5" xfId="34281"/>
    <cellStyle name="Normal 2 21 13 5 2" xfId="34282"/>
    <cellStyle name="Normal 2 21 13 5 2 2" xfId="34283"/>
    <cellStyle name="Normal 2 21 13 5 2 3" xfId="34284"/>
    <cellStyle name="Normal 2 21 13 5 2 4" xfId="34285"/>
    <cellStyle name="Normal 2 21 13 5 2 5" xfId="34286"/>
    <cellStyle name="Normal 2 21 13 5 2 6" xfId="34287"/>
    <cellStyle name="Normal 2 21 13 5 3" xfId="34288"/>
    <cellStyle name="Normal 2 21 13 5 4" xfId="34289"/>
    <cellStyle name="Normal 2 21 13 5 5" xfId="34290"/>
    <cellStyle name="Normal 2 21 13 5 6" xfId="34291"/>
    <cellStyle name="Normal 2 21 13 5 7" xfId="34292"/>
    <cellStyle name="Normal 2 21 13 6" xfId="34293"/>
    <cellStyle name="Normal 2 21 13 6 2" xfId="34294"/>
    <cellStyle name="Normal 2 21 13 6 2 2" xfId="34295"/>
    <cellStyle name="Normal 2 21 13 6 2 3" xfId="34296"/>
    <cellStyle name="Normal 2 21 13 6 2 4" xfId="34297"/>
    <cellStyle name="Normal 2 21 13 6 2 5" xfId="34298"/>
    <cellStyle name="Normal 2 21 13 6 2 6" xfId="34299"/>
    <cellStyle name="Normal 2 21 13 6 3" xfId="34300"/>
    <cellStyle name="Normal 2 21 13 6 4" xfId="34301"/>
    <cellStyle name="Normal 2 21 13 6 5" xfId="34302"/>
    <cellStyle name="Normal 2 21 13 6 6" xfId="34303"/>
    <cellStyle name="Normal 2 21 13 6 7" xfId="34304"/>
    <cellStyle name="Normal 2 21 13 7" xfId="34305"/>
    <cellStyle name="Normal 2 21 13 7 2" xfId="34306"/>
    <cellStyle name="Normal 2 21 13 7 2 2" xfId="34307"/>
    <cellStyle name="Normal 2 21 13 7 2 3" xfId="34308"/>
    <cellStyle name="Normal 2 21 13 7 2 4" xfId="34309"/>
    <cellStyle name="Normal 2 21 13 7 2 5" xfId="34310"/>
    <cellStyle name="Normal 2 21 13 7 2 6" xfId="34311"/>
    <cellStyle name="Normal 2 21 13 7 3" xfId="34312"/>
    <cellStyle name="Normal 2 21 13 7 4" xfId="34313"/>
    <cellStyle name="Normal 2 21 13 7 5" xfId="34314"/>
    <cellStyle name="Normal 2 21 13 7 6" xfId="34315"/>
    <cellStyle name="Normal 2 21 13 7 7" xfId="34316"/>
    <cellStyle name="Normal 2 21 13 8" xfId="34317"/>
    <cellStyle name="Normal 2 21 13 8 2" xfId="34318"/>
    <cellStyle name="Normal 2 21 13 8 3" xfId="34319"/>
    <cellStyle name="Normal 2 21 13 8 4" xfId="34320"/>
    <cellStyle name="Normal 2 21 13 8 5" xfId="34321"/>
    <cellStyle name="Normal 2 21 13 8 6" xfId="34322"/>
    <cellStyle name="Normal 2 21 13 9" xfId="34323"/>
    <cellStyle name="Normal 2 21 14" xfId="34324"/>
    <cellStyle name="Normal 2 21 14 2" xfId="34325"/>
    <cellStyle name="Normal 2 21 14 2 2" xfId="34326"/>
    <cellStyle name="Normal 2 21 14 2 3" xfId="34327"/>
    <cellStyle name="Normal 2 21 14 2 4" xfId="34328"/>
    <cellStyle name="Normal 2 21 14 2 5" xfId="34329"/>
    <cellStyle name="Normal 2 21 14 2 6" xfId="34330"/>
    <cellStyle name="Normal 2 21 14 3" xfId="34331"/>
    <cellStyle name="Normal 2 21 14 4" xfId="34332"/>
    <cellStyle name="Normal 2 21 14 5" xfId="34333"/>
    <cellStyle name="Normal 2 21 14 6" xfId="34334"/>
    <cellStyle name="Normal 2 21 14 7" xfId="34335"/>
    <cellStyle name="Normal 2 21 15" xfId="34336"/>
    <cellStyle name="Normal 2 21 15 2" xfId="34337"/>
    <cellStyle name="Normal 2 21 15 2 2" xfId="34338"/>
    <cellStyle name="Normal 2 21 15 2 3" xfId="34339"/>
    <cellStyle name="Normal 2 21 15 2 4" xfId="34340"/>
    <cellStyle name="Normal 2 21 15 2 5" xfId="34341"/>
    <cellStyle name="Normal 2 21 15 2 6" xfId="34342"/>
    <cellStyle name="Normal 2 21 15 3" xfId="34343"/>
    <cellStyle name="Normal 2 21 15 4" xfId="34344"/>
    <cellStyle name="Normal 2 21 15 5" xfId="34345"/>
    <cellStyle name="Normal 2 21 15 6" xfId="34346"/>
    <cellStyle name="Normal 2 21 15 7" xfId="34347"/>
    <cellStyle name="Normal 2 21 16" xfId="34348"/>
    <cellStyle name="Normal 2 21 16 2" xfId="34349"/>
    <cellStyle name="Normal 2 21 16 2 2" xfId="34350"/>
    <cellStyle name="Normal 2 21 16 2 3" xfId="34351"/>
    <cellStyle name="Normal 2 21 16 2 4" xfId="34352"/>
    <cellStyle name="Normal 2 21 16 2 5" xfId="34353"/>
    <cellStyle name="Normal 2 21 16 2 6" xfId="34354"/>
    <cellStyle name="Normal 2 21 16 3" xfId="34355"/>
    <cellStyle name="Normal 2 21 16 4" xfId="34356"/>
    <cellStyle name="Normal 2 21 16 5" xfId="34357"/>
    <cellStyle name="Normal 2 21 16 6" xfId="34358"/>
    <cellStyle name="Normal 2 21 16 7" xfId="34359"/>
    <cellStyle name="Normal 2 21 17" xfId="34360"/>
    <cellStyle name="Normal 2 21 17 2" xfId="34361"/>
    <cellStyle name="Normal 2 21 17 2 2" xfId="34362"/>
    <cellStyle name="Normal 2 21 17 2 3" xfId="34363"/>
    <cellStyle name="Normal 2 21 17 2 4" xfId="34364"/>
    <cellStyle name="Normal 2 21 17 2 5" xfId="34365"/>
    <cellStyle name="Normal 2 21 17 2 6" xfId="34366"/>
    <cellStyle name="Normal 2 21 17 3" xfId="34367"/>
    <cellStyle name="Normal 2 21 17 4" xfId="34368"/>
    <cellStyle name="Normal 2 21 17 5" xfId="34369"/>
    <cellStyle name="Normal 2 21 17 6" xfId="34370"/>
    <cellStyle name="Normal 2 21 17 7" xfId="34371"/>
    <cellStyle name="Normal 2 21 18" xfId="34372"/>
    <cellStyle name="Normal 2 21 18 2" xfId="34373"/>
    <cellStyle name="Normal 2 21 18 2 2" xfId="34374"/>
    <cellStyle name="Normal 2 21 18 2 3" xfId="34375"/>
    <cellStyle name="Normal 2 21 18 2 4" xfId="34376"/>
    <cellStyle name="Normal 2 21 18 2 5" xfId="34377"/>
    <cellStyle name="Normal 2 21 18 2 6" xfId="34378"/>
    <cellStyle name="Normal 2 21 18 3" xfId="34379"/>
    <cellStyle name="Normal 2 21 18 4" xfId="34380"/>
    <cellStyle name="Normal 2 21 18 4 2" xfId="34381"/>
    <cellStyle name="Normal 2 21 18 4 2 2" xfId="34382"/>
    <cellStyle name="Normal 2 21 18 4 3" xfId="34383"/>
    <cellStyle name="Normal 2 21 18 5" xfId="34384"/>
    <cellStyle name="Normal 2 21 18 6" xfId="34385"/>
    <cellStyle name="Normal 2 21 18 7" xfId="34386"/>
    <cellStyle name="Normal 2 21 19" xfId="34387"/>
    <cellStyle name="Normal 2 21 19 2" xfId="34388"/>
    <cellStyle name="Normal 2 21 19 2 2" xfId="34389"/>
    <cellStyle name="Normal 2 21 19 2 3" xfId="34390"/>
    <cellStyle name="Normal 2 21 19 2 4" xfId="34391"/>
    <cellStyle name="Normal 2 21 19 2 5" xfId="34392"/>
    <cellStyle name="Normal 2 21 19 2 6" xfId="34393"/>
    <cellStyle name="Normal 2 21 19 3" xfId="34394"/>
    <cellStyle name="Normal 2 21 19 4" xfId="34395"/>
    <cellStyle name="Normal 2 21 19 5" xfId="34396"/>
    <cellStyle name="Normal 2 21 19 6" xfId="34397"/>
    <cellStyle name="Normal 2 21 19 7" xfId="34398"/>
    <cellStyle name="Normal 2 21 2" xfId="34399"/>
    <cellStyle name="Normal 2 21 2 10" xfId="34400"/>
    <cellStyle name="Normal 2 21 2 11" xfId="34401"/>
    <cellStyle name="Normal 2 21 2 12" xfId="34402"/>
    <cellStyle name="Normal 2 21 2 13" xfId="34403"/>
    <cellStyle name="Normal 2 21 2 2" xfId="34404"/>
    <cellStyle name="Normal 2 21 2 2 2" xfId="34405"/>
    <cellStyle name="Normal 2 21 2 2 2 2" xfId="34406"/>
    <cellStyle name="Normal 2 21 2 2 2 3" xfId="34407"/>
    <cellStyle name="Normal 2 21 2 2 2 4" xfId="34408"/>
    <cellStyle name="Normal 2 21 2 2 2 5" xfId="34409"/>
    <cellStyle name="Normal 2 21 2 2 2 6" xfId="34410"/>
    <cellStyle name="Normal 2 21 2 2 3" xfId="34411"/>
    <cellStyle name="Normal 2 21 2 2 4" xfId="34412"/>
    <cellStyle name="Normal 2 21 2 2 5" xfId="34413"/>
    <cellStyle name="Normal 2 21 2 2 6" xfId="34414"/>
    <cellStyle name="Normal 2 21 2 2 7" xfId="34415"/>
    <cellStyle name="Normal 2 21 2 3" xfId="34416"/>
    <cellStyle name="Normal 2 21 2 3 2" xfId="34417"/>
    <cellStyle name="Normal 2 21 2 3 2 2" xfId="34418"/>
    <cellStyle name="Normal 2 21 2 3 2 3" xfId="34419"/>
    <cellStyle name="Normal 2 21 2 3 2 4" xfId="34420"/>
    <cellStyle name="Normal 2 21 2 3 2 5" xfId="34421"/>
    <cellStyle name="Normal 2 21 2 3 2 6" xfId="34422"/>
    <cellStyle name="Normal 2 21 2 3 3" xfId="34423"/>
    <cellStyle name="Normal 2 21 2 3 4" xfId="34424"/>
    <cellStyle name="Normal 2 21 2 3 5" xfId="34425"/>
    <cellStyle name="Normal 2 21 2 3 6" xfId="34426"/>
    <cellStyle name="Normal 2 21 2 3 7" xfId="34427"/>
    <cellStyle name="Normal 2 21 2 4" xfId="34428"/>
    <cellStyle name="Normal 2 21 2 4 2" xfId="34429"/>
    <cellStyle name="Normal 2 21 2 4 2 2" xfId="34430"/>
    <cellStyle name="Normal 2 21 2 4 2 3" xfId="34431"/>
    <cellStyle name="Normal 2 21 2 4 2 4" xfId="34432"/>
    <cellStyle name="Normal 2 21 2 4 2 5" xfId="34433"/>
    <cellStyle name="Normal 2 21 2 4 2 6" xfId="34434"/>
    <cellStyle name="Normal 2 21 2 4 3" xfId="34435"/>
    <cellStyle name="Normal 2 21 2 4 4" xfId="34436"/>
    <cellStyle name="Normal 2 21 2 4 5" xfId="34437"/>
    <cellStyle name="Normal 2 21 2 4 6" xfId="34438"/>
    <cellStyle name="Normal 2 21 2 4 7" xfId="34439"/>
    <cellStyle name="Normal 2 21 2 5" xfId="34440"/>
    <cellStyle name="Normal 2 21 2 5 2" xfId="34441"/>
    <cellStyle name="Normal 2 21 2 5 2 2" xfId="34442"/>
    <cellStyle name="Normal 2 21 2 5 2 3" xfId="34443"/>
    <cellStyle name="Normal 2 21 2 5 2 4" xfId="34444"/>
    <cellStyle name="Normal 2 21 2 5 2 5" xfId="34445"/>
    <cellStyle name="Normal 2 21 2 5 2 6" xfId="34446"/>
    <cellStyle name="Normal 2 21 2 5 3" xfId="34447"/>
    <cellStyle name="Normal 2 21 2 5 4" xfId="34448"/>
    <cellStyle name="Normal 2 21 2 5 5" xfId="34449"/>
    <cellStyle name="Normal 2 21 2 5 6" xfId="34450"/>
    <cellStyle name="Normal 2 21 2 5 7" xfId="34451"/>
    <cellStyle name="Normal 2 21 2 6" xfId="34452"/>
    <cellStyle name="Normal 2 21 2 6 2" xfId="34453"/>
    <cellStyle name="Normal 2 21 2 6 2 2" xfId="34454"/>
    <cellStyle name="Normal 2 21 2 6 2 3" xfId="34455"/>
    <cellStyle name="Normal 2 21 2 6 2 4" xfId="34456"/>
    <cellStyle name="Normal 2 21 2 6 2 5" xfId="34457"/>
    <cellStyle name="Normal 2 21 2 6 2 6" xfId="34458"/>
    <cellStyle name="Normal 2 21 2 6 3" xfId="34459"/>
    <cellStyle name="Normal 2 21 2 6 3 2" xfId="34460"/>
    <cellStyle name="Normal 2 21 2 6 3 2 2" xfId="34461"/>
    <cellStyle name="Normal 2 21 2 6 3 3" xfId="34462"/>
    <cellStyle name="Normal 2 21 2 6 4" xfId="34463"/>
    <cellStyle name="Normal 2 21 2 6 5" xfId="34464"/>
    <cellStyle name="Normal 2 21 2 6 6" xfId="34465"/>
    <cellStyle name="Normal 2 21 2 6 7" xfId="34466"/>
    <cellStyle name="Normal 2 21 2 7" xfId="34467"/>
    <cellStyle name="Normal 2 21 2 7 2" xfId="34468"/>
    <cellStyle name="Normal 2 21 2 7 2 2" xfId="34469"/>
    <cellStyle name="Normal 2 21 2 7 2 3" xfId="34470"/>
    <cellStyle name="Normal 2 21 2 7 2 4" xfId="34471"/>
    <cellStyle name="Normal 2 21 2 7 2 5" xfId="34472"/>
    <cellStyle name="Normal 2 21 2 7 2 6" xfId="34473"/>
    <cellStyle name="Normal 2 21 2 7 3" xfId="34474"/>
    <cellStyle name="Normal 2 21 2 7 4" xfId="34475"/>
    <cellStyle name="Normal 2 21 2 7 5" xfId="34476"/>
    <cellStyle name="Normal 2 21 2 7 6" xfId="34477"/>
    <cellStyle name="Normal 2 21 2 7 7" xfId="34478"/>
    <cellStyle name="Normal 2 21 2 8" xfId="34479"/>
    <cellStyle name="Normal 2 21 2 8 2" xfId="34480"/>
    <cellStyle name="Normal 2 21 2 8 3" xfId="34481"/>
    <cellStyle name="Normal 2 21 2 8 4" xfId="34482"/>
    <cellStyle name="Normal 2 21 2 8 5" xfId="34483"/>
    <cellStyle name="Normal 2 21 2 8 6" xfId="34484"/>
    <cellStyle name="Normal 2 21 2 9" xfId="34485"/>
    <cellStyle name="Normal 2 21 20" xfId="34486"/>
    <cellStyle name="Normal 2 21 20 2" xfId="34487"/>
    <cellStyle name="Normal 2 21 20 3" xfId="34488"/>
    <cellStyle name="Normal 2 21 20 4" xfId="34489"/>
    <cellStyle name="Normal 2 21 20 5" xfId="34490"/>
    <cellStyle name="Normal 2 21 20 6" xfId="34491"/>
    <cellStyle name="Normal 2 21 21" xfId="34492"/>
    <cellStyle name="Normal 2 21 22" xfId="34493"/>
    <cellStyle name="Normal 2 21 23" xfId="34494"/>
    <cellStyle name="Normal 2 21 24" xfId="34495"/>
    <cellStyle name="Normal 2 21 25" xfId="34496"/>
    <cellStyle name="Normal 2 21 3" xfId="34497"/>
    <cellStyle name="Normal 2 21 3 10" xfId="34498"/>
    <cellStyle name="Normal 2 21 3 11" xfId="34499"/>
    <cellStyle name="Normal 2 21 3 12" xfId="34500"/>
    <cellStyle name="Normal 2 21 3 13" xfId="34501"/>
    <cellStyle name="Normal 2 21 3 2" xfId="34502"/>
    <cellStyle name="Normal 2 21 3 2 2" xfId="34503"/>
    <cellStyle name="Normal 2 21 3 2 2 2" xfId="34504"/>
    <cellStyle name="Normal 2 21 3 2 2 3" xfId="34505"/>
    <cellStyle name="Normal 2 21 3 2 2 4" xfId="34506"/>
    <cellStyle name="Normal 2 21 3 2 2 5" xfId="34507"/>
    <cellStyle name="Normal 2 21 3 2 2 6" xfId="34508"/>
    <cellStyle name="Normal 2 21 3 2 3" xfId="34509"/>
    <cellStyle name="Normal 2 21 3 2 4" xfId="34510"/>
    <cellStyle name="Normal 2 21 3 2 5" xfId="34511"/>
    <cellStyle name="Normal 2 21 3 2 6" xfId="34512"/>
    <cellStyle name="Normal 2 21 3 2 7" xfId="34513"/>
    <cellStyle name="Normal 2 21 3 3" xfId="34514"/>
    <cellStyle name="Normal 2 21 3 3 2" xfId="34515"/>
    <cellStyle name="Normal 2 21 3 3 2 2" xfId="34516"/>
    <cellStyle name="Normal 2 21 3 3 2 3" xfId="34517"/>
    <cellStyle name="Normal 2 21 3 3 2 4" xfId="34518"/>
    <cellStyle name="Normal 2 21 3 3 2 5" xfId="34519"/>
    <cellStyle name="Normal 2 21 3 3 2 6" xfId="34520"/>
    <cellStyle name="Normal 2 21 3 3 3" xfId="34521"/>
    <cellStyle name="Normal 2 21 3 3 4" xfId="34522"/>
    <cellStyle name="Normal 2 21 3 3 5" xfId="34523"/>
    <cellStyle name="Normal 2 21 3 3 6" xfId="34524"/>
    <cellStyle name="Normal 2 21 3 3 7" xfId="34525"/>
    <cellStyle name="Normal 2 21 3 4" xfId="34526"/>
    <cellStyle name="Normal 2 21 3 4 2" xfId="34527"/>
    <cellStyle name="Normal 2 21 3 4 2 2" xfId="34528"/>
    <cellStyle name="Normal 2 21 3 4 2 3" xfId="34529"/>
    <cellStyle name="Normal 2 21 3 4 2 4" xfId="34530"/>
    <cellStyle name="Normal 2 21 3 4 2 5" xfId="34531"/>
    <cellStyle name="Normal 2 21 3 4 2 6" xfId="34532"/>
    <cellStyle name="Normal 2 21 3 4 3" xfId="34533"/>
    <cellStyle name="Normal 2 21 3 4 4" xfId="34534"/>
    <cellStyle name="Normal 2 21 3 4 5" xfId="34535"/>
    <cellStyle name="Normal 2 21 3 4 6" xfId="34536"/>
    <cellStyle name="Normal 2 21 3 4 7" xfId="34537"/>
    <cellStyle name="Normal 2 21 3 5" xfId="34538"/>
    <cellStyle name="Normal 2 21 3 5 2" xfId="34539"/>
    <cellStyle name="Normal 2 21 3 5 2 2" xfId="34540"/>
    <cellStyle name="Normal 2 21 3 5 2 3" xfId="34541"/>
    <cellStyle name="Normal 2 21 3 5 2 4" xfId="34542"/>
    <cellStyle name="Normal 2 21 3 5 2 5" xfId="34543"/>
    <cellStyle name="Normal 2 21 3 5 2 6" xfId="34544"/>
    <cellStyle name="Normal 2 21 3 5 3" xfId="34545"/>
    <cellStyle name="Normal 2 21 3 5 4" xfId="34546"/>
    <cellStyle name="Normal 2 21 3 5 5" xfId="34547"/>
    <cellStyle name="Normal 2 21 3 5 6" xfId="34548"/>
    <cellStyle name="Normal 2 21 3 5 7" xfId="34549"/>
    <cellStyle name="Normal 2 21 3 6" xfId="34550"/>
    <cellStyle name="Normal 2 21 3 6 2" xfId="34551"/>
    <cellStyle name="Normal 2 21 3 6 2 2" xfId="34552"/>
    <cellStyle name="Normal 2 21 3 6 2 3" xfId="34553"/>
    <cellStyle name="Normal 2 21 3 6 2 4" xfId="34554"/>
    <cellStyle name="Normal 2 21 3 6 2 5" xfId="34555"/>
    <cellStyle name="Normal 2 21 3 6 2 6" xfId="34556"/>
    <cellStyle name="Normal 2 21 3 6 3" xfId="34557"/>
    <cellStyle name="Normal 2 21 3 6 4" xfId="34558"/>
    <cellStyle name="Normal 2 21 3 6 5" xfId="34559"/>
    <cellStyle name="Normal 2 21 3 6 6" xfId="34560"/>
    <cellStyle name="Normal 2 21 3 6 7" xfId="34561"/>
    <cellStyle name="Normal 2 21 3 7" xfId="34562"/>
    <cellStyle name="Normal 2 21 3 7 2" xfId="34563"/>
    <cellStyle name="Normal 2 21 3 7 2 2" xfId="34564"/>
    <cellStyle name="Normal 2 21 3 7 2 3" xfId="34565"/>
    <cellStyle name="Normal 2 21 3 7 2 4" xfId="34566"/>
    <cellStyle name="Normal 2 21 3 7 2 5" xfId="34567"/>
    <cellStyle name="Normal 2 21 3 7 2 6" xfId="34568"/>
    <cellStyle name="Normal 2 21 3 7 3" xfId="34569"/>
    <cellStyle name="Normal 2 21 3 7 4" xfId="34570"/>
    <cellStyle name="Normal 2 21 3 7 5" xfId="34571"/>
    <cellStyle name="Normal 2 21 3 7 6" xfId="34572"/>
    <cellStyle name="Normal 2 21 3 7 7" xfId="34573"/>
    <cellStyle name="Normal 2 21 3 8" xfId="34574"/>
    <cellStyle name="Normal 2 21 3 8 2" xfId="34575"/>
    <cellStyle name="Normal 2 21 3 8 3" xfId="34576"/>
    <cellStyle name="Normal 2 21 3 8 4" xfId="34577"/>
    <cellStyle name="Normal 2 21 3 8 5" xfId="34578"/>
    <cellStyle name="Normal 2 21 3 8 6" xfId="34579"/>
    <cellStyle name="Normal 2 21 3 9" xfId="34580"/>
    <cellStyle name="Normal 2 21 4" xfId="34581"/>
    <cellStyle name="Normal 2 21 4 10" xfId="34582"/>
    <cellStyle name="Normal 2 21 4 11" xfId="34583"/>
    <cellStyle name="Normal 2 21 4 12" xfId="34584"/>
    <cellStyle name="Normal 2 21 4 13" xfId="34585"/>
    <cellStyle name="Normal 2 21 4 2" xfId="34586"/>
    <cellStyle name="Normal 2 21 4 2 2" xfId="34587"/>
    <cellStyle name="Normal 2 21 4 2 2 2" xfId="34588"/>
    <cellStyle name="Normal 2 21 4 2 2 3" xfId="34589"/>
    <cellStyle name="Normal 2 21 4 2 2 4" xfId="34590"/>
    <cellStyle name="Normal 2 21 4 2 2 5" xfId="34591"/>
    <cellStyle name="Normal 2 21 4 2 2 6" xfId="34592"/>
    <cellStyle name="Normal 2 21 4 2 3" xfId="34593"/>
    <cellStyle name="Normal 2 21 4 2 4" xfId="34594"/>
    <cellStyle name="Normal 2 21 4 2 5" xfId="34595"/>
    <cellStyle name="Normal 2 21 4 2 6" xfId="34596"/>
    <cellStyle name="Normal 2 21 4 2 7" xfId="34597"/>
    <cellStyle name="Normal 2 21 4 3" xfId="34598"/>
    <cellStyle name="Normal 2 21 4 3 2" xfId="34599"/>
    <cellStyle name="Normal 2 21 4 3 2 2" xfId="34600"/>
    <cellStyle name="Normal 2 21 4 3 2 2 2" xfId="34601"/>
    <cellStyle name="Normal 2 21 4 3 2 2 2 2" xfId="34602"/>
    <cellStyle name="Normal 2 21 4 3 2 2 3" xfId="34603"/>
    <cellStyle name="Normal 2 21 4 3 2 3" xfId="34604"/>
    <cellStyle name="Normal 2 21 4 3 2 4" xfId="34605"/>
    <cellStyle name="Normal 2 21 4 3 2 5" xfId="34606"/>
    <cellStyle name="Normal 2 21 4 3 2 6" xfId="34607"/>
    <cellStyle name="Normal 2 21 4 3 3" xfId="34608"/>
    <cellStyle name="Normal 2 21 4 3 4" xfId="34609"/>
    <cellStyle name="Normal 2 21 4 3 5" xfId="34610"/>
    <cellStyle name="Normal 2 21 4 3 6" xfId="34611"/>
    <cellStyle name="Normal 2 21 4 3 7" xfId="34612"/>
    <cellStyle name="Normal 2 21 4 4" xfId="34613"/>
    <cellStyle name="Normal 2 21 4 4 2" xfId="34614"/>
    <cellStyle name="Normal 2 21 4 4 2 2" xfId="34615"/>
    <cellStyle name="Normal 2 21 4 4 2 3" xfId="34616"/>
    <cellStyle name="Normal 2 21 4 4 2 4" xfId="34617"/>
    <cellStyle name="Normal 2 21 4 4 2 5" xfId="34618"/>
    <cellStyle name="Normal 2 21 4 4 2 6" xfId="34619"/>
    <cellStyle name="Normal 2 21 4 4 3" xfId="34620"/>
    <cellStyle name="Normal 2 21 4 4 4" xfId="34621"/>
    <cellStyle name="Normal 2 21 4 4 5" xfId="34622"/>
    <cellStyle name="Normal 2 21 4 4 6" xfId="34623"/>
    <cellStyle name="Normal 2 21 4 4 7" xfId="34624"/>
    <cellStyle name="Normal 2 21 4 5" xfId="34625"/>
    <cellStyle name="Normal 2 21 4 5 2" xfId="34626"/>
    <cellStyle name="Normal 2 21 4 5 2 2" xfId="34627"/>
    <cellStyle name="Normal 2 21 4 5 2 3" xfId="34628"/>
    <cellStyle name="Normal 2 21 4 5 2 4" xfId="34629"/>
    <cellStyle name="Normal 2 21 4 5 2 5" xfId="34630"/>
    <cellStyle name="Normal 2 21 4 5 2 6" xfId="34631"/>
    <cellStyle name="Normal 2 21 4 5 3" xfId="34632"/>
    <cellStyle name="Normal 2 21 4 5 4" xfId="34633"/>
    <cellStyle name="Normal 2 21 4 5 5" xfId="34634"/>
    <cellStyle name="Normal 2 21 4 5 6" xfId="34635"/>
    <cellStyle name="Normal 2 21 4 5 7" xfId="34636"/>
    <cellStyle name="Normal 2 21 4 6" xfId="34637"/>
    <cellStyle name="Normal 2 21 4 6 2" xfId="34638"/>
    <cellStyle name="Normal 2 21 4 6 2 2" xfId="34639"/>
    <cellStyle name="Normal 2 21 4 6 2 3" xfId="34640"/>
    <cellStyle name="Normal 2 21 4 6 2 4" xfId="34641"/>
    <cellStyle name="Normal 2 21 4 6 2 5" xfId="34642"/>
    <cellStyle name="Normal 2 21 4 6 2 6" xfId="34643"/>
    <cellStyle name="Normal 2 21 4 6 3" xfId="34644"/>
    <cellStyle name="Normal 2 21 4 6 4" xfId="34645"/>
    <cellStyle name="Normal 2 21 4 6 5" xfId="34646"/>
    <cellStyle name="Normal 2 21 4 6 6" xfId="34647"/>
    <cellStyle name="Normal 2 21 4 6 7" xfId="34648"/>
    <cellStyle name="Normal 2 21 4 7" xfId="34649"/>
    <cellStyle name="Normal 2 21 4 7 2" xfId="34650"/>
    <cellStyle name="Normal 2 21 4 7 2 2" xfId="34651"/>
    <cellStyle name="Normal 2 21 4 7 2 3" xfId="34652"/>
    <cellStyle name="Normal 2 21 4 7 2 4" xfId="34653"/>
    <cellStyle name="Normal 2 21 4 7 2 5" xfId="34654"/>
    <cellStyle name="Normal 2 21 4 7 2 6" xfId="34655"/>
    <cellStyle name="Normal 2 21 4 7 3" xfId="34656"/>
    <cellStyle name="Normal 2 21 4 7 4" xfId="34657"/>
    <cellStyle name="Normal 2 21 4 7 5" xfId="34658"/>
    <cellStyle name="Normal 2 21 4 7 6" xfId="34659"/>
    <cellStyle name="Normal 2 21 4 7 7" xfId="34660"/>
    <cellStyle name="Normal 2 21 4 8" xfId="34661"/>
    <cellStyle name="Normal 2 21 4 8 2" xfId="34662"/>
    <cellStyle name="Normal 2 21 4 8 3" xfId="34663"/>
    <cellStyle name="Normal 2 21 4 8 4" xfId="34664"/>
    <cellStyle name="Normal 2 21 4 8 5" xfId="34665"/>
    <cellStyle name="Normal 2 21 4 8 6" xfId="34666"/>
    <cellStyle name="Normal 2 21 4 9" xfId="34667"/>
    <cellStyle name="Normal 2 21 5" xfId="34668"/>
    <cellStyle name="Normal 2 21 5 10" xfId="34669"/>
    <cellStyle name="Normal 2 21 5 11" xfId="34670"/>
    <cellStyle name="Normal 2 21 5 12" xfId="34671"/>
    <cellStyle name="Normal 2 21 5 13" xfId="34672"/>
    <cellStyle name="Normal 2 21 5 2" xfId="34673"/>
    <cellStyle name="Normal 2 21 5 2 2" xfId="34674"/>
    <cellStyle name="Normal 2 21 5 2 2 2" xfId="34675"/>
    <cellStyle name="Normal 2 21 5 2 2 3" xfId="34676"/>
    <cellStyle name="Normal 2 21 5 2 2 4" xfId="34677"/>
    <cellStyle name="Normal 2 21 5 2 2 5" xfId="34678"/>
    <cellStyle name="Normal 2 21 5 2 2 6" xfId="34679"/>
    <cellStyle name="Normal 2 21 5 2 3" xfId="34680"/>
    <cellStyle name="Normal 2 21 5 2 4" xfId="34681"/>
    <cellStyle name="Normal 2 21 5 2 5" xfId="34682"/>
    <cellStyle name="Normal 2 21 5 2 6" xfId="34683"/>
    <cellStyle name="Normal 2 21 5 2 7" xfId="34684"/>
    <cellStyle name="Normal 2 21 5 3" xfId="34685"/>
    <cellStyle name="Normal 2 21 5 3 2" xfId="34686"/>
    <cellStyle name="Normal 2 21 5 3 2 2" xfId="34687"/>
    <cellStyle name="Normal 2 21 5 3 2 2 2" xfId="34688"/>
    <cellStyle name="Normal 2 21 5 3 2 3" xfId="34689"/>
    <cellStyle name="Normal 2 21 5 3 2 4" xfId="34690"/>
    <cellStyle name="Normal 2 21 5 3 2 5" xfId="34691"/>
    <cellStyle name="Normal 2 21 5 3 2 6" xfId="34692"/>
    <cellStyle name="Normal 2 21 5 3 3" xfId="34693"/>
    <cellStyle name="Normal 2 21 5 3 4" xfId="34694"/>
    <cellStyle name="Normal 2 21 5 3 5" xfId="34695"/>
    <cellStyle name="Normal 2 21 5 3 6" xfId="34696"/>
    <cellStyle name="Normal 2 21 5 3 7" xfId="34697"/>
    <cellStyle name="Normal 2 21 5 4" xfId="34698"/>
    <cellStyle name="Normal 2 21 5 4 2" xfId="34699"/>
    <cellStyle name="Normal 2 21 5 4 2 2" xfId="34700"/>
    <cellStyle name="Normal 2 21 5 4 2 3" xfId="34701"/>
    <cellStyle name="Normal 2 21 5 4 2 4" xfId="34702"/>
    <cellStyle name="Normal 2 21 5 4 2 5" xfId="34703"/>
    <cellStyle name="Normal 2 21 5 4 2 6" xfId="34704"/>
    <cellStyle name="Normal 2 21 5 4 3" xfId="34705"/>
    <cellStyle name="Normal 2 21 5 4 4" xfId="34706"/>
    <cellStyle name="Normal 2 21 5 4 5" xfId="34707"/>
    <cellStyle name="Normal 2 21 5 4 6" xfId="34708"/>
    <cellStyle name="Normal 2 21 5 4 7" xfId="34709"/>
    <cellStyle name="Normal 2 21 5 5" xfId="34710"/>
    <cellStyle name="Normal 2 21 5 5 2" xfId="34711"/>
    <cellStyle name="Normal 2 21 5 5 2 2" xfId="34712"/>
    <cellStyle name="Normal 2 21 5 5 2 3" xfId="34713"/>
    <cellStyle name="Normal 2 21 5 5 2 4" xfId="34714"/>
    <cellStyle name="Normal 2 21 5 5 2 5" xfId="34715"/>
    <cellStyle name="Normal 2 21 5 5 2 6" xfId="34716"/>
    <cellStyle name="Normal 2 21 5 5 3" xfId="34717"/>
    <cellStyle name="Normal 2 21 5 5 4" xfId="34718"/>
    <cellStyle name="Normal 2 21 5 5 5" xfId="34719"/>
    <cellStyle name="Normal 2 21 5 5 6" xfId="34720"/>
    <cellStyle name="Normal 2 21 5 5 7" xfId="34721"/>
    <cellStyle name="Normal 2 21 5 6" xfId="34722"/>
    <cellStyle name="Normal 2 21 5 6 2" xfId="34723"/>
    <cellStyle name="Normal 2 21 5 6 2 2" xfId="34724"/>
    <cellStyle name="Normal 2 21 5 6 2 3" xfId="34725"/>
    <cellStyle name="Normal 2 21 5 6 2 4" xfId="34726"/>
    <cellStyle name="Normal 2 21 5 6 2 5" xfId="34727"/>
    <cellStyle name="Normal 2 21 5 6 2 6" xfId="34728"/>
    <cellStyle name="Normal 2 21 5 6 3" xfId="34729"/>
    <cellStyle name="Normal 2 21 5 6 4" xfId="34730"/>
    <cellStyle name="Normal 2 21 5 6 5" xfId="34731"/>
    <cellStyle name="Normal 2 21 5 6 6" xfId="34732"/>
    <cellStyle name="Normal 2 21 5 6 7" xfId="34733"/>
    <cellStyle name="Normal 2 21 5 7" xfId="34734"/>
    <cellStyle name="Normal 2 21 5 7 2" xfId="34735"/>
    <cellStyle name="Normal 2 21 5 7 2 2" xfId="34736"/>
    <cellStyle name="Normal 2 21 5 7 2 3" xfId="34737"/>
    <cellStyle name="Normal 2 21 5 7 2 4" xfId="34738"/>
    <cellStyle name="Normal 2 21 5 7 2 5" xfId="34739"/>
    <cellStyle name="Normal 2 21 5 7 2 6" xfId="34740"/>
    <cellStyle name="Normal 2 21 5 7 3" xfId="34741"/>
    <cellStyle name="Normal 2 21 5 7 4" xfId="34742"/>
    <cellStyle name="Normal 2 21 5 7 5" xfId="34743"/>
    <cellStyle name="Normal 2 21 5 7 6" xfId="34744"/>
    <cellStyle name="Normal 2 21 5 7 7" xfId="34745"/>
    <cellStyle name="Normal 2 21 5 8" xfId="34746"/>
    <cellStyle name="Normal 2 21 5 8 2" xfId="34747"/>
    <cellStyle name="Normal 2 21 5 8 2 2" xfId="34748"/>
    <cellStyle name="Normal 2 21 5 8 3" xfId="34749"/>
    <cellStyle name="Normal 2 21 5 8 4" xfId="34750"/>
    <cellStyle name="Normal 2 21 5 8 5" xfId="34751"/>
    <cellStyle name="Normal 2 21 5 8 6" xfId="34752"/>
    <cellStyle name="Normal 2 21 5 9" xfId="34753"/>
    <cellStyle name="Normal 2 21 6" xfId="34754"/>
    <cellStyle name="Normal 2 21 6 10" xfId="34755"/>
    <cellStyle name="Normal 2 21 6 11" xfId="34756"/>
    <cellStyle name="Normal 2 21 6 12" xfId="34757"/>
    <cellStyle name="Normal 2 21 6 13" xfId="34758"/>
    <cellStyle name="Normal 2 21 6 2" xfId="34759"/>
    <cellStyle name="Normal 2 21 6 2 2" xfId="34760"/>
    <cellStyle name="Normal 2 21 6 2 2 2" xfId="34761"/>
    <cellStyle name="Normal 2 21 6 2 2 3" xfId="34762"/>
    <cellStyle name="Normal 2 21 6 2 2 4" xfId="34763"/>
    <cellStyle name="Normal 2 21 6 2 2 5" xfId="34764"/>
    <cellStyle name="Normal 2 21 6 2 2 6" xfId="34765"/>
    <cellStyle name="Normal 2 21 6 2 3" xfId="34766"/>
    <cellStyle name="Normal 2 21 6 2 4" xfId="34767"/>
    <cellStyle name="Normal 2 21 6 2 5" xfId="34768"/>
    <cellStyle name="Normal 2 21 6 2 6" xfId="34769"/>
    <cellStyle name="Normal 2 21 6 2 7" xfId="34770"/>
    <cellStyle name="Normal 2 21 6 3" xfId="34771"/>
    <cellStyle name="Normal 2 21 6 3 2" xfId="34772"/>
    <cellStyle name="Normal 2 21 6 3 2 2" xfId="34773"/>
    <cellStyle name="Normal 2 21 6 3 2 3" xfId="34774"/>
    <cellStyle name="Normal 2 21 6 3 2 4" xfId="34775"/>
    <cellStyle name="Normal 2 21 6 3 2 5" xfId="34776"/>
    <cellStyle name="Normal 2 21 6 3 2 6" xfId="34777"/>
    <cellStyle name="Normal 2 21 6 3 3" xfId="34778"/>
    <cellStyle name="Normal 2 21 6 3 4" xfId="34779"/>
    <cellStyle name="Normal 2 21 6 3 5" xfId="34780"/>
    <cellStyle name="Normal 2 21 6 3 6" xfId="34781"/>
    <cellStyle name="Normal 2 21 6 3 7" xfId="34782"/>
    <cellStyle name="Normal 2 21 6 4" xfId="34783"/>
    <cellStyle name="Normal 2 21 6 4 2" xfId="34784"/>
    <cellStyle name="Normal 2 21 6 4 2 2" xfId="34785"/>
    <cellStyle name="Normal 2 21 6 4 2 3" xfId="34786"/>
    <cellStyle name="Normal 2 21 6 4 2 4" xfId="34787"/>
    <cellStyle name="Normal 2 21 6 4 2 5" xfId="34788"/>
    <cellStyle name="Normal 2 21 6 4 2 6" xfId="34789"/>
    <cellStyle name="Normal 2 21 6 4 3" xfId="34790"/>
    <cellStyle name="Normal 2 21 6 4 4" xfId="34791"/>
    <cellStyle name="Normal 2 21 6 4 5" xfId="34792"/>
    <cellStyle name="Normal 2 21 6 4 6" xfId="34793"/>
    <cellStyle name="Normal 2 21 6 4 7" xfId="34794"/>
    <cellStyle name="Normal 2 21 6 5" xfId="34795"/>
    <cellStyle name="Normal 2 21 6 5 2" xfId="34796"/>
    <cellStyle name="Normal 2 21 6 5 2 2" xfId="34797"/>
    <cellStyle name="Normal 2 21 6 5 2 3" xfId="34798"/>
    <cellStyle name="Normal 2 21 6 5 2 4" xfId="34799"/>
    <cellStyle name="Normal 2 21 6 5 2 5" xfId="34800"/>
    <cellStyle name="Normal 2 21 6 5 2 6" xfId="34801"/>
    <cellStyle name="Normal 2 21 6 5 3" xfId="34802"/>
    <cellStyle name="Normal 2 21 6 5 4" xfId="34803"/>
    <cellStyle name="Normal 2 21 6 5 5" xfId="34804"/>
    <cellStyle name="Normal 2 21 6 5 6" xfId="34805"/>
    <cellStyle name="Normal 2 21 6 5 7" xfId="34806"/>
    <cellStyle name="Normal 2 21 6 6" xfId="34807"/>
    <cellStyle name="Normal 2 21 6 6 2" xfId="34808"/>
    <cellStyle name="Normal 2 21 6 6 2 2" xfId="34809"/>
    <cellStyle name="Normal 2 21 6 6 2 3" xfId="34810"/>
    <cellStyle name="Normal 2 21 6 6 2 4" xfId="34811"/>
    <cellStyle name="Normal 2 21 6 6 2 5" xfId="34812"/>
    <cellStyle name="Normal 2 21 6 6 2 6" xfId="34813"/>
    <cellStyle name="Normal 2 21 6 6 3" xfId="34814"/>
    <cellStyle name="Normal 2 21 6 6 4" xfId="34815"/>
    <cellStyle name="Normal 2 21 6 6 5" xfId="34816"/>
    <cellStyle name="Normal 2 21 6 6 6" xfId="34817"/>
    <cellStyle name="Normal 2 21 6 6 7" xfId="34818"/>
    <cellStyle name="Normal 2 21 6 7" xfId="34819"/>
    <cellStyle name="Normal 2 21 6 7 2" xfId="34820"/>
    <cellStyle name="Normal 2 21 6 7 2 2" xfId="34821"/>
    <cellStyle name="Normal 2 21 6 7 2 3" xfId="34822"/>
    <cellStyle name="Normal 2 21 6 7 2 4" xfId="34823"/>
    <cellStyle name="Normal 2 21 6 7 2 5" xfId="34824"/>
    <cellStyle name="Normal 2 21 6 7 2 6" xfId="34825"/>
    <cellStyle name="Normal 2 21 6 7 3" xfId="34826"/>
    <cellStyle name="Normal 2 21 6 7 4" xfId="34827"/>
    <cellStyle name="Normal 2 21 6 7 5" xfId="34828"/>
    <cellStyle name="Normal 2 21 6 7 6" xfId="34829"/>
    <cellStyle name="Normal 2 21 6 7 7" xfId="34830"/>
    <cellStyle name="Normal 2 21 6 8" xfId="34831"/>
    <cellStyle name="Normal 2 21 6 8 2" xfId="34832"/>
    <cellStyle name="Normal 2 21 6 8 3" xfId="34833"/>
    <cellStyle name="Normal 2 21 6 8 4" xfId="34834"/>
    <cellStyle name="Normal 2 21 6 8 5" xfId="34835"/>
    <cellStyle name="Normal 2 21 6 8 6" xfId="34836"/>
    <cellStyle name="Normal 2 21 6 9" xfId="34837"/>
    <cellStyle name="Normal 2 21 7" xfId="34838"/>
    <cellStyle name="Normal 2 21 7 10" xfId="34839"/>
    <cellStyle name="Normal 2 21 7 11" xfId="34840"/>
    <cellStyle name="Normal 2 21 7 12" xfId="34841"/>
    <cellStyle name="Normal 2 21 7 13" xfId="34842"/>
    <cellStyle name="Normal 2 21 7 2" xfId="34843"/>
    <cellStyle name="Normal 2 21 7 2 2" xfId="34844"/>
    <cellStyle name="Normal 2 21 7 2 2 2" xfId="34845"/>
    <cellStyle name="Normal 2 21 7 2 2 3" xfId="34846"/>
    <cellStyle name="Normal 2 21 7 2 2 4" xfId="34847"/>
    <cellStyle name="Normal 2 21 7 2 2 5" xfId="34848"/>
    <cellStyle name="Normal 2 21 7 2 2 6" xfId="34849"/>
    <cellStyle name="Normal 2 21 7 2 3" xfId="34850"/>
    <cellStyle name="Normal 2 21 7 2 4" xfId="34851"/>
    <cellStyle name="Normal 2 21 7 2 5" xfId="34852"/>
    <cellStyle name="Normal 2 21 7 2 6" xfId="34853"/>
    <cellStyle name="Normal 2 21 7 2 7" xfId="34854"/>
    <cellStyle name="Normal 2 21 7 3" xfId="34855"/>
    <cellStyle name="Normal 2 21 7 3 2" xfId="34856"/>
    <cellStyle name="Normal 2 21 7 3 2 2" xfId="34857"/>
    <cellStyle name="Normal 2 21 7 3 2 3" xfId="34858"/>
    <cellStyle name="Normal 2 21 7 3 2 4" xfId="34859"/>
    <cellStyle name="Normal 2 21 7 3 2 5" xfId="34860"/>
    <cellStyle name="Normal 2 21 7 3 2 6" xfId="34861"/>
    <cellStyle name="Normal 2 21 7 3 3" xfId="34862"/>
    <cellStyle name="Normal 2 21 7 3 4" xfId="34863"/>
    <cellStyle name="Normal 2 21 7 3 5" xfId="34864"/>
    <cellStyle name="Normal 2 21 7 3 6" xfId="34865"/>
    <cellStyle name="Normal 2 21 7 3 7" xfId="34866"/>
    <cellStyle name="Normal 2 21 7 4" xfId="34867"/>
    <cellStyle name="Normal 2 21 7 4 2" xfId="34868"/>
    <cellStyle name="Normal 2 21 7 4 2 2" xfId="34869"/>
    <cellStyle name="Normal 2 21 7 4 2 3" xfId="34870"/>
    <cellStyle name="Normal 2 21 7 4 2 4" xfId="34871"/>
    <cellStyle name="Normal 2 21 7 4 2 5" xfId="34872"/>
    <cellStyle name="Normal 2 21 7 4 2 6" xfId="34873"/>
    <cellStyle name="Normal 2 21 7 4 3" xfId="34874"/>
    <cellStyle name="Normal 2 21 7 4 4" xfId="34875"/>
    <cellStyle name="Normal 2 21 7 4 5" xfId="34876"/>
    <cellStyle name="Normal 2 21 7 4 6" xfId="34877"/>
    <cellStyle name="Normal 2 21 7 4 7" xfId="34878"/>
    <cellStyle name="Normal 2 21 7 5" xfId="34879"/>
    <cellStyle name="Normal 2 21 7 5 2" xfId="34880"/>
    <cellStyle name="Normal 2 21 7 5 2 2" xfId="34881"/>
    <cellStyle name="Normal 2 21 7 5 2 3" xfId="34882"/>
    <cellStyle name="Normal 2 21 7 5 2 4" xfId="34883"/>
    <cellStyle name="Normal 2 21 7 5 2 5" xfId="34884"/>
    <cellStyle name="Normal 2 21 7 5 2 6" xfId="34885"/>
    <cellStyle name="Normal 2 21 7 5 3" xfId="34886"/>
    <cellStyle name="Normal 2 21 7 5 4" xfId="34887"/>
    <cellStyle name="Normal 2 21 7 5 4 2" xfId="34888"/>
    <cellStyle name="Normal 2 21 7 5 4 2 2" xfId="34889"/>
    <cellStyle name="Normal 2 21 7 5 4 3" xfId="34890"/>
    <cellStyle name="Normal 2 21 7 5 5" xfId="34891"/>
    <cellStyle name="Normal 2 21 7 5 6" xfId="34892"/>
    <cellStyle name="Normal 2 21 7 5 7" xfId="34893"/>
    <cellStyle name="Normal 2 21 7 6" xfId="34894"/>
    <cellStyle name="Normal 2 21 7 6 2" xfId="34895"/>
    <cellStyle name="Normal 2 21 7 6 2 2" xfId="34896"/>
    <cellStyle name="Normal 2 21 7 6 2 3" xfId="34897"/>
    <cellStyle name="Normal 2 21 7 6 2 4" xfId="34898"/>
    <cellStyle name="Normal 2 21 7 6 2 5" xfId="34899"/>
    <cellStyle name="Normal 2 21 7 6 2 6" xfId="34900"/>
    <cellStyle name="Normal 2 21 7 6 3" xfId="34901"/>
    <cellStyle name="Normal 2 21 7 6 3 2" xfId="34902"/>
    <cellStyle name="Normal 2 21 7 6 4" xfId="34903"/>
    <cellStyle name="Normal 2 21 7 6 5" xfId="34904"/>
    <cellStyle name="Normal 2 21 7 6 6" xfId="34905"/>
    <cellStyle name="Normal 2 21 7 6 7" xfId="34906"/>
    <cellStyle name="Normal 2 21 7 7" xfId="34907"/>
    <cellStyle name="Normal 2 21 7 7 2" xfId="34908"/>
    <cellStyle name="Normal 2 21 7 7 2 2" xfId="34909"/>
    <cellStyle name="Normal 2 21 7 7 2 3" xfId="34910"/>
    <cellStyle name="Normal 2 21 7 7 2 4" xfId="34911"/>
    <cellStyle name="Normal 2 21 7 7 2 5" xfId="34912"/>
    <cellStyle name="Normal 2 21 7 7 2 6" xfId="34913"/>
    <cellStyle name="Normal 2 21 7 7 3" xfId="34914"/>
    <cellStyle name="Normal 2 21 7 7 4" xfId="34915"/>
    <cellStyle name="Normal 2 21 7 7 5" xfId="34916"/>
    <cellStyle name="Normal 2 21 7 7 6" xfId="34917"/>
    <cellStyle name="Normal 2 21 7 7 7" xfId="34918"/>
    <cellStyle name="Normal 2 21 7 8" xfId="34919"/>
    <cellStyle name="Normal 2 21 7 8 2" xfId="34920"/>
    <cellStyle name="Normal 2 21 7 8 3" xfId="34921"/>
    <cellStyle name="Normal 2 21 7 8 4" xfId="34922"/>
    <cellStyle name="Normal 2 21 7 8 5" xfId="34923"/>
    <cellStyle name="Normal 2 21 7 8 6" xfId="34924"/>
    <cellStyle name="Normal 2 21 7 9" xfId="34925"/>
    <cellStyle name="Normal 2 21 8" xfId="34926"/>
    <cellStyle name="Normal 2 21 8 10" xfId="34927"/>
    <cellStyle name="Normal 2 21 8 11" xfId="34928"/>
    <cellStyle name="Normal 2 21 8 12" xfId="34929"/>
    <cellStyle name="Normal 2 21 8 13" xfId="34930"/>
    <cellStyle name="Normal 2 21 8 2" xfId="34931"/>
    <cellStyle name="Normal 2 21 8 2 2" xfId="34932"/>
    <cellStyle name="Normal 2 21 8 2 2 2" xfId="34933"/>
    <cellStyle name="Normal 2 21 8 2 2 3" xfId="34934"/>
    <cellStyle name="Normal 2 21 8 2 2 4" xfId="34935"/>
    <cellStyle name="Normal 2 21 8 2 2 5" xfId="34936"/>
    <cellStyle name="Normal 2 21 8 2 2 6" xfId="34937"/>
    <cellStyle name="Normal 2 21 8 2 3" xfId="34938"/>
    <cellStyle name="Normal 2 21 8 2 4" xfId="34939"/>
    <cellStyle name="Normal 2 21 8 2 5" xfId="34940"/>
    <cellStyle name="Normal 2 21 8 2 6" xfId="34941"/>
    <cellStyle name="Normal 2 21 8 2 7" xfId="34942"/>
    <cellStyle name="Normal 2 21 8 3" xfId="34943"/>
    <cellStyle name="Normal 2 21 8 3 2" xfId="34944"/>
    <cellStyle name="Normal 2 21 8 3 2 2" xfId="34945"/>
    <cellStyle name="Normal 2 21 8 3 2 3" xfId="34946"/>
    <cellStyle name="Normal 2 21 8 3 2 4" xfId="34947"/>
    <cellStyle name="Normal 2 21 8 3 2 5" xfId="34948"/>
    <cellStyle name="Normal 2 21 8 3 2 6" xfId="34949"/>
    <cellStyle name="Normal 2 21 8 3 3" xfId="34950"/>
    <cellStyle name="Normal 2 21 8 3 4" xfId="34951"/>
    <cellStyle name="Normal 2 21 8 3 5" xfId="34952"/>
    <cellStyle name="Normal 2 21 8 3 6" xfId="34953"/>
    <cellStyle name="Normal 2 21 8 3 7" xfId="34954"/>
    <cellStyle name="Normal 2 21 8 4" xfId="34955"/>
    <cellStyle name="Normal 2 21 8 4 2" xfId="34956"/>
    <cellStyle name="Normal 2 21 8 4 2 2" xfId="34957"/>
    <cellStyle name="Normal 2 21 8 4 2 3" xfId="34958"/>
    <cellStyle name="Normal 2 21 8 4 2 4" xfId="34959"/>
    <cellStyle name="Normal 2 21 8 4 2 5" xfId="34960"/>
    <cellStyle name="Normal 2 21 8 4 2 6" xfId="34961"/>
    <cellStyle name="Normal 2 21 8 4 3" xfId="34962"/>
    <cellStyle name="Normal 2 21 8 4 4" xfId="34963"/>
    <cellStyle name="Normal 2 21 8 4 5" xfId="34964"/>
    <cellStyle name="Normal 2 21 8 4 6" xfId="34965"/>
    <cellStyle name="Normal 2 21 8 4 7" xfId="34966"/>
    <cellStyle name="Normal 2 21 8 5" xfId="34967"/>
    <cellStyle name="Normal 2 21 8 5 2" xfId="34968"/>
    <cellStyle name="Normal 2 21 8 5 2 2" xfId="34969"/>
    <cellStyle name="Normal 2 21 8 5 2 3" xfId="34970"/>
    <cellStyle name="Normal 2 21 8 5 2 4" xfId="34971"/>
    <cellStyle name="Normal 2 21 8 5 2 5" xfId="34972"/>
    <cellStyle name="Normal 2 21 8 5 2 6" xfId="34973"/>
    <cellStyle name="Normal 2 21 8 5 3" xfId="34974"/>
    <cellStyle name="Normal 2 21 8 5 4" xfId="34975"/>
    <cellStyle name="Normal 2 21 8 5 5" xfId="34976"/>
    <cellStyle name="Normal 2 21 8 5 6" xfId="34977"/>
    <cellStyle name="Normal 2 21 8 5 7" xfId="34978"/>
    <cellStyle name="Normal 2 21 8 6" xfId="34979"/>
    <cellStyle name="Normal 2 21 8 6 2" xfId="34980"/>
    <cellStyle name="Normal 2 21 8 6 2 2" xfId="34981"/>
    <cellStyle name="Normal 2 21 8 6 2 3" xfId="34982"/>
    <cellStyle name="Normal 2 21 8 6 2 3 2" xfId="34983"/>
    <cellStyle name="Normal 2 21 8 6 2 3 2 2" xfId="34984"/>
    <cellStyle name="Normal 2 21 8 6 2 3 3" xfId="34985"/>
    <cellStyle name="Normal 2 21 8 6 2 4" xfId="34986"/>
    <cellStyle name="Normal 2 21 8 6 2 5" xfId="34987"/>
    <cellStyle name="Normal 2 21 8 6 2 6" xfId="34988"/>
    <cellStyle name="Normal 2 21 8 6 3" xfId="34989"/>
    <cellStyle name="Normal 2 21 8 6 4" xfId="34990"/>
    <cellStyle name="Normal 2 21 8 6 5" xfId="34991"/>
    <cellStyle name="Normal 2 21 8 6 6" xfId="34992"/>
    <cellStyle name="Normal 2 21 8 6 7" xfId="34993"/>
    <cellStyle name="Normal 2 21 8 7" xfId="34994"/>
    <cellStyle name="Normal 2 21 8 7 2" xfId="34995"/>
    <cellStyle name="Normal 2 21 8 7 2 2" xfId="34996"/>
    <cellStyle name="Normal 2 21 8 7 2 3" xfId="34997"/>
    <cellStyle name="Normal 2 21 8 7 2 4" xfId="34998"/>
    <cellStyle name="Normal 2 21 8 7 2 5" xfId="34999"/>
    <cellStyle name="Normal 2 21 8 7 2 6" xfId="35000"/>
    <cellStyle name="Normal 2 21 8 7 3" xfId="35001"/>
    <cellStyle name="Normal 2 21 8 7 4" xfId="35002"/>
    <cellStyle name="Normal 2 21 8 7 5" xfId="35003"/>
    <cellStyle name="Normal 2 21 8 7 6" xfId="35004"/>
    <cellStyle name="Normal 2 21 8 7 7" xfId="35005"/>
    <cellStyle name="Normal 2 21 8 8" xfId="35006"/>
    <cellStyle name="Normal 2 21 8 8 2" xfId="35007"/>
    <cellStyle name="Normal 2 21 8 8 3" xfId="35008"/>
    <cellStyle name="Normal 2 21 8 8 4" xfId="35009"/>
    <cellStyle name="Normal 2 21 8 8 5" xfId="35010"/>
    <cellStyle name="Normal 2 21 8 8 6" xfId="35011"/>
    <cellStyle name="Normal 2 21 8 9" xfId="35012"/>
    <cellStyle name="Normal 2 21 9" xfId="35013"/>
    <cellStyle name="Normal 2 21 9 10" xfId="35014"/>
    <cellStyle name="Normal 2 21 9 11" xfId="35015"/>
    <cellStyle name="Normal 2 21 9 12" xfId="35016"/>
    <cellStyle name="Normal 2 21 9 13" xfId="35017"/>
    <cellStyle name="Normal 2 21 9 2" xfId="35018"/>
    <cellStyle name="Normal 2 21 9 2 2" xfId="35019"/>
    <cellStyle name="Normal 2 21 9 2 2 2" xfId="35020"/>
    <cellStyle name="Normal 2 21 9 2 2 3" xfId="35021"/>
    <cellStyle name="Normal 2 21 9 2 2 4" xfId="35022"/>
    <cellStyle name="Normal 2 21 9 2 2 5" xfId="35023"/>
    <cellStyle name="Normal 2 21 9 2 2 6" xfId="35024"/>
    <cellStyle name="Normal 2 21 9 2 3" xfId="35025"/>
    <cellStyle name="Normal 2 21 9 2 4" xfId="35026"/>
    <cellStyle name="Normal 2 21 9 2 5" xfId="35027"/>
    <cellStyle name="Normal 2 21 9 2 6" xfId="35028"/>
    <cellStyle name="Normal 2 21 9 2 7" xfId="35029"/>
    <cellStyle name="Normal 2 21 9 3" xfId="35030"/>
    <cellStyle name="Normal 2 21 9 3 2" xfId="35031"/>
    <cellStyle name="Normal 2 21 9 3 2 2" xfId="35032"/>
    <cellStyle name="Normal 2 21 9 3 2 3" xfId="35033"/>
    <cellStyle name="Normal 2 21 9 3 2 4" xfId="35034"/>
    <cellStyle name="Normal 2 21 9 3 2 5" xfId="35035"/>
    <cellStyle name="Normal 2 21 9 3 2 6" xfId="35036"/>
    <cellStyle name="Normal 2 21 9 3 3" xfId="35037"/>
    <cellStyle name="Normal 2 21 9 3 4" xfId="35038"/>
    <cellStyle name="Normal 2 21 9 3 5" xfId="35039"/>
    <cellStyle name="Normal 2 21 9 3 6" xfId="35040"/>
    <cellStyle name="Normal 2 21 9 3 7" xfId="35041"/>
    <cellStyle name="Normal 2 21 9 4" xfId="35042"/>
    <cellStyle name="Normal 2 21 9 4 2" xfId="35043"/>
    <cellStyle name="Normal 2 21 9 4 2 2" xfId="35044"/>
    <cellStyle name="Normal 2 21 9 4 2 3" xfId="35045"/>
    <cellStyle name="Normal 2 21 9 4 2 4" xfId="35046"/>
    <cellStyle name="Normal 2 21 9 4 2 5" xfId="35047"/>
    <cellStyle name="Normal 2 21 9 4 2 6" xfId="35048"/>
    <cellStyle name="Normal 2 21 9 4 3" xfId="35049"/>
    <cellStyle name="Normal 2 21 9 4 4" xfId="35050"/>
    <cellStyle name="Normal 2 21 9 4 5" xfId="35051"/>
    <cellStyle name="Normal 2 21 9 4 6" xfId="35052"/>
    <cellStyle name="Normal 2 21 9 4 7" xfId="35053"/>
    <cellStyle name="Normal 2 21 9 5" xfId="35054"/>
    <cellStyle name="Normal 2 21 9 5 2" xfId="35055"/>
    <cellStyle name="Normal 2 21 9 5 2 2" xfId="35056"/>
    <cellStyle name="Normal 2 21 9 5 2 2 2" xfId="35057"/>
    <cellStyle name="Normal 2 21 9 5 2 3" xfId="35058"/>
    <cellStyle name="Normal 2 21 9 5 2 4" xfId="35059"/>
    <cellStyle name="Normal 2 21 9 5 2 5" xfId="35060"/>
    <cellStyle name="Normal 2 21 9 5 2 6" xfId="35061"/>
    <cellStyle name="Normal 2 21 9 5 3" xfId="35062"/>
    <cellStyle name="Normal 2 21 9 5 4" xfId="35063"/>
    <cellStyle name="Normal 2 21 9 5 5" xfId="35064"/>
    <cellStyle name="Normal 2 21 9 5 6" xfId="35065"/>
    <cellStyle name="Normal 2 21 9 5 7" xfId="35066"/>
    <cellStyle name="Normal 2 21 9 6" xfId="35067"/>
    <cellStyle name="Normal 2 21 9 6 2" xfId="35068"/>
    <cellStyle name="Normal 2 21 9 6 2 2" xfId="35069"/>
    <cellStyle name="Normal 2 21 9 6 2 3" xfId="35070"/>
    <cellStyle name="Normal 2 21 9 6 2 4" xfId="35071"/>
    <cellStyle name="Normal 2 21 9 6 2 5" xfId="35072"/>
    <cellStyle name="Normal 2 21 9 6 2 6" xfId="35073"/>
    <cellStyle name="Normal 2 21 9 6 3" xfId="35074"/>
    <cellStyle name="Normal 2 21 9 6 4" xfId="35075"/>
    <cellStyle name="Normal 2 21 9 6 5" xfId="35076"/>
    <cellStyle name="Normal 2 21 9 6 6" xfId="35077"/>
    <cellStyle name="Normal 2 21 9 6 7" xfId="35078"/>
    <cellStyle name="Normal 2 21 9 7" xfId="35079"/>
    <cellStyle name="Normal 2 21 9 7 2" xfId="35080"/>
    <cellStyle name="Normal 2 21 9 7 2 2" xfId="35081"/>
    <cellStyle name="Normal 2 21 9 7 2 3" xfId="35082"/>
    <cellStyle name="Normal 2 21 9 7 2 4" xfId="35083"/>
    <cellStyle name="Normal 2 21 9 7 2 5" xfId="35084"/>
    <cellStyle name="Normal 2 21 9 7 2 6" xfId="35085"/>
    <cellStyle name="Normal 2 21 9 7 3" xfId="35086"/>
    <cellStyle name="Normal 2 21 9 7 4" xfId="35087"/>
    <cellStyle name="Normal 2 21 9 7 5" xfId="35088"/>
    <cellStyle name="Normal 2 21 9 7 6" xfId="35089"/>
    <cellStyle name="Normal 2 21 9 7 7" xfId="35090"/>
    <cellStyle name="Normal 2 21 9 8" xfId="35091"/>
    <cellStyle name="Normal 2 21 9 8 2" xfId="35092"/>
    <cellStyle name="Normal 2 21 9 8 3" xfId="35093"/>
    <cellStyle name="Normal 2 21 9 8 4" xfId="35094"/>
    <cellStyle name="Normal 2 21 9 8 5" xfId="35095"/>
    <cellStyle name="Normal 2 21 9 8 6" xfId="35096"/>
    <cellStyle name="Normal 2 21 9 9" xfId="35097"/>
    <cellStyle name="Normal 2 22" xfId="35098"/>
    <cellStyle name="Normal 2 22 10" xfId="35099"/>
    <cellStyle name="Normal 2 22 10 10" xfId="35100"/>
    <cellStyle name="Normal 2 22 10 11" xfId="35101"/>
    <cellStyle name="Normal 2 22 10 12" xfId="35102"/>
    <cellStyle name="Normal 2 22 10 13" xfId="35103"/>
    <cellStyle name="Normal 2 22 10 2" xfId="35104"/>
    <cellStyle name="Normal 2 22 10 2 2" xfId="35105"/>
    <cellStyle name="Normal 2 22 10 2 2 2" xfId="35106"/>
    <cellStyle name="Normal 2 22 10 2 2 3" xfId="35107"/>
    <cellStyle name="Normal 2 22 10 2 2 4" xfId="35108"/>
    <cellStyle name="Normal 2 22 10 2 2 5" xfId="35109"/>
    <cellStyle name="Normal 2 22 10 2 2 6" xfId="35110"/>
    <cellStyle name="Normal 2 22 10 2 3" xfId="35111"/>
    <cellStyle name="Normal 2 22 10 2 4" xfId="35112"/>
    <cellStyle name="Normal 2 22 10 2 5" xfId="35113"/>
    <cellStyle name="Normal 2 22 10 2 6" xfId="35114"/>
    <cellStyle name="Normal 2 22 10 2 7" xfId="35115"/>
    <cellStyle name="Normal 2 22 10 3" xfId="35116"/>
    <cellStyle name="Normal 2 22 10 3 2" xfId="35117"/>
    <cellStyle name="Normal 2 22 10 3 2 2" xfId="35118"/>
    <cellStyle name="Normal 2 22 10 3 2 3" xfId="35119"/>
    <cellStyle name="Normal 2 22 10 3 2 4" xfId="35120"/>
    <cellStyle name="Normal 2 22 10 3 2 5" xfId="35121"/>
    <cellStyle name="Normal 2 22 10 3 2 6" xfId="35122"/>
    <cellStyle name="Normal 2 22 10 3 3" xfId="35123"/>
    <cellStyle name="Normal 2 22 10 3 4" xfId="35124"/>
    <cellStyle name="Normal 2 22 10 3 5" xfId="35125"/>
    <cellStyle name="Normal 2 22 10 3 6" xfId="35126"/>
    <cellStyle name="Normal 2 22 10 3 7" xfId="35127"/>
    <cellStyle name="Normal 2 22 10 4" xfId="35128"/>
    <cellStyle name="Normal 2 22 10 4 2" xfId="35129"/>
    <cellStyle name="Normal 2 22 10 4 2 2" xfId="35130"/>
    <cellStyle name="Normal 2 22 10 4 2 3" xfId="35131"/>
    <cellStyle name="Normal 2 22 10 4 2 4" xfId="35132"/>
    <cellStyle name="Normal 2 22 10 4 2 5" xfId="35133"/>
    <cellStyle name="Normal 2 22 10 4 2 6" xfId="35134"/>
    <cellStyle name="Normal 2 22 10 4 3" xfId="35135"/>
    <cellStyle name="Normal 2 22 10 4 4" xfId="35136"/>
    <cellStyle name="Normal 2 22 10 4 4 2" xfId="35137"/>
    <cellStyle name="Normal 2 22 10 4 4 2 2" xfId="35138"/>
    <cellStyle name="Normal 2 22 10 4 4 3" xfId="35139"/>
    <cellStyle name="Normal 2 22 10 4 5" xfId="35140"/>
    <cellStyle name="Normal 2 22 10 4 6" xfId="35141"/>
    <cellStyle name="Normal 2 22 10 4 7" xfId="35142"/>
    <cellStyle name="Normal 2 22 10 5" xfId="35143"/>
    <cellStyle name="Normal 2 22 10 5 2" xfId="35144"/>
    <cellStyle name="Normal 2 22 10 5 2 2" xfId="35145"/>
    <cellStyle name="Normal 2 22 10 5 2 3" xfId="35146"/>
    <cellStyle name="Normal 2 22 10 5 2 4" xfId="35147"/>
    <cellStyle name="Normal 2 22 10 5 2 5" xfId="35148"/>
    <cellStyle name="Normal 2 22 10 5 2 6" xfId="35149"/>
    <cellStyle name="Normal 2 22 10 5 3" xfId="35150"/>
    <cellStyle name="Normal 2 22 10 5 4" xfId="35151"/>
    <cellStyle name="Normal 2 22 10 5 5" xfId="35152"/>
    <cellStyle name="Normal 2 22 10 5 6" xfId="35153"/>
    <cellStyle name="Normal 2 22 10 5 7" xfId="35154"/>
    <cellStyle name="Normal 2 22 10 6" xfId="35155"/>
    <cellStyle name="Normal 2 22 10 6 2" xfId="35156"/>
    <cellStyle name="Normal 2 22 10 6 2 2" xfId="35157"/>
    <cellStyle name="Normal 2 22 10 6 2 3" xfId="35158"/>
    <cellStyle name="Normal 2 22 10 6 2 4" xfId="35159"/>
    <cellStyle name="Normal 2 22 10 6 2 5" xfId="35160"/>
    <cellStyle name="Normal 2 22 10 6 2 6" xfId="35161"/>
    <cellStyle name="Normal 2 22 10 6 3" xfId="35162"/>
    <cellStyle name="Normal 2 22 10 6 4" xfId="35163"/>
    <cellStyle name="Normal 2 22 10 6 5" xfId="35164"/>
    <cellStyle name="Normal 2 22 10 6 6" xfId="35165"/>
    <cellStyle name="Normal 2 22 10 6 7" xfId="35166"/>
    <cellStyle name="Normal 2 22 10 7" xfId="35167"/>
    <cellStyle name="Normal 2 22 10 7 2" xfId="35168"/>
    <cellStyle name="Normal 2 22 10 7 2 2" xfId="35169"/>
    <cellStyle name="Normal 2 22 10 7 2 3" xfId="35170"/>
    <cellStyle name="Normal 2 22 10 7 2 4" xfId="35171"/>
    <cellStyle name="Normal 2 22 10 7 2 5" xfId="35172"/>
    <cellStyle name="Normal 2 22 10 7 2 6" xfId="35173"/>
    <cellStyle name="Normal 2 22 10 7 3" xfId="35174"/>
    <cellStyle name="Normal 2 22 10 7 4" xfId="35175"/>
    <cellStyle name="Normal 2 22 10 7 5" xfId="35176"/>
    <cellStyle name="Normal 2 22 10 7 6" xfId="35177"/>
    <cellStyle name="Normal 2 22 10 7 7" xfId="35178"/>
    <cellStyle name="Normal 2 22 10 8" xfId="35179"/>
    <cellStyle name="Normal 2 22 10 8 2" xfId="35180"/>
    <cellStyle name="Normal 2 22 10 8 3" xfId="35181"/>
    <cellStyle name="Normal 2 22 10 8 4" xfId="35182"/>
    <cellStyle name="Normal 2 22 10 8 5" xfId="35183"/>
    <cellStyle name="Normal 2 22 10 8 6" xfId="35184"/>
    <cellStyle name="Normal 2 22 10 9" xfId="35185"/>
    <cellStyle name="Normal 2 22 11" xfId="35186"/>
    <cellStyle name="Normal 2 22 11 10" xfId="35187"/>
    <cellStyle name="Normal 2 22 11 11" xfId="35188"/>
    <cellStyle name="Normal 2 22 11 12" xfId="35189"/>
    <cellStyle name="Normal 2 22 11 13" xfId="35190"/>
    <cellStyle name="Normal 2 22 11 2" xfId="35191"/>
    <cellStyle name="Normal 2 22 11 2 2" xfId="35192"/>
    <cellStyle name="Normal 2 22 11 2 2 2" xfId="35193"/>
    <cellStyle name="Normal 2 22 11 2 2 3" xfId="35194"/>
    <cellStyle name="Normal 2 22 11 2 2 4" xfId="35195"/>
    <cellStyle name="Normal 2 22 11 2 2 5" xfId="35196"/>
    <cellStyle name="Normal 2 22 11 2 2 6" xfId="35197"/>
    <cellStyle name="Normal 2 22 11 2 3" xfId="35198"/>
    <cellStyle name="Normal 2 22 11 2 4" xfId="35199"/>
    <cellStyle name="Normal 2 22 11 2 5" xfId="35200"/>
    <cellStyle name="Normal 2 22 11 2 6" xfId="35201"/>
    <cellStyle name="Normal 2 22 11 2 7" xfId="35202"/>
    <cellStyle name="Normal 2 22 11 3" xfId="35203"/>
    <cellStyle name="Normal 2 22 11 3 2" xfId="35204"/>
    <cellStyle name="Normal 2 22 11 3 2 2" xfId="35205"/>
    <cellStyle name="Normal 2 22 11 3 2 3" xfId="35206"/>
    <cellStyle name="Normal 2 22 11 3 2 4" xfId="35207"/>
    <cellStyle name="Normal 2 22 11 3 2 5" xfId="35208"/>
    <cellStyle name="Normal 2 22 11 3 2 6" xfId="35209"/>
    <cellStyle name="Normal 2 22 11 3 3" xfId="35210"/>
    <cellStyle name="Normal 2 22 11 3 4" xfId="35211"/>
    <cellStyle name="Normal 2 22 11 3 5" xfId="35212"/>
    <cellStyle name="Normal 2 22 11 3 6" xfId="35213"/>
    <cellStyle name="Normal 2 22 11 3 7" xfId="35214"/>
    <cellStyle name="Normal 2 22 11 4" xfId="35215"/>
    <cellStyle name="Normal 2 22 11 4 2" xfId="35216"/>
    <cellStyle name="Normal 2 22 11 4 2 2" xfId="35217"/>
    <cellStyle name="Normal 2 22 11 4 2 3" xfId="35218"/>
    <cellStyle name="Normal 2 22 11 4 2 4" xfId="35219"/>
    <cellStyle name="Normal 2 22 11 4 2 5" xfId="35220"/>
    <cellStyle name="Normal 2 22 11 4 2 6" xfId="35221"/>
    <cellStyle name="Normal 2 22 11 4 3" xfId="35222"/>
    <cellStyle name="Normal 2 22 11 4 4" xfId="35223"/>
    <cellStyle name="Normal 2 22 11 4 5" xfId="35224"/>
    <cellStyle name="Normal 2 22 11 4 6" xfId="35225"/>
    <cellStyle name="Normal 2 22 11 4 7" xfId="35226"/>
    <cellStyle name="Normal 2 22 11 5" xfId="35227"/>
    <cellStyle name="Normal 2 22 11 5 2" xfId="35228"/>
    <cellStyle name="Normal 2 22 11 5 2 2" xfId="35229"/>
    <cellStyle name="Normal 2 22 11 5 2 3" xfId="35230"/>
    <cellStyle name="Normal 2 22 11 5 2 4" xfId="35231"/>
    <cellStyle name="Normal 2 22 11 5 2 5" xfId="35232"/>
    <cellStyle name="Normal 2 22 11 5 2 6" xfId="35233"/>
    <cellStyle name="Normal 2 22 11 5 3" xfId="35234"/>
    <cellStyle name="Normal 2 22 11 5 4" xfId="35235"/>
    <cellStyle name="Normal 2 22 11 5 5" xfId="35236"/>
    <cellStyle name="Normal 2 22 11 5 6" xfId="35237"/>
    <cellStyle name="Normal 2 22 11 5 7" xfId="35238"/>
    <cellStyle name="Normal 2 22 11 6" xfId="35239"/>
    <cellStyle name="Normal 2 22 11 6 2" xfId="35240"/>
    <cellStyle name="Normal 2 22 11 6 2 2" xfId="35241"/>
    <cellStyle name="Normal 2 22 11 6 2 3" xfId="35242"/>
    <cellStyle name="Normal 2 22 11 6 2 4" xfId="35243"/>
    <cellStyle name="Normal 2 22 11 6 2 5" xfId="35244"/>
    <cellStyle name="Normal 2 22 11 6 2 6" xfId="35245"/>
    <cellStyle name="Normal 2 22 11 6 3" xfId="35246"/>
    <cellStyle name="Normal 2 22 11 6 4" xfId="35247"/>
    <cellStyle name="Normal 2 22 11 6 5" xfId="35248"/>
    <cellStyle name="Normal 2 22 11 6 6" xfId="35249"/>
    <cellStyle name="Normal 2 22 11 6 7" xfId="35250"/>
    <cellStyle name="Normal 2 22 11 7" xfId="35251"/>
    <cellStyle name="Normal 2 22 11 7 2" xfId="35252"/>
    <cellStyle name="Normal 2 22 11 7 2 2" xfId="35253"/>
    <cellStyle name="Normal 2 22 11 7 2 3" xfId="35254"/>
    <cellStyle name="Normal 2 22 11 7 2 4" xfId="35255"/>
    <cellStyle name="Normal 2 22 11 7 2 5" xfId="35256"/>
    <cellStyle name="Normal 2 22 11 7 2 6" xfId="35257"/>
    <cellStyle name="Normal 2 22 11 7 3" xfId="35258"/>
    <cellStyle name="Normal 2 22 11 7 4" xfId="35259"/>
    <cellStyle name="Normal 2 22 11 7 5" xfId="35260"/>
    <cellStyle name="Normal 2 22 11 7 6" xfId="35261"/>
    <cellStyle name="Normal 2 22 11 7 7" xfId="35262"/>
    <cellStyle name="Normal 2 22 11 8" xfId="35263"/>
    <cellStyle name="Normal 2 22 11 8 2" xfId="35264"/>
    <cellStyle name="Normal 2 22 11 8 3" xfId="35265"/>
    <cellStyle name="Normal 2 22 11 8 4" xfId="35266"/>
    <cellStyle name="Normal 2 22 11 8 5" xfId="35267"/>
    <cellStyle name="Normal 2 22 11 8 6" xfId="35268"/>
    <cellStyle name="Normal 2 22 11 9" xfId="35269"/>
    <cellStyle name="Normal 2 22 12" xfId="35270"/>
    <cellStyle name="Normal 2 22 12 10" xfId="35271"/>
    <cellStyle name="Normal 2 22 12 11" xfId="35272"/>
    <cellStyle name="Normal 2 22 12 12" xfId="35273"/>
    <cellStyle name="Normal 2 22 12 13" xfId="35274"/>
    <cellStyle name="Normal 2 22 12 2" xfId="35275"/>
    <cellStyle name="Normal 2 22 12 2 2" xfId="35276"/>
    <cellStyle name="Normal 2 22 12 2 2 2" xfId="35277"/>
    <cellStyle name="Normal 2 22 12 2 2 3" xfId="35278"/>
    <cellStyle name="Normal 2 22 12 2 2 4" xfId="35279"/>
    <cellStyle name="Normal 2 22 12 2 2 5" xfId="35280"/>
    <cellStyle name="Normal 2 22 12 2 2 6" xfId="35281"/>
    <cellStyle name="Normal 2 22 12 2 3" xfId="35282"/>
    <cellStyle name="Normal 2 22 12 2 4" xfId="35283"/>
    <cellStyle name="Normal 2 22 12 2 5" xfId="35284"/>
    <cellStyle name="Normal 2 22 12 2 6" xfId="35285"/>
    <cellStyle name="Normal 2 22 12 2 7" xfId="35286"/>
    <cellStyle name="Normal 2 22 12 3" xfId="35287"/>
    <cellStyle name="Normal 2 22 12 3 2" xfId="35288"/>
    <cellStyle name="Normal 2 22 12 3 2 2" xfId="35289"/>
    <cellStyle name="Normal 2 22 12 3 2 3" xfId="35290"/>
    <cellStyle name="Normal 2 22 12 3 2 4" xfId="35291"/>
    <cellStyle name="Normal 2 22 12 3 2 5" xfId="35292"/>
    <cellStyle name="Normal 2 22 12 3 2 6" xfId="35293"/>
    <cellStyle name="Normal 2 22 12 3 3" xfId="35294"/>
    <cellStyle name="Normal 2 22 12 3 4" xfId="35295"/>
    <cellStyle name="Normal 2 22 12 3 5" xfId="35296"/>
    <cellStyle name="Normal 2 22 12 3 6" xfId="35297"/>
    <cellStyle name="Normal 2 22 12 3 7" xfId="35298"/>
    <cellStyle name="Normal 2 22 12 4" xfId="35299"/>
    <cellStyle name="Normal 2 22 12 4 2" xfId="35300"/>
    <cellStyle name="Normal 2 22 12 4 2 2" xfId="35301"/>
    <cellStyle name="Normal 2 22 12 4 2 3" xfId="35302"/>
    <cellStyle name="Normal 2 22 12 4 2 4" xfId="35303"/>
    <cellStyle name="Normal 2 22 12 4 2 5" xfId="35304"/>
    <cellStyle name="Normal 2 22 12 4 2 6" xfId="35305"/>
    <cellStyle name="Normal 2 22 12 4 3" xfId="35306"/>
    <cellStyle name="Normal 2 22 12 4 3 2" xfId="35307"/>
    <cellStyle name="Normal 2 22 12 4 3 2 2" xfId="35308"/>
    <cellStyle name="Normal 2 22 12 4 3 3" xfId="35309"/>
    <cellStyle name="Normal 2 22 12 4 4" xfId="35310"/>
    <cellStyle name="Normal 2 22 12 4 5" xfId="35311"/>
    <cellStyle name="Normal 2 22 12 4 6" xfId="35312"/>
    <cellStyle name="Normal 2 22 12 4 7" xfId="35313"/>
    <cellStyle name="Normal 2 22 12 5" xfId="35314"/>
    <cellStyle name="Normal 2 22 12 5 2" xfId="35315"/>
    <cellStyle name="Normal 2 22 12 5 2 2" xfId="35316"/>
    <cellStyle name="Normal 2 22 12 5 2 3" xfId="35317"/>
    <cellStyle name="Normal 2 22 12 5 2 4" xfId="35318"/>
    <cellStyle name="Normal 2 22 12 5 2 5" xfId="35319"/>
    <cellStyle name="Normal 2 22 12 5 2 6" xfId="35320"/>
    <cellStyle name="Normal 2 22 12 5 3" xfId="35321"/>
    <cellStyle name="Normal 2 22 12 5 4" xfId="35322"/>
    <cellStyle name="Normal 2 22 12 5 5" xfId="35323"/>
    <cellStyle name="Normal 2 22 12 5 6" xfId="35324"/>
    <cellStyle name="Normal 2 22 12 5 7" xfId="35325"/>
    <cellStyle name="Normal 2 22 12 6" xfId="35326"/>
    <cellStyle name="Normal 2 22 12 6 2" xfId="35327"/>
    <cellStyle name="Normal 2 22 12 6 2 2" xfId="35328"/>
    <cellStyle name="Normal 2 22 12 6 2 3" xfId="35329"/>
    <cellStyle name="Normal 2 22 12 6 2 4" xfId="35330"/>
    <cellStyle name="Normal 2 22 12 6 2 5" xfId="35331"/>
    <cellStyle name="Normal 2 22 12 6 2 6" xfId="35332"/>
    <cellStyle name="Normal 2 22 12 6 3" xfId="35333"/>
    <cellStyle name="Normal 2 22 12 6 4" xfId="35334"/>
    <cellStyle name="Normal 2 22 12 6 5" xfId="35335"/>
    <cellStyle name="Normal 2 22 12 6 6" xfId="35336"/>
    <cellStyle name="Normal 2 22 12 6 7" xfId="35337"/>
    <cellStyle name="Normal 2 22 12 7" xfId="35338"/>
    <cellStyle name="Normal 2 22 12 7 2" xfId="35339"/>
    <cellStyle name="Normal 2 22 12 7 2 2" xfId="35340"/>
    <cellStyle name="Normal 2 22 12 7 2 3" xfId="35341"/>
    <cellStyle name="Normal 2 22 12 7 2 4" xfId="35342"/>
    <cellStyle name="Normal 2 22 12 7 2 5" xfId="35343"/>
    <cellStyle name="Normal 2 22 12 7 2 6" xfId="35344"/>
    <cellStyle name="Normal 2 22 12 7 3" xfId="35345"/>
    <cellStyle name="Normal 2 22 12 7 4" xfId="35346"/>
    <cellStyle name="Normal 2 22 12 7 5" xfId="35347"/>
    <cellStyle name="Normal 2 22 12 7 6" xfId="35348"/>
    <cellStyle name="Normal 2 22 12 7 7" xfId="35349"/>
    <cellStyle name="Normal 2 22 12 8" xfId="35350"/>
    <cellStyle name="Normal 2 22 12 8 2" xfId="35351"/>
    <cellStyle name="Normal 2 22 12 8 3" xfId="35352"/>
    <cellStyle name="Normal 2 22 12 8 4" xfId="35353"/>
    <cellStyle name="Normal 2 22 12 8 5" xfId="35354"/>
    <cellStyle name="Normal 2 22 12 8 6" xfId="35355"/>
    <cellStyle name="Normal 2 22 12 9" xfId="35356"/>
    <cellStyle name="Normal 2 22 13" xfId="35357"/>
    <cellStyle name="Normal 2 22 13 10" xfId="35358"/>
    <cellStyle name="Normal 2 22 13 11" xfId="35359"/>
    <cellStyle name="Normal 2 22 13 12" xfId="35360"/>
    <cellStyle name="Normal 2 22 13 13" xfId="35361"/>
    <cellStyle name="Normal 2 22 13 2" xfId="35362"/>
    <cellStyle name="Normal 2 22 13 2 2" xfId="35363"/>
    <cellStyle name="Normal 2 22 13 2 2 2" xfId="35364"/>
    <cellStyle name="Normal 2 22 13 2 2 3" xfId="35365"/>
    <cellStyle name="Normal 2 22 13 2 2 4" xfId="35366"/>
    <cellStyle name="Normal 2 22 13 2 2 5" xfId="35367"/>
    <cellStyle name="Normal 2 22 13 2 2 6" xfId="35368"/>
    <cellStyle name="Normal 2 22 13 2 3" xfId="35369"/>
    <cellStyle name="Normal 2 22 13 2 4" xfId="35370"/>
    <cellStyle name="Normal 2 22 13 2 5" xfId="35371"/>
    <cellStyle name="Normal 2 22 13 2 6" xfId="35372"/>
    <cellStyle name="Normal 2 22 13 2 7" xfId="35373"/>
    <cellStyle name="Normal 2 22 13 3" xfId="35374"/>
    <cellStyle name="Normal 2 22 13 3 2" xfId="35375"/>
    <cellStyle name="Normal 2 22 13 3 2 2" xfId="35376"/>
    <cellStyle name="Normal 2 22 13 3 2 3" xfId="35377"/>
    <cellStyle name="Normal 2 22 13 3 2 4" xfId="35378"/>
    <cellStyle name="Normal 2 22 13 3 2 5" xfId="35379"/>
    <cellStyle name="Normal 2 22 13 3 2 6" xfId="35380"/>
    <cellStyle name="Normal 2 22 13 3 3" xfId="35381"/>
    <cellStyle name="Normal 2 22 13 3 4" xfId="35382"/>
    <cellStyle name="Normal 2 22 13 3 5" xfId="35383"/>
    <cellStyle name="Normal 2 22 13 3 6" xfId="35384"/>
    <cellStyle name="Normal 2 22 13 3 7" xfId="35385"/>
    <cellStyle name="Normal 2 22 13 4" xfId="35386"/>
    <cellStyle name="Normal 2 22 13 4 2" xfId="35387"/>
    <cellStyle name="Normal 2 22 13 4 2 2" xfId="35388"/>
    <cellStyle name="Normal 2 22 13 4 2 3" xfId="35389"/>
    <cellStyle name="Normal 2 22 13 4 2 4" xfId="35390"/>
    <cellStyle name="Normal 2 22 13 4 2 5" xfId="35391"/>
    <cellStyle name="Normal 2 22 13 4 2 6" xfId="35392"/>
    <cellStyle name="Normal 2 22 13 4 3" xfId="35393"/>
    <cellStyle name="Normal 2 22 13 4 4" xfId="35394"/>
    <cellStyle name="Normal 2 22 13 4 5" xfId="35395"/>
    <cellStyle name="Normal 2 22 13 4 6" xfId="35396"/>
    <cellStyle name="Normal 2 22 13 4 7" xfId="35397"/>
    <cellStyle name="Normal 2 22 13 5" xfId="35398"/>
    <cellStyle name="Normal 2 22 13 5 2" xfId="35399"/>
    <cellStyle name="Normal 2 22 13 5 2 2" xfId="35400"/>
    <cellStyle name="Normal 2 22 13 5 2 3" xfId="35401"/>
    <cellStyle name="Normal 2 22 13 5 2 4" xfId="35402"/>
    <cellStyle name="Normal 2 22 13 5 2 5" xfId="35403"/>
    <cellStyle name="Normal 2 22 13 5 2 6" xfId="35404"/>
    <cellStyle name="Normal 2 22 13 5 3" xfId="35405"/>
    <cellStyle name="Normal 2 22 13 5 4" xfId="35406"/>
    <cellStyle name="Normal 2 22 13 5 5" xfId="35407"/>
    <cellStyle name="Normal 2 22 13 5 6" xfId="35408"/>
    <cellStyle name="Normal 2 22 13 5 7" xfId="35409"/>
    <cellStyle name="Normal 2 22 13 6" xfId="35410"/>
    <cellStyle name="Normal 2 22 13 6 2" xfId="35411"/>
    <cellStyle name="Normal 2 22 13 6 2 2" xfId="35412"/>
    <cellStyle name="Normal 2 22 13 6 2 3" xfId="35413"/>
    <cellStyle name="Normal 2 22 13 6 2 4" xfId="35414"/>
    <cellStyle name="Normal 2 22 13 6 2 5" xfId="35415"/>
    <cellStyle name="Normal 2 22 13 6 2 6" xfId="35416"/>
    <cellStyle name="Normal 2 22 13 6 3" xfId="35417"/>
    <cellStyle name="Normal 2 22 13 6 4" xfId="35418"/>
    <cellStyle name="Normal 2 22 13 6 5" xfId="35419"/>
    <cellStyle name="Normal 2 22 13 6 6" xfId="35420"/>
    <cellStyle name="Normal 2 22 13 6 7" xfId="35421"/>
    <cellStyle name="Normal 2 22 13 7" xfId="35422"/>
    <cellStyle name="Normal 2 22 13 7 2" xfId="35423"/>
    <cellStyle name="Normal 2 22 13 7 2 2" xfId="35424"/>
    <cellStyle name="Normal 2 22 13 7 2 3" xfId="35425"/>
    <cellStyle name="Normal 2 22 13 7 2 4" xfId="35426"/>
    <cellStyle name="Normal 2 22 13 7 2 5" xfId="35427"/>
    <cellStyle name="Normal 2 22 13 7 2 6" xfId="35428"/>
    <cellStyle name="Normal 2 22 13 7 3" xfId="35429"/>
    <cellStyle name="Normal 2 22 13 7 4" xfId="35430"/>
    <cellStyle name="Normal 2 22 13 7 5" xfId="35431"/>
    <cellStyle name="Normal 2 22 13 7 6" xfId="35432"/>
    <cellStyle name="Normal 2 22 13 7 7" xfId="35433"/>
    <cellStyle name="Normal 2 22 13 8" xfId="35434"/>
    <cellStyle name="Normal 2 22 13 8 2" xfId="35435"/>
    <cellStyle name="Normal 2 22 13 8 3" xfId="35436"/>
    <cellStyle name="Normal 2 22 13 8 4" xfId="35437"/>
    <cellStyle name="Normal 2 22 13 8 5" xfId="35438"/>
    <cellStyle name="Normal 2 22 13 8 6" xfId="35439"/>
    <cellStyle name="Normal 2 22 13 9" xfId="35440"/>
    <cellStyle name="Normal 2 22 14" xfId="35441"/>
    <cellStyle name="Normal 2 22 14 2" xfId="35442"/>
    <cellStyle name="Normal 2 22 14 2 2" xfId="35443"/>
    <cellStyle name="Normal 2 22 14 2 3" xfId="35444"/>
    <cellStyle name="Normal 2 22 14 2 4" xfId="35445"/>
    <cellStyle name="Normal 2 22 14 2 5" xfId="35446"/>
    <cellStyle name="Normal 2 22 14 2 6" xfId="35447"/>
    <cellStyle name="Normal 2 22 14 3" xfId="35448"/>
    <cellStyle name="Normal 2 22 14 4" xfId="35449"/>
    <cellStyle name="Normal 2 22 14 5" xfId="35450"/>
    <cellStyle name="Normal 2 22 14 6" xfId="35451"/>
    <cellStyle name="Normal 2 22 14 7" xfId="35452"/>
    <cellStyle name="Normal 2 22 15" xfId="35453"/>
    <cellStyle name="Normal 2 22 15 2" xfId="35454"/>
    <cellStyle name="Normal 2 22 15 2 2" xfId="35455"/>
    <cellStyle name="Normal 2 22 15 2 3" xfId="35456"/>
    <cellStyle name="Normal 2 22 15 2 4" xfId="35457"/>
    <cellStyle name="Normal 2 22 15 2 5" xfId="35458"/>
    <cellStyle name="Normal 2 22 15 2 6" xfId="35459"/>
    <cellStyle name="Normal 2 22 15 3" xfId="35460"/>
    <cellStyle name="Normal 2 22 15 4" xfId="35461"/>
    <cellStyle name="Normal 2 22 15 5" xfId="35462"/>
    <cellStyle name="Normal 2 22 15 6" xfId="35463"/>
    <cellStyle name="Normal 2 22 15 7" xfId="35464"/>
    <cellStyle name="Normal 2 22 16" xfId="35465"/>
    <cellStyle name="Normal 2 22 16 2" xfId="35466"/>
    <cellStyle name="Normal 2 22 16 2 2" xfId="35467"/>
    <cellStyle name="Normal 2 22 16 2 3" xfId="35468"/>
    <cellStyle name="Normal 2 22 16 2 4" xfId="35469"/>
    <cellStyle name="Normal 2 22 16 2 5" xfId="35470"/>
    <cellStyle name="Normal 2 22 16 2 6" xfId="35471"/>
    <cellStyle name="Normal 2 22 16 3" xfId="35472"/>
    <cellStyle name="Normal 2 22 16 4" xfId="35473"/>
    <cellStyle name="Normal 2 22 16 5" xfId="35474"/>
    <cellStyle name="Normal 2 22 16 6" xfId="35475"/>
    <cellStyle name="Normal 2 22 16 7" xfId="35476"/>
    <cellStyle name="Normal 2 22 17" xfId="35477"/>
    <cellStyle name="Normal 2 22 17 2" xfId="35478"/>
    <cellStyle name="Normal 2 22 17 2 2" xfId="35479"/>
    <cellStyle name="Normal 2 22 17 2 3" xfId="35480"/>
    <cellStyle name="Normal 2 22 17 2 4" xfId="35481"/>
    <cellStyle name="Normal 2 22 17 2 5" xfId="35482"/>
    <cellStyle name="Normal 2 22 17 2 6" xfId="35483"/>
    <cellStyle name="Normal 2 22 17 3" xfId="35484"/>
    <cellStyle name="Normal 2 22 17 4" xfId="35485"/>
    <cellStyle name="Normal 2 22 17 5" xfId="35486"/>
    <cellStyle name="Normal 2 22 17 6" xfId="35487"/>
    <cellStyle name="Normal 2 22 17 7" xfId="35488"/>
    <cellStyle name="Normal 2 22 18" xfId="35489"/>
    <cellStyle name="Normal 2 22 18 2" xfId="35490"/>
    <cellStyle name="Normal 2 22 18 2 2" xfId="35491"/>
    <cellStyle name="Normal 2 22 18 2 3" xfId="35492"/>
    <cellStyle name="Normal 2 22 18 2 4" xfId="35493"/>
    <cellStyle name="Normal 2 22 18 2 5" xfId="35494"/>
    <cellStyle name="Normal 2 22 18 2 6" xfId="35495"/>
    <cellStyle name="Normal 2 22 18 3" xfId="35496"/>
    <cellStyle name="Normal 2 22 18 4" xfId="35497"/>
    <cellStyle name="Normal 2 22 18 5" xfId="35498"/>
    <cellStyle name="Normal 2 22 18 6" xfId="35499"/>
    <cellStyle name="Normal 2 22 18 7" xfId="35500"/>
    <cellStyle name="Normal 2 22 19" xfId="35501"/>
    <cellStyle name="Normal 2 22 19 2" xfId="35502"/>
    <cellStyle name="Normal 2 22 19 2 2" xfId="35503"/>
    <cellStyle name="Normal 2 22 19 2 3" xfId="35504"/>
    <cellStyle name="Normal 2 22 19 2 4" xfId="35505"/>
    <cellStyle name="Normal 2 22 19 2 5" xfId="35506"/>
    <cellStyle name="Normal 2 22 19 2 6" xfId="35507"/>
    <cellStyle name="Normal 2 22 19 3" xfId="35508"/>
    <cellStyle name="Normal 2 22 19 4" xfId="35509"/>
    <cellStyle name="Normal 2 22 19 5" xfId="35510"/>
    <cellStyle name="Normal 2 22 19 6" xfId="35511"/>
    <cellStyle name="Normal 2 22 19 7" xfId="35512"/>
    <cellStyle name="Normal 2 22 2" xfId="35513"/>
    <cellStyle name="Normal 2 22 2 10" xfId="35514"/>
    <cellStyle name="Normal 2 22 2 11" xfId="35515"/>
    <cellStyle name="Normal 2 22 2 12" xfId="35516"/>
    <cellStyle name="Normal 2 22 2 13" xfId="35517"/>
    <cellStyle name="Normal 2 22 2 2" xfId="35518"/>
    <cellStyle name="Normal 2 22 2 2 2" xfId="35519"/>
    <cellStyle name="Normal 2 22 2 2 2 2" xfId="35520"/>
    <cellStyle name="Normal 2 22 2 2 2 3" xfId="35521"/>
    <cellStyle name="Normal 2 22 2 2 2 4" xfId="35522"/>
    <cellStyle name="Normal 2 22 2 2 2 5" xfId="35523"/>
    <cellStyle name="Normal 2 22 2 2 2 6" xfId="35524"/>
    <cellStyle name="Normal 2 22 2 2 3" xfId="35525"/>
    <cellStyle name="Normal 2 22 2 2 4" xfId="35526"/>
    <cellStyle name="Normal 2 22 2 2 5" xfId="35527"/>
    <cellStyle name="Normal 2 22 2 2 6" xfId="35528"/>
    <cellStyle name="Normal 2 22 2 2 7" xfId="35529"/>
    <cellStyle name="Normal 2 22 2 3" xfId="35530"/>
    <cellStyle name="Normal 2 22 2 3 2" xfId="35531"/>
    <cellStyle name="Normal 2 22 2 3 2 2" xfId="35532"/>
    <cellStyle name="Normal 2 22 2 3 2 3" xfId="35533"/>
    <cellStyle name="Normal 2 22 2 3 2 4" xfId="35534"/>
    <cellStyle name="Normal 2 22 2 3 2 5" xfId="35535"/>
    <cellStyle name="Normal 2 22 2 3 2 6" xfId="35536"/>
    <cellStyle name="Normal 2 22 2 3 3" xfId="35537"/>
    <cellStyle name="Normal 2 22 2 3 4" xfId="35538"/>
    <cellStyle name="Normal 2 22 2 3 5" xfId="35539"/>
    <cellStyle name="Normal 2 22 2 3 6" xfId="35540"/>
    <cellStyle name="Normal 2 22 2 3 7" xfId="35541"/>
    <cellStyle name="Normal 2 22 2 4" xfId="35542"/>
    <cellStyle name="Normal 2 22 2 4 2" xfId="35543"/>
    <cellStyle name="Normal 2 22 2 4 2 2" xfId="35544"/>
    <cellStyle name="Normal 2 22 2 4 2 3" xfId="35545"/>
    <cellStyle name="Normal 2 22 2 4 2 4" xfId="35546"/>
    <cellStyle name="Normal 2 22 2 4 2 5" xfId="35547"/>
    <cellStyle name="Normal 2 22 2 4 2 6" xfId="35548"/>
    <cellStyle name="Normal 2 22 2 4 3" xfId="35549"/>
    <cellStyle name="Normal 2 22 2 4 4" xfId="35550"/>
    <cellStyle name="Normal 2 22 2 4 5" xfId="35551"/>
    <cellStyle name="Normal 2 22 2 4 6" xfId="35552"/>
    <cellStyle name="Normal 2 22 2 4 7" xfId="35553"/>
    <cellStyle name="Normal 2 22 2 5" xfId="35554"/>
    <cellStyle name="Normal 2 22 2 5 2" xfId="35555"/>
    <cellStyle name="Normal 2 22 2 5 2 2" xfId="35556"/>
    <cellStyle name="Normal 2 22 2 5 2 3" xfId="35557"/>
    <cellStyle name="Normal 2 22 2 5 2 4" xfId="35558"/>
    <cellStyle name="Normal 2 22 2 5 2 5" xfId="35559"/>
    <cellStyle name="Normal 2 22 2 5 2 6" xfId="35560"/>
    <cellStyle name="Normal 2 22 2 5 3" xfId="35561"/>
    <cellStyle name="Normal 2 22 2 5 4" xfId="35562"/>
    <cellStyle name="Normal 2 22 2 5 5" xfId="35563"/>
    <cellStyle name="Normal 2 22 2 5 6" xfId="35564"/>
    <cellStyle name="Normal 2 22 2 5 7" xfId="35565"/>
    <cellStyle name="Normal 2 22 2 6" xfId="35566"/>
    <cellStyle name="Normal 2 22 2 6 2" xfId="35567"/>
    <cellStyle name="Normal 2 22 2 6 2 2" xfId="35568"/>
    <cellStyle name="Normal 2 22 2 6 2 3" xfId="35569"/>
    <cellStyle name="Normal 2 22 2 6 2 4" xfId="35570"/>
    <cellStyle name="Normal 2 22 2 6 2 5" xfId="35571"/>
    <cellStyle name="Normal 2 22 2 6 2 6" xfId="35572"/>
    <cellStyle name="Normal 2 22 2 6 3" xfId="35573"/>
    <cellStyle name="Normal 2 22 2 6 4" xfId="35574"/>
    <cellStyle name="Normal 2 22 2 6 5" xfId="35575"/>
    <cellStyle name="Normal 2 22 2 6 6" xfId="35576"/>
    <cellStyle name="Normal 2 22 2 6 7" xfId="35577"/>
    <cellStyle name="Normal 2 22 2 7" xfId="35578"/>
    <cellStyle name="Normal 2 22 2 7 2" xfId="35579"/>
    <cellStyle name="Normal 2 22 2 7 2 2" xfId="35580"/>
    <cellStyle name="Normal 2 22 2 7 2 3" xfId="35581"/>
    <cellStyle name="Normal 2 22 2 7 2 4" xfId="35582"/>
    <cellStyle name="Normal 2 22 2 7 2 5" xfId="35583"/>
    <cellStyle name="Normal 2 22 2 7 2 6" xfId="35584"/>
    <cellStyle name="Normal 2 22 2 7 3" xfId="35585"/>
    <cellStyle name="Normal 2 22 2 7 4" xfId="35586"/>
    <cellStyle name="Normal 2 22 2 7 5" xfId="35587"/>
    <cellStyle name="Normal 2 22 2 7 6" xfId="35588"/>
    <cellStyle name="Normal 2 22 2 7 7" xfId="35589"/>
    <cellStyle name="Normal 2 22 2 8" xfId="35590"/>
    <cellStyle name="Normal 2 22 2 8 2" xfId="35591"/>
    <cellStyle name="Normal 2 22 2 8 3" xfId="35592"/>
    <cellStyle name="Normal 2 22 2 8 4" xfId="35593"/>
    <cellStyle name="Normal 2 22 2 8 5" xfId="35594"/>
    <cellStyle name="Normal 2 22 2 8 6" xfId="35595"/>
    <cellStyle name="Normal 2 22 2 9" xfId="35596"/>
    <cellStyle name="Normal 2 22 20" xfId="35597"/>
    <cellStyle name="Normal 2 22 20 2" xfId="35598"/>
    <cellStyle name="Normal 2 22 20 3" xfId="35599"/>
    <cellStyle name="Normal 2 22 20 4" xfId="35600"/>
    <cellStyle name="Normal 2 22 20 5" xfId="35601"/>
    <cellStyle name="Normal 2 22 20 6" xfId="35602"/>
    <cellStyle name="Normal 2 22 21" xfId="35603"/>
    <cellStyle name="Normal 2 22 22" xfId="35604"/>
    <cellStyle name="Normal 2 22 23" xfId="35605"/>
    <cellStyle name="Normal 2 22 24" xfId="35606"/>
    <cellStyle name="Normal 2 22 25" xfId="35607"/>
    <cellStyle name="Normal 2 22 3" xfId="35608"/>
    <cellStyle name="Normal 2 22 3 10" xfId="35609"/>
    <cellStyle name="Normal 2 22 3 11" xfId="35610"/>
    <cellStyle name="Normal 2 22 3 12" xfId="35611"/>
    <cellStyle name="Normal 2 22 3 13" xfId="35612"/>
    <cellStyle name="Normal 2 22 3 2" xfId="35613"/>
    <cellStyle name="Normal 2 22 3 2 2" xfId="35614"/>
    <cellStyle name="Normal 2 22 3 2 2 2" xfId="35615"/>
    <cellStyle name="Normal 2 22 3 2 2 3" xfId="35616"/>
    <cellStyle name="Normal 2 22 3 2 2 4" xfId="35617"/>
    <cellStyle name="Normal 2 22 3 2 2 5" xfId="35618"/>
    <cellStyle name="Normal 2 22 3 2 2 6" xfId="35619"/>
    <cellStyle name="Normal 2 22 3 2 3" xfId="35620"/>
    <cellStyle name="Normal 2 22 3 2 4" xfId="35621"/>
    <cellStyle name="Normal 2 22 3 2 5" xfId="35622"/>
    <cellStyle name="Normal 2 22 3 2 6" xfId="35623"/>
    <cellStyle name="Normal 2 22 3 2 7" xfId="35624"/>
    <cellStyle name="Normal 2 22 3 3" xfId="35625"/>
    <cellStyle name="Normal 2 22 3 3 2" xfId="35626"/>
    <cellStyle name="Normal 2 22 3 3 2 2" xfId="35627"/>
    <cellStyle name="Normal 2 22 3 3 2 3" xfId="35628"/>
    <cellStyle name="Normal 2 22 3 3 2 4" xfId="35629"/>
    <cellStyle name="Normal 2 22 3 3 2 5" xfId="35630"/>
    <cellStyle name="Normal 2 22 3 3 2 6" xfId="35631"/>
    <cellStyle name="Normal 2 22 3 3 3" xfId="35632"/>
    <cellStyle name="Normal 2 22 3 3 4" xfId="35633"/>
    <cellStyle name="Normal 2 22 3 3 5" xfId="35634"/>
    <cellStyle name="Normal 2 22 3 3 6" xfId="35635"/>
    <cellStyle name="Normal 2 22 3 3 7" xfId="35636"/>
    <cellStyle name="Normal 2 22 3 4" xfId="35637"/>
    <cellStyle name="Normal 2 22 3 4 2" xfId="35638"/>
    <cellStyle name="Normal 2 22 3 4 2 2" xfId="35639"/>
    <cellStyle name="Normal 2 22 3 4 2 3" xfId="35640"/>
    <cellStyle name="Normal 2 22 3 4 2 4" xfId="35641"/>
    <cellStyle name="Normal 2 22 3 4 2 5" xfId="35642"/>
    <cellStyle name="Normal 2 22 3 4 2 6" xfId="35643"/>
    <cellStyle name="Normal 2 22 3 4 3" xfId="35644"/>
    <cellStyle name="Normal 2 22 3 4 4" xfId="35645"/>
    <cellStyle name="Normal 2 22 3 4 5" xfId="35646"/>
    <cellStyle name="Normal 2 22 3 4 6" xfId="35647"/>
    <cellStyle name="Normal 2 22 3 4 7" xfId="35648"/>
    <cellStyle name="Normal 2 22 3 5" xfId="35649"/>
    <cellStyle name="Normal 2 22 3 5 2" xfId="35650"/>
    <cellStyle name="Normal 2 22 3 5 2 2" xfId="35651"/>
    <cellStyle name="Normal 2 22 3 5 2 3" xfId="35652"/>
    <cellStyle name="Normal 2 22 3 5 2 4" xfId="35653"/>
    <cellStyle name="Normal 2 22 3 5 2 5" xfId="35654"/>
    <cellStyle name="Normal 2 22 3 5 2 6" xfId="35655"/>
    <cellStyle name="Normal 2 22 3 5 3" xfId="35656"/>
    <cellStyle name="Normal 2 22 3 5 4" xfId="35657"/>
    <cellStyle name="Normal 2 22 3 5 5" xfId="35658"/>
    <cellStyle name="Normal 2 22 3 5 6" xfId="35659"/>
    <cellStyle name="Normal 2 22 3 5 7" xfId="35660"/>
    <cellStyle name="Normal 2 22 3 6" xfId="35661"/>
    <cellStyle name="Normal 2 22 3 6 2" xfId="35662"/>
    <cellStyle name="Normal 2 22 3 6 2 2" xfId="35663"/>
    <cellStyle name="Normal 2 22 3 6 2 3" xfId="35664"/>
    <cellStyle name="Normal 2 22 3 6 2 4" xfId="35665"/>
    <cellStyle name="Normal 2 22 3 6 2 5" xfId="35666"/>
    <cellStyle name="Normal 2 22 3 6 2 6" xfId="35667"/>
    <cellStyle name="Normal 2 22 3 6 3" xfId="35668"/>
    <cellStyle name="Normal 2 22 3 6 4" xfId="35669"/>
    <cellStyle name="Normal 2 22 3 6 5" xfId="35670"/>
    <cellStyle name="Normal 2 22 3 6 6" xfId="35671"/>
    <cellStyle name="Normal 2 22 3 6 7" xfId="35672"/>
    <cellStyle name="Normal 2 22 3 7" xfId="35673"/>
    <cellStyle name="Normal 2 22 3 7 2" xfId="35674"/>
    <cellStyle name="Normal 2 22 3 7 2 2" xfId="35675"/>
    <cellStyle name="Normal 2 22 3 7 2 3" xfId="35676"/>
    <cellStyle name="Normal 2 22 3 7 2 4" xfId="35677"/>
    <cellStyle name="Normal 2 22 3 7 2 5" xfId="35678"/>
    <cellStyle name="Normal 2 22 3 7 2 6" xfId="35679"/>
    <cellStyle name="Normal 2 22 3 7 3" xfId="35680"/>
    <cellStyle name="Normal 2 22 3 7 4" xfId="35681"/>
    <cellStyle name="Normal 2 22 3 7 5" xfId="35682"/>
    <cellStyle name="Normal 2 22 3 7 6" xfId="35683"/>
    <cellStyle name="Normal 2 22 3 7 7" xfId="35684"/>
    <cellStyle name="Normal 2 22 3 8" xfId="35685"/>
    <cellStyle name="Normal 2 22 3 8 2" xfId="35686"/>
    <cellStyle name="Normal 2 22 3 8 3" xfId="35687"/>
    <cellStyle name="Normal 2 22 3 8 4" xfId="35688"/>
    <cellStyle name="Normal 2 22 3 8 5" xfId="35689"/>
    <cellStyle name="Normal 2 22 3 8 6" xfId="35690"/>
    <cellStyle name="Normal 2 22 3 9" xfId="35691"/>
    <cellStyle name="Normal 2 22 3 9 2" xfId="35692"/>
    <cellStyle name="Normal 2 22 3 9 2 2" xfId="35693"/>
    <cellStyle name="Normal 2 22 3 9 3" xfId="35694"/>
    <cellStyle name="Normal 2 22 4" xfId="35695"/>
    <cellStyle name="Normal 2 22 4 10" xfId="35696"/>
    <cellStyle name="Normal 2 22 4 11" xfId="35697"/>
    <cellStyle name="Normal 2 22 4 12" xfId="35698"/>
    <cellStyle name="Normal 2 22 4 13" xfId="35699"/>
    <cellStyle name="Normal 2 22 4 2" xfId="35700"/>
    <cellStyle name="Normal 2 22 4 2 2" xfId="35701"/>
    <cellStyle name="Normal 2 22 4 2 2 2" xfId="35702"/>
    <cellStyle name="Normal 2 22 4 2 2 3" xfId="35703"/>
    <cellStyle name="Normal 2 22 4 2 2 4" xfId="35704"/>
    <cellStyle name="Normal 2 22 4 2 2 5" xfId="35705"/>
    <cellStyle name="Normal 2 22 4 2 2 6" xfId="35706"/>
    <cellStyle name="Normal 2 22 4 2 3" xfId="35707"/>
    <cellStyle name="Normal 2 22 4 2 4" xfId="35708"/>
    <cellStyle name="Normal 2 22 4 2 5" xfId="35709"/>
    <cellStyle name="Normal 2 22 4 2 6" xfId="35710"/>
    <cellStyle name="Normal 2 22 4 2 7" xfId="35711"/>
    <cellStyle name="Normal 2 22 4 3" xfId="35712"/>
    <cellStyle name="Normal 2 22 4 3 2" xfId="35713"/>
    <cellStyle name="Normal 2 22 4 3 2 2" xfId="35714"/>
    <cellStyle name="Normal 2 22 4 3 2 3" xfId="35715"/>
    <cellStyle name="Normal 2 22 4 3 2 4" xfId="35716"/>
    <cellStyle name="Normal 2 22 4 3 2 5" xfId="35717"/>
    <cellStyle name="Normal 2 22 4 3 2 6" xfId="35718"/>
    <cellStyle name="Normal 2 22 4 3 3" xfId="35719"/>
    <cellStyle name="Normal 2 22 4 3 4" xfId="35720"/>
    <cellStyle name="Normal 2 22 4 3 5" xfId="35721"/>
    <cellStyle name="Normal 2 22 4 3 6" xfId="35722"/>
    <cellStyle name="Normal 2 22 4 3 7" xfId="35723"/>
    <cellStyle name="Normal 2 22 4 4" xfId="35724"/>
    <cellStyle name="Normal 2 22 4 4 2" xfId="35725"/>
    <cellStyle name="Normal 2 22 4 4 2 2" xfId="35726"/>
    <cellStyle name="Normal 2 22 4 4 2 3" xfId="35727"/>
    <cellStyle name="Normal 2 22 4 4 2 4" xfId="35728"/>
    <cellStyle name="Normal 2 22 4 4 2 5" xfId="35729"/>
    <cellStyle name="Normal 2 22 4 4 2 6" xfId="35730"/>
    <cellStyle name="Normal 2 22 4 4 3" xfId="35731"/>
    <cellStyle name="Normal 2 22 4 4 4" xfId="35732"/>
    <cellStyle name="Normal 2 22 4 4 5" xfId="35733"/>
    <cellStyle name="Normal 2 22 4 4 6" xfId="35734"/>
    <cellStyle name="Normal 2 22 4 4 7" xfId="35735"/>
    <cellStyle name="Normal 2 22 4 5" xfId="35736"/>
    <cellStyle name="Normal 2 22 4 5 2" xfId="35737"/>
    <cellStyle name="Normal 2 22 4 5 2 2" xfId="35738"/>
    <cellStyle name="Normal 2 22 4 5 2 3" xfId="35739"/>
    <cellStyle name="Normal 2 22 4 5 2 4" xfId="35740"/>
    <cellStyle name="Normal 2 22 4 5 2 5" xfId="35741"/>
    <cellStyle name="Normal 2 22 4 5 2 6" xfId="35742"/>
    <cellStyle name="Normal 2 22 4 5 3" xfId="35743"/>
    <cellStyle name="Normal 2 22 4 5 4" xfId="35744"/>
    <cellStyle name="Normal 2 22 4 5 5" xfId="35745"/>
    <cellStyle name="Normal 2 22 4 5 6" xfId="35746"/>
    <cellStyle name="Normal 2 22 4 5 7" xfId="35747"/>
    <cellStyle name="Normal 2 22 4 6" xfId="35748"/>
    <cellStyle name="Normal 2 22 4 6 2" xfId="35749"/>
    <cellStyle name="Normal 2 22 4 6 2 2" xfId="35750"/>
    <cellStyle name="Normal 2 22 4 6 2 3" xfId="35751"/>
    <cellStyle name="Normal 2 22 4 6 2 4" xfId="35752"/>
    <cellStyle name="Normal 2 22 4 6 2 5" xfId="35753"/>
    <cellStyle name="Normal 2 22 4 6 2 6" xfId="35754"/>
    <cellStyle name="Normal 2 22 4 6 3" xfId="35755"/>
    <cellStyle name="Normal 2 22 4 6 4" xfId="35756"/>
    <cellStyle name="Normal 2 22 4 6 4 2" xfId="35757"/>
    <cellStyle name="Normal 2 22 4 6 4 2 2" xfId="35758"/>
    <cellStyle name="Normal 2 22 4 6 4 3" xfId="35759"/>
    <cellStyle name="Normal 2 22 4 6 5" xfId="35760"/>
    <cellStyle name="Normal 2 22 4 6 6" xfId="35761"/>
    <cellStyle name="Normal 2 22 4 6 7" xfId="35762"/>
    <cellStyle name="Normal 2 22 4 7" xfId="35763"/>
    <cellStyle name="Normal 2 22 4 7 2" xfId="35764"/>
    <cellStyle name="Normal 2 22 4 7 2 2" xfId="35765"/>
    <cellStyle name="Normal 2 22 4 7 2 3" xfId="35766"/>
    <cellStyle name="Normal 2 22 4 7 2 4" xfId="35767"/>
    <cellStyle name="Normal 2 22 4 7 2 5" xfId="35768"/>
    <cellStyle name="Normal 2 22 4 7 2 6" xfId="35769"/>
    <cellStyle name="Normal 2 22 4 7 3" xfId="35770"/>
    <cellStyle name="Normal 2 22 4 7 4" xfId="35771"/>
    <cellStyle name="Normal 2 22 4 7 5" xfId="35772"/>
    <cellStyle name="Normal 2 22 4 7 6" xfId="35773"/>
    <cellStyle name="Normal 2 22 4 7 7" xfId="35774"/>
    <cellStyle name="Normal 2 22 4 8" xfId="35775"/>
    <cellStyle name="Normal 2 22 4 8 2" xfId="35776"/>
    <cellStyle name="Normal 2 22 4 8 3" xfId="35777"/>
    <cellStyle name="Normal 2 22 4 8 4" xfId="35778"/>
    <cellStyle name="Normal 2 22 4 8 5" xfId="35779"/>
    <cellStyle name="Normal 2 22 4 8 6" xfId="35780"/>
    <cellStyle name="Normal 2 22 4 9" xfId="35781"/>
    <cellStyle name="Normal 2 22 5" xfId="35782"/>
    <cellStyle name="Normal 2 22 5 10" xfId="35783"/>
    <cellStyle name="Normal 2 22 5 11" xfId="35784"/>
    <cellStyle name="Normal 2 22 5 12" xfId="35785"/>
    <cellStyle name="Normal 2 22 5 13" xfId="35786"/>
    <cellStyle name="Normal 2 22 5 2" xfId="35787"/>
    <cellStyle name="Normal 2 22 5 2 2" xfId="35788"/>
    <cellStyle name="Normal 2 22 5 2 2 2" xfId="35789"/>
    <cellStyle name="Normal 2 22 5 2 2 3" xfId="35790"/>
    <cellStyle name="Normal 2 22 5 2 2 4" xfId="35791"/>
    <cellStyle name="Normal 2 22 5 2 2 5" xfId="35792"/>
    <cellStyle name="Normal 2 22 5 2 2 6" xfId="35793"/>
    <cellStyle name="Normal 2 22 5 2 3" xfId="35794"/>
    <cellStyle name="Normal 2 22 5 2 4" xfId="35795"/>
    <cellStyle name="Normal 2 22 5 2 5" xfId="35796"/>
    <cellStyle name="Normal 2 22 5 2 6" xfId="35797"/>
    <cellStyle name="Normal 2 22 5 2 7" xfId="35798"/>
    <cellStyle name="Normal 2 22 5 3" xfId="35799"/>
    <cellStyle name="Normal 2 22 5 3 2" xfId="35800"/>
    <cellStyle name="Normal 2 22 5 3 2 2" xfId="35801"/>
    <cellStyle name="Normal 2 22 5 3 2 3" xfId="35802"/>
    <cellStyle name="Normal 2 22 5 3 2 4" xfId="35803"/>
    <cellStyle name="Normal 2 22 5 3 2 5" xfId="35804"/>
    <cellStyle name="Normal 2 22 5 3 2 6" xfId="35805"/>
    <cellStyle name="Normal 2 22 5 3 3" xfId="35806"/>
    <cellStyle name="Normal 2 22 5 3 4" xfId="35807"/>
    <cellStyle name="Normal 2 22 5 3 5" xfId="35808"/>
    <cellStyle name="Normal 2 22 5 3 6" xfId="35809"/>
    <cellStyle name="Normal 2 22 5 3 7" xfId="35810"/>
    <cellStyle name="Normal 2 22 5 4" xfId="35811"/>
    <cellStyle name="Normal 2 22 5 4 2" xfId="35812"/>
    <cellStyle name="Normal 2 22 5 4 2 2" xfId="35813"/>
    <cellStyle name="Normal 2 22 5 4 2 3" xfId="35814"/>
    <cellStyle name="Normal 2 22 5 4 2 4" xfId="35815"/>
    <cellStyle name="Normal 2 22 5 4 2 5" xfId="35816"/>
    <cellStyle name="Normal 2 22 5 4 2 6" xfId="35817"/>
    <cellStyle name="Normal 2 22 5 4 3" xfId="35818"/>
    <cellStyle name="Normal 2 22 5 4 4" xfId="35819"/>
    <cellStyle name="Normal 2 22 5 4 5" xfId="35820"/>
    <cellStyle name="Normal 2 22 5 4 6" xfId="35821"/>
    <cellStyle name="Normal 2 22 5 4 7" xfId="35822"/>
    <cellStyle name="Normal 2 22 5 5" xfId="35823"/>
    <cellStyle name="Normal 2 22 5 5 2" xfId="35824"/>
    <cellStyle name="Normal 2 22 5 5 2 2" xfId="35825"/>
    <cellStyle name="Normal 2 22 5 5 2 3" xfId="35826"/>
    <cellStyle name="Normal 2 22 5 5 2 4" xfId="35827"/>
    <cellStyle name="Normal 2 22 5 5 2 5" xfId="35828"/>
    <cellStyle name="Normal 2 22 5 5 2 6" xfId="35829"/>
    <cellStyle name="Normal 2 22 5 5 3" xfId="35830"/>
    <cellStyle name="Normal 2 22 5 5 4" xfId="35831"/>
    <cellStyle name="Normal 2 22 5 5 5" xfId="35832"/>
    <cellStyle name="Normal 2 22 5 5 6" xfId="35833"/>
    <cellStyle name="Normal 2 22 5 5 7" xfId="35834"/>
    <cellStyle name="Normal 2 22 5 6" xfId="35835"/>
    <cellStyle name="Normal 2 22 5 6 2" xfId="35836"/>
    <cellStyle name="Normal 2 22 5 6 2 2" xfId="35837"/>
    <cellStyle name="Normal 2 22 5 6 2 3" xfId="35838"/>
    <cellStyle name="Normal 2 22 5 6 2 4" xfId="35839"/>
    <cellStyle name="Normal 2 22 5 6 2 5" xfId="35840"/>
    <cellStyle name="Normal 2 22 5 6 2 6" xfId="35841"/>
    <cellStyle name="Normal 2 22 5 6 3" xfId="35842"/>
    <cellStyle name="Normal 2 22 5 6 4" xfId="35843"/>
    <cellStyle name="Normal 2 22 5 6 5" xfId="35844"/>
    <cellStyle name="Normal 2 22 5 6 6" xfId="35845"/>
    <cellStyle name="Normal 2 22 5 6 7" xfId="35846"/>
    <cellStyle name="Normal 2 22 5 7" xfId="35847"/>
    <cellStyle name="Normal 2 22 5 7 2" xfId="35848"/>
    <cellStyle name="Normal 2 22 5 7 2 2" xfId="35849"/>
    <cellStyle name="Normal 2 22 5 7 2 3" xfId="35850"/>
    <cellStyle name="Normal 2 22 5 7 2 4" xfId="35851"/>
    <cellStyle name="Normal 2 22 5 7 2 5" xfId="35852"/>
    <cellStyle name="Normal 2 22 5 7 2 6" xfId="35853"/>
    <cellStyle name="Normal 2 22 5 7 3" xfId="35854"/>
    <cellStyle name="Normal 2 22 5 7 4" xfId="35855"/>
    <cellStyle name="Normal 2 22 5 7 5" xfId="35856"/>
    <cellStyle name="Normal 2 22 5 7 6" xfId="35857"/>
    <cellStyle name="Normal 2 22 5 7 7" xfId="35858"/>
    <cellStyle name="Normal 2 22 5 8" xfId="35859"/>
    <cellStyle name="Normal 2 22 5 8 2" xfId="35860"/>
    <cellStyle name="Normal 2 22 5 8 3" xfId="35861"/>
    <cellStyle name="Normal 2 22 5 8 4" xfId="35862"/>
    <cellStyle name="Normal 2 22 5 8 5" xfId="35863"/>
    <cellStyle name="Normal 2 22 5 8 6" xfId="35864"/>
    <cellStyle name="Normal 2 22 5 9" xfId="35865"/>
    <cellStyle name="Normal 2 22 6" xfId="35866"/>
    <cellStyle name="Normal 2 22 6 10" xfId="35867"/>
    <cellStyle name="Normal 2 22 6 11" xfId="35868"/>
    <cellStyle name="Normal 2 22 6 12" xfId="35869"/>
    <cellStyle name="Normal 2 22 6 13" xfId="35870"/>
    <cellStyle name="Normal 2 22 6 2" xfId="35871"/>
    <cellStyle name="Normal 2 22 6 2 2" xfId="35872"/>
    <cellStyle name="Normal 2 22 6 2 2 2" xfId="35873"/>
    <cellStyle name="Normal 2 22 6 2 2 3" xfId="35874"/>
    <cellStyle name="Normal 2 22 6 2 2 3 2" xfId="35875"/>
    <cellStyle name="Normal 2 22 6 2 2 3 2 2" xfId="35876"/>
    <cellStyle name="Normal 2 22 6 2 2 3 3" xfId="35877"/>
    <cellStyle name="Normal 2 22 6 2 2 4" xfId="35878"/>
    <cellStyle name="Normal 2 22 6 2 2 5" xfId="35879"/>
    <cellStyle name="Normal 2 22 6 2 2 6" xfId="35880"/>
    <cellStyle name="Normal 2 22 6 2 3" xfId="35881"/>
    <cellStyle name="Normal 2 22 6 2 4" xfId="35882"/>
    <cellStyle name="Normal 2 22 6 2 5" xfId="35883"/>
    <cellStyle name="Normal 2 22 6 2 6" xfId="35884"/>
    <cellStyle name="Normal 2 22 6 2 7" xfId="35885"/>
    <cellStyle name="Normal 2 22 6 3" xfId="35886"/>
    <cellStyle name="Normal 2 22 6 3 2" xfId="35887"/>
    <cellStyle name="Normal 2 22 6 3 2 2" xfId="35888"/>
    <cellStyle name="Normal 2 22 6 3 2 3" xfId="35889"/>
    <cellStyle name="Normal 2 22 6 3 2 4" xfId="35890"/>
    <cellStyle name="Normal 2 22 6 3 2 5" xfId="35891"/>
    <cellStyle name="Normal 2 22 6 3 2 6" xfId="35892"/>
    <cellStyle name="Normal 2 22 6 3 3" xfId="35893"/>
    <cellStyle name="Normal 2 22 6 3 4" xfId="35894"/>
    <cellStyle name="Normal 2 22 6 3 5" xfId="35895"/>
    <cellStyle name="Normal 2 22 6 3 6" xfId="35896"/>
    <cellStyle name="Normal 2 22 6 3 7" xfId="35897"/>
    <cellStyle name="Normal 2 22 6 4" xfId="35898"/>
    <cellStyle name="Normal 2 22 6 4 2" xfId="35899"/>
    <cellStyle name="Normal 2 22 6 4 2 2" xfId="35900"/>
    <cellStyle name="Normal 2 22 6 4 2 3" xfId="35901"/>
    <cellStyle name="Normal 2 22 6 4 2 4" xfId="35902"/>
    <cellStyle name="Normal 2 22 6 4 2 5" xfId="35903"/>
    <cellStyle name="Normal 2 22 6 4 2 6" xfId="35904"/>
    <cellStyle name="Normal 2 22 6 4 3" xfId="35905"/>
    <cellStyle name="Normal 2 22 6 4 4" xfId="35906"/>
    <cellStyle name="Normal 2 22 6 4 5" xfId="35907"/>
    <cellStyle name="Normal 2 22 6 4 6" xfId="35908"/>
    <cellStyle name="Normal 2 22 6 4 7" xfId="35909"/>
    <cellStyle name="Normal 2 22 6 5" xfId="35910"/>
    <cellStyle name="Normal 2 22 6 5 2" xfId="35911"/>
    <cellStyle name="Normal 2 22 6 5 2 2" xfId="35912"/>
    <cellStyle name="Normal 2 22 6 5 2 3" xfId="35913"/>
    <cellStyle name="Normal 2 22 6 5 2 4" xfId="35914"/>
    <cellStyle name="Normal 2 22 6 5 2 5" xfId="35915"/>
    <cellStyle name="Normal 2 22 6 5 2 6" xfId="35916"/>
    <cellStyle name="Normal 2 22 6 5 3" xfId="35917"/>
    <cellStyle name="Normal 2 22 6 5 4" xfId="35918"/>
    <cellStyle name="Normal 2 22 6 5 5" xfId="35919"/>
    <cellStyle name="Normal 2 22 6 5 6" xfId="35920"/>
    <cellStyle name="Normal 2 22 6 5 7" xfId="35921"/>
    <cellStyle name="Normal 2 22 6 6" xfId="35922"/>
    <cellStyle name="Normal 2 22 6 6 2" xfId="35923"/>
    <cellStyle name="Normal 2 22 6 6 2 2" xfId="35924"/>
    <cellStyle name="Normal 2 22 6 6 2 3" xfId="35925"/>
    <cellStyle name="Normal 2 22 6 6 2 4" xfId="35926"/>
    <cellStyle name="Normal 2 22 6 6 2 5" xfId="35927"/>
    <cellStyle name="Normal 2 22 6 6 2 6" xfId="35928"/>
    <cellStyle name="Normal 2 22 6 6 3" xfId="35929"/>
    <cellStyle name="Normal 2 22 6 6 4" xfId="35930"/>
    <cellStyle name="Normal 2 22 6 6 5" xfId="35931"/>
    <cellStyle name="Normal 2 22 6 6 6" xfId="35932"/>
    <cellStyle name="Normal 2 22 6 6 7" xfId="35933"/>
    <cellStyle name="Normal 2 22 6 7" xfId="35934"/>
    <cellStyle name="Normal 2 22 6 7 2" xfId="35935"/>
    <cellStyle name="Normal 2 22 6 7 2 2" xfId="35936"/>
    <cellStyle name="Normal 2 22 6 7 2 3" xfId="35937"/>
    <cellStyle name="Normal 2 22 6 7 2 4" xfId="35938"/>
    <cellStyle name="Normal 2 22 6 7 2 5" xfId="35939"/>
    <cellStyle name="Normal 2 22 6 7 2 6" xfId="35940"/>
    <cellStyle name="Normal 2 22 6 7 3" xfId="35941"/>
    <cellStyle name="Normal 2 22 6 7 4" xfId="35942"/>
    <cellStyle name="Normal 2 22 6 7 5" xfId="35943"/>
    <cellStyle name="Normal 2 22 6 7 6" xfId="35944"/>
    <cellStyle name="Normal 2 22 6 7 7" xfId="35945"/>
    <cellStyle name="Normal 2 22 6 8" xfId="35946"/>
    <cellStyle name="Normal 2 22 6 8 2" xfId="35947"/>
    <cellStyle name="Normal 2 22 6 8 2 2" xfId="35948"/>
    <cellStyle name="Normal 2 22 6 8 3" xfId="35949"/>
    <cellStyle name="Normal 2 22 6 8 4" xfId="35950"/>
    <cellStyle name="Normal 2 22 6 8 5" xfId="35951"/>
    <cellStyle name="Normal 2 22 6 8 6" xfId="35952"/>
    <cellStyle name="Normal 2 22 6 9" xfId="35953"/>
    <cellStyle name="Normal 2 22 7" xfId="35954"/>
    <cellStyle name="Normal 2 22 7 10" xfId="35955"/>
    <cellStyle name="Normal 2 22 7 11" xfId="35956"/>
    <cellStyle name="Normal 2 22 7 12" xfId="35957"/>
    <cellStyle name="Normal 2 22 7 13" xfId="35958"/>
    <cellStyle name="Normal 2 22 7 2" xfId="35959"/>
    <cellStyle name="Normal 2 22 7 2 2" xfId="35960"/>
    <cellStyle name="Normal 2 22 7 2 2 2" xfId="35961"/>
    <cellStyle name="Normal 2 22 7 2 2 3" xfId="35962"/>
    <cellStyle name="Normal 2 22 7 2 2 4" xfId="35963"/>
    <cellStyle name="Normal 2 22 7 2 2 5" xfId="35964"/>
    <cellStyle name="Normal 2 22 7 2 2 6" xfId="35965"/>
    <cellStyle name="Normal 2 22 7 2 3" xfId="35966"/>
    <cellStyle name="Normal 2 22 7 2 4" xfId="35967"/>
    <cellStyle name="Normal 2 22 7 2 5" xfId="35968"/>
    <cellStyle name="Normal 2 22 7 2 6" xfId="35969"/>
    <cellStyle name="Normal 2 22 7 2 7" xfId="35970"/>
    <cellStyle name="Normal 2 22 7 3" xfId="35971"/>
    <cellStyle name="Normal 2 22 7 3 2" xfId="35972"/>
    <cellStyle name="Normal 2 22 7 3 2 2" xfId="35973"/>
    <cellStyle name="Normal 2 22 7 3 2 3" xfId="35974"/>
    <cellStyle name="Normal 2 22 7 3 2 4" xfId="35975"/>
    <cellStyle name="Normal 2 22 7 3 2 5" xfId="35976"/>
    <cellStyle name="Normal 2 22 7 3 2 6" xfId="35977"/>
    <cellStyle name="Normal 2 22 7 3 3" xfId="35978"/>
    <cellStyle name="Normal 2 22 7 3 4" xfId="35979"/>
    <cellStyle name="Normal 2 22 7 3 5" xfId="35980"/>
    <cellStyle name="Normal 2 22 7 3 6" xfId="35981"/>
    <cellStyle name="Normal 2 22 7 3 7" xfId="35982"/>
    <cellStyle name="Normal 2 22 7 4" xfId="35983"/>
    <cellStyle name="Normal 2 22 7 4 2" xfId="35984"/>
    <cellStyle name="Normal 2 22 7 4 2 2" xfId="35985"/>
    <cellStyle name="Normal 2 22 7 4 2 3" xfId="35986"/>
    <cellStyle name="Normal 2 22 7 4 2 4" xfId="35987"/>
    <cellStyle name="Normal 2 22 7 4 2 5" xfId="35988"/>
    <cellStyle name="Normal 2 22 7 4 2 6" xfId="35989"/>
    <cellStyle name="Normal 2 22 7 4 3" xfId="35990"/>
    <cellStyle name="Normal 2 22 7 4 4" xfId="35991"/>
    <cellStyle name="Normal 2 22 7 4 5" xfId="35992"/>
    <cellStyle name="Normal 2 22 7 4 6" xfId="35993"/>
    <cellStyle name="Normal 2 22 7 4 7" xfId="35994"/>
    <cellStyle name="Normal 2 22 7 5" xfId="35995"/>
    <cellStyle name="Normal 2 22 7 5 2" xfId="35996"/>
    <cellStyle name="Normal 2 22 7 5 2 2" xfId="35997"/>
    <cellStyle name="Normal 2 22 7 5 2 3" xfId="35998"/>
    <cellStyle name="Normal 2 22 7 5 2 4" xfId="35999"/>
    <cellStyle name="Normal 2 22 7 5 2 5" xfId="36000"/>
    <cellStyle name="Normal 2 22 7 5 2 6" xfId="36001"/>
    <cellStyle name="Normal 2 22 7 5 3" xfId="36002"/>
    <cellStyle name="Normal 2 22 7 5 4" xfId="36003"/>
    <cellStyle name="Normal 2 22 7 5 5" xfId="36004"/>
    <cellStyle name="Normal 2 22 7 5 6" xfId="36005"/>
    <cellStyle name="Normal 2 22 7 5 7" xfId="36006"/>
    <cellStyle name="Normal 2 22 7 6" xfId="36007"/>
    <cellStyle name="Normal 2 22 7 6 2" xfId="36008"/>
    <cellStyle name="Normal 2 22 7 6 2 2" xfId="36009"/>
    <cellStyle name="Normal 2 22 7 6 2 3" xfId="36010"/>
    <cellStyle name="Normal 2 22 7 6 2 4" xfId="36011"/>
    <cellStyle name="Normal 2 22 7 6 2 5" xfId="36012"/>
    <cellStyle name="Normal 2 22 7 6 2 6" xfId="36013"/>
    <cellStyle name="Normal 2 22 7 6 3" xfId="36014"/>
    <cellStyle name="Normal 2 22 7 6 4" xfId="36015"/>
    <cellStyle name="Normal 2 22 7 6 5" xfId="36016"/>
    <cellStyle name="Normal 2 22 7 6 6" xfId="36017"/>
    <cellStyle name="Normal 2 22 7 6 7" xfId="36018"/>
    <cellStyle name="Normal 2 22 7 7" xfId="36019"/>
    <cellStyle name="Normal 2 22 7 7 2" xfId="36020"/>
    <cellStyle name="Normal 2 22 7 7 2 2" xfId="36021"/>
    <cellStyle name="Normal 2 22 7 7 2 3" xfId="36022"/>
    <cellStyle name="Normal 2 22 7 7 2 4" xfId="36023"/>
    <cellStyle name="Normal 2 22 7 7 2 5" xfId="36024"/>
    <cellStyle name="Normal 2 22 7 7 2 6" xfId="36025"/>
    <cellStyle name="Normal 2 22 7 7 3" xfId="36026"/>
    <cellStyle name="Normal 2 22 7 7 4" xfId="36027"/>
    <cellStyle name="Normal 2 22 7 7 5" xfId="36028"/>
    <cellStyle name="Normal 2 22 7 7 6" xfId="36029"/>
    <cellStyle name="Normal 2 22 7 7 7" xfId="36030"/>
    <cellStyle name="Normal 2 22 7 8" xfId="36031"/>
    <cellStyle name="Normal 2 22 7 8 2" xfId="36032"/>
    <cellStyle name="Normal 2 22 7 8 3" xfId="36033"/>
    <cellStyle name="Normal 2 22 7 8 4" xfId="36034"/>
    <cellStyle name="Normal 2 22 7 8 5" xfId="36035"/>
    <cellStyle name="Normal 2 22 7 8 6" xfId="36036"/>
    <cellStyle name="Normal 2 22 7 9" xfId="36037"/>
    <cellStyle name="Normal 2 22 8" xfId="36038"/>
    <cellStyle name="Normal 2 22 8 10" xfId="36039"/>
    <cellStyle name="Normal 2 22 8 11" xfId="36040"/>
    <cellStyle name="Normal 2 22 8 12" xfId="36041"/>
    <cellStyle name="Normal 2 22 8 13" xfId="36042"/>
    <cellStyle name="Normal 2 22 8 2" xfId="36043"/>
    <cellStyle name="Normal 2 22 8 2 2" xfId="36044"/>
    <cellStyle name="Normal 2 22 8 2 2 2" xfId="36045"/>
    <cellStyle name="Normal 2 22 8 2 2 3" xfId="36046"/>
    <cellStyle name="Normal 2 22 8 2 2 4" xfId="36047"/>
    <cellStyle name="Normal 2 22 8 2 2 5" xfId="36048"/>
    <cellStyle name="Normal 2 22 8 2 2 6" xfId="36049"/>
    <cellStyle name="Normal 2 22 8 2 3" xfId="36050"/>
    <cellStyle name="Normal 2 22 8 2 4" xfId="36051"/>
    <cellStyle name="Normal 2 22 8 2 5" xfId="36052"/>
    <cellStyle name="Normal 2 22 8 2 6" xfId="36053"/>
    <cellStyle name="Normal 2 22 8 2 7" xfId="36054"/>
    <cellStyle name="Normal 2 22 8 3" xfId="36055"/>
    <cellStyle name="Normal 2 22 8 3 2" xfId="36056"/>
    <cellStyle name="Normal 2 22 8 3 2 2" xfId="36057"/>
    <cellStyle name="Normal 2 22 8 3 2 3" xfId="36058"/>
    <cellStyle name="Normal 2 22 8 3 2 4" xfId="36059"/>
    <cellStyle name="Normal 2 22 8 3 2 5" xfId="36060"/>
    <cellStyle name="Normal 2 22 8 3 2 6" xfId="36061"/>
    <cellStyle name="Normal 2 22 8 3 3" xfId="36062"/>
    <cellStyle name="Normal 2 22 8 3 4" xfId="36063"/>
    <cellStyle name="Normal 2 22 8 3 5" xfId="36064"/>
    <cellStyle name="Normal 2 22 8 3 6" xfId="36065"/>
    <cellStyle name="Normal 2 22 8 3 7" xfId="36066"/>
    <cellStyle name="Normal 2 22 8 4" xfId="36067"/>
    <cellStyle name="Normal 2 22 8 4 2" xfId="36068"/>
    <cellStyle name="Normal 2 22 8 4 2 2" xfId="36069"/>
    <cellStyle name="Normal 2 22 8 4 2 3" xfId="36070"/>
    <cellStyle name="Normal 2 22 8 4 2 4" xfId="36071"/>
    <cellStyle name="Normal 2 22 8 4 2 5" xfId="36072"/>
    <cellStyle name="Normal 2 22 8 4 2 6" xfId="36073"/>
    <cellStyle name="Normal 2 22 8 4 3" xfId="36074"/>
    <cellStyle name="Normal 2 22 8 4 4" xfId="36075"/>
    <cellStyle name="Normal 2 22 8 4 5" xfId="36076"/>
    <cellStyle name="Normal 2 22 8 4 6" xfId="36077"/>
    <cellStyle name="Normal 2 22 8 4 7" xfId="36078"/>
    <cellStyle name="Normal 2 22 8 5" xfId="36079"/>
    <cellStyle name="Normal 2 22 8 5 2" xfId="36080"/>
    <cellStyle name="Normal 2 22 8 5 2 2" xfId="36081"/>
    <cellStyle name="Normal 2 22 8 5 2 3" xfId="36082"/>
    <cellStyle name="Normal 2 22 8 5 2 4" xfId="36083"/>
    <cellStyle name="Normal 2 22 8 5 2 5" xfId="36084"/>
    <cellStyle name="Normal 2 22 8 5 2 6" xfId="36085"/>
    <cellStyle name="Normal 2 22 8 5 3" xfId="36086"/>
    <cellStyle name="Normal 2 22 8 5 4" xfId="36087"/>
    <cellStyle name="Normal 2 22 8 5 5" xfId="36088"/>
    <cellStyle name="Normal 2 22 8 5 6" xfId="36089"/>
    <cellStyle name="Normal 2 22 8 5 7" xfId="36090"/>
    <cellStyle name="Normal 2 22 8 6" xfId="36091"/>
    <cellStyle name="Normal 2 22 8 6 2" xfId="36092"/>
    <cellStyle name="Normal 2 22 8 6 2 2" xfId="36093"/>
    <cellStyle name="Normal 2 22 8 6 2 3" xfId="36094"/>
    <cellStyle name="Normal 2 22 8 6 2 4" xfId="36095"/>
    <cellStyle name="Normal 2 22 8 6 2 5" xfId="36096"/>
    <cellStyle name="Normal 2 22 8 6 2 6" xfId="36097"/>
    <cellStyle name="Normal 2 22 8 6 3" xfId="36098"/>
    <cellStyle name="Normal 2 22 8 6 4" xfId="36099"/>
    <cellStyle name="Normal 2 22 8 6 5" xfId="36100"/>
    <cellStyle name="Normal 2 22 8 6 6" xfId="36101"/>
    <cellStyle name="Normal 2 22 8 6 7" xfId="36102"/>
    <cellStyle name="Normal 2 22 8 7" xfId="36103"/>
    <cellStyle name="Normal 2 22 8 7 2" xfId="36104"/>
    <cellStyle name="Normal 2 22 8 7 2 2" xfId="36105"/>
    <cellStyle name="Normal 2 22 8 7 2 3" xfId="36106"/>
    <cellStyle name="Normal 2 22 8 7 2 4" xfId="36107"/>
    <cellStyle name="Normal 2 22 8 7 2 5" xfId="36108"/>
    <cellStyle name="Normal 2 22 8 7 2 6" xfId="36109"/>
    <cellStyle name="Normal 2 22 8 7 3" xfId="36110"/>
    <cellStyle name="Normal 2 22 8 7 4" xfId="36111"/>
    <cellStyle name="Normal 2 22 8 7 5" xfId="36112"/>
    <cellStyle name="Normal 2 22 8 7 6" xfId="36113"/>
    <cellStyle name="Normal 2 22 8 7 7" xfId="36114"/>
    <cellStyle name="Normal 2 22 8 8" xfId="36115"/>
    <cellStyle name="Normal 2 22 8 8 2" xfId="36116"/>
    <cellStyle name="Normal 2 22 8 8 3" xfId="36117"/>
    <cellStyle name="Normal 2 22 8 8 4" xfId="36118"/>
    <cellStyle name="Normal 2 22 8 8 5" xfId="36119"/>
    <cellStyle name="Normal 2 22 8 8 6" xfId="36120"/>
    <cellStyle name="Normal 2 22 8 9" xfId="36121"/>
    <cellStyle name="Normal 2 22 9" xfId="36122"/>
    <cellStyle name="Normal 2 22 9 10" xfId="36123"/>
    <cellStyle name="Normal 2 22 9 11" xfId="36124"/>
    <cellStyle name="Normal 2 22 9 12" xfId="36125"/>
    <cellStyle name="Normal 2 22 9 13" xfId="36126"/>
    <cellStyle name="Normal 2 22 9 2" xfId="36127"/>
    <cellStyle name="Normal 2 22 9 2 2" xfId="36128"/>
    <cellStyle name="Normal 2 22 9 2 2 2" xfId="36129"/>
    <cellStyle name="Normal 2 22 9 2 2 3" xfId="36130"/>
    <cellStyle name="Normal 2 22 9 2 2 4" xfId="36131"/>
    <cellStyle name="Normal 2 22 9 2 2 5" xfId="36132"/>
    <cellStyle name="Normal 2 22 9 2 2 6" xfId="36133"/>
    <cellStyle name="Normal 2 22 9 2 3" xfId="36134"/>
    <cellStyle name="Normal 2 22 9 2 4" xfId="36135"/>
    <cellStyle name="Normal 2 22 9 2 5" xfId="36136"/>
    <cellStyle name="Normal 2 22 9 2 6" xfId="36137"/>
    <cellStyle name="Normal 2 22 9 2 7" xfId="36138"/>
    <cellStyle name="Normal 2 22 9 3" xfId="36139"/>
    <cellStyle name="Normal 2 22 9 3 2" xfId="36140"/>
    <cellStyle name="Normal 2 22 9 3 2 2" xfId="36141"/>
    <cellStyle name="Normal 2 22 9 3 2 3" xfId="36142"/>
    <cellStyle name="Normal 2 22 9 3 2 4" xfId="36143"/>
    <cellStyle name="Normal 2 22 9 3 2 5" xfId="36144"/>
    <cellStyle name="Normal 2 22 9 3 2 6" xfId="36145"/>
    <cellStyle name="Normal 2 22 9 3 3" xfId="36146"/>
    <cellStyle name="Normal 2 22 9 3 4" xfId="36147"/>
    <cellStyle name="Normal 2 22 9 3 5" xfId="36148"/>
    <cellStyle name="Normal 2 22 9 3 6" xfId="36149"/>
    <cellStyle name="Normal 2 22 9 3 7" xfId="36150"/>
    <cellStyle name="Normal 2 22 9 4" xfId="36151"/>
    <cellStyle name="Normal 2 22 9 4 2" xfId="36152"/>
    <cellStyle name="Normal 2 22 9 4 2 2" xfId="36153"/>
    <cellStyle name="Normal 2 22 9 4 2 3" xfId="36154"/>
    <cellStyle name="Normal 2 22 9 4 2 4" xfId="36155"/>
    <cellStyle name="Normal 2 22 9 4 2 5" xfId="36156"/>
    <cellStyle name="Normal 2 22 9 4 2 6" xfId="36157"/>
    <cellStyle name="Normal 2 22 9 4 3" xfId="36158"/>
    <cellStyle name="Normal 2 22 9 4 4" xfId="36159"/>
    <cellStyle name="Normal 2 22 9 4 5" xfId="36160"/>
    <cellStyle name="Normal 2 22 9 4 6" xfId="36161"/>
    <cellStyle name="Normal 2 22 9 4 7" xfId="36162"/>
    <cellStyle name="Normal 2 22 9 5" xfId="36163"/>
    <cellStyle name="Normal 2 22 9 5 2" xfId="36164"/>
    <cellStyle name="Normal 2 22 9 5 2 2" xfId="36165"/>
    <cellStyle name="Normal 2 22 9 5 2 3" xfId="36166"/>
    <cellStyle name="Normal 2 22 9 5 2 4" xfId="36167"/>
    <cellStyle name="Normal 2 22 9 5 2 5" xfId="36168"/>
    <cellStyle name="Normal 2 22 9 5 2 6" xfId="36169"/>
    <cellStyle name="Normal 2 22 9 5 3" xfId="36170"/>
    <cellStyle name="Normal 2 22 9 5 4" xfId="36171"/>
    <cellStyle name="Normal 2 22 9 5 5" xfId="36172"/>
    <cellStyle name="Normal 2 22 9 5 6" xfId="36173"/>
    <cellStyle name="Normal 2 22 9 5 7" xfId="36174"/>
    <cellStyle name="Normal 2 22 9 6" xfId="36175"/>
    <cellStyle name="Normal 2 22 9 6 2" xfId="36176"/>
    <cellStyle name="Normal 2 22 9 6 2 2" xfId="36177"/>
    <cellStyle name="Normal 2 22 9 6 2 3" xfId="36178"/>
    <cellStyle name="Normal 2 22 9 6 2 4" xfId="36179"/>
    <cellStyle name="Normal 2 22 9 6 2 5" xfId="36180"/>
    <cellStyle name="Normal 2 22 9 6 2 6" xfId="36181"/>
    <cellStyle name="Normal 2 22 9 6 3" xfId="36182"/>
    <cellStyle name="Normal 2 22 9 6 4" xfId="36183"/>
    <cellStyle name="Normal 2 22 9 6 5" xfId="36184"/>
    <cellStyle name="Normal 2 22 9 6 6" xfId="36185"/>
    <cellStyle name="Normal 2 22 9 6 7" xfId="36186"/>
    <cellStyle name="Normal 2 22 9 7" xfId="36187"/>
    <cellStyle name="Normal 2 22 9 7 2" xfId="36188"/>
    <cellStyle name="Normal 2 22 9 7 2 2" xfId="36189"/>
    <cellStyle name="Normal 2 22 9 7 2 3" xfId="36190"/>
    <cellStyle name="Normal 2 22 9 7 2 4" xfId="36191"/>
    <cellStyle name="Normal 2 22 9 7 2 5" xfId="36192"/>
    <cellStyle name="Normal 2 22 9 7 2 6" xfId="36193"/>
    <cellStyle name="Normal 2 22 9 7 3" xfId="36194"/>
    <cellStyle name="Normal 2 22 9 7 3 2" xfId="36195"/>
    <cellStyle name="Normal 2 22 9 7 4" xfId="36196"/>
    <cellStyle name="Normal 2 22 9 7 5" xfId="36197"/>
    <cellStyle name="Normal 2 22 9 7 6" xfId="36198"/>
    <cellStyle name="Normal 2 22 9 7 7" xfId="36199"/>
    <cellStyle name="Normal 2 22 9 8" xfId="36200"/>
    <cellStyle name="Normal 2 22 9 8 2" xfId="36201"/>
    <cellStyle name="Normal 2 22 9 8 3" xfId="36202"/>
    <cellStyle name="Normal 2 22 9 8 4" xfId="36203"/>
    <cellStyle name="Normal 2 22 9 8 5" xfId="36204"/>
    <cellStyle name="Normal 2 22 9 8 6" xfId="36205"/>
    <cellStyle name="Normal 2 22 9 9" xfId="36206"/>
    <cellStyle name="Normal 2 23" xfId="36207"/>
    <cellStyle name="Normal 2 23 10" xfId="36208"/>
    <cellStyle name="Normal 2 23 10 10" xfId="36209"/>
    <cellStyle name="Normal 2 23 10 11" xfId="36210"/>
    <cellStyle name="Normal 2 23 10 12" xfId="36211"/>
    <cellStyle name="Normal 2 23 10 13" xfId="36212"/>
    <cellStyle name="Normal 2 23 10 2" xfId="36213"/>
    <cellStyle name="Normal 2 23 10 2 2" xfId="36214"/>
    <cellStyle name="Normal 2 23 10 2 2 2" xfId="36215"/>
    <cellStyle name="Normal 2 23 10 2 2 3" xfId="36216"/>
    <cellStyle name="Normal 2 23 10 2 2 4" xfId="36217"/>
    <cellStyle name="Normal 2 23 10 2 2 5" xfId="36218"/>
    <cellStyle name="Normal 2 23 10 2 2 6" xfId="36219"/>
    <cellStyle name="Normal 2 23 10 2 3" xfId="36220"/>
    <cellStyle name="Normal 2 23 10 2 3 2" xfId="36221"/>
    <cellStyle name="Normal 2 23 10 2 4" xfId="36222"/>
    <cellStyle name="Normal 2 23 10 2 5" xfId="36223"/>
    <cellStyle name="Normal 2 23 10 2 6" xfId="36224"/>
    <cellStyle name="Normal 2 23 10 2 7" xfId="36225"/>
    <cellStyle name="Normal 2 23 10 3" xfId="36226"/>
    <cellStyle name="Normal 2 23 10 3 2" xfId="36227"/>
    <cellStyle name="Normal 2 23 10 3 2 2" xfId="36228"/>
    <cellStyle name="Normal 2 23 10 3 2 3" xfId="36229"/>
    <cellStyle name="Normal 2 23 10 3 2 4" xfId="36230"/>
    <cellStyle name="Normal 2 23 10 3 2 5" xfId="36231"/>
    <cellStyle name="Normal 2 23 10 3 2 6" xfId="36232"/>
    <cellStyle name="Normal 2 23 10 3 3" xfId="36233"/>
    <cellStyle name="Normal 2 23 10 3 4" xfId="36234"/>
    <cellStyle name="Normal 2 23 10 3 5" xfId="36235"/>
    <cellStyle name="Normal 2 23 10 3 6" xfId="36236"/>
    <cellStyle name="Normal 2 23 10 3 7" xfId="36237"/>
    <cellStyle name="Normal 2 23 10 4" xfId="36238"/>
    <cellStyle name="Normal 2 23 10 4 2" xfId="36239"/>
    <cellStyle name="Normal 2 23 10 4 2 2" xfId="36240"/>
    <cellStyle name="Normal 2 23 10 4 2 3" xfId="36241"/>
    <cellStyle name="Normal 2 23 10 4 2 4" xfId="36242"/>
    <cellStyle name="Normal 2 23 10 4 2 5" xfId="36243"/>
    <cellStyle name="Normal 2 23 10 4 2 6" xfId="36244"/>
    <cellStyle name="Normal 2 23 10 4 3" xfId="36245"/>
    <cellStyle name="Normal 2 23 10 4 4" xfId="36246"/>
    <cellStyle name="Normal 2 23 10 4 5" xfId="36247"/>
    <cellStyle name="Normal 2 23 10 4 6" xfId="36248"/>
    <cellStyle name="Normal 2 23 10 4 7" xfId="36249"/>
    <cellStyle name="Normal 2 23 10 5" xfId="36250"/>
    <cellStyle name="Normal 2 23 10 5 2" xfId="36251"/>
    <cellStyle name="Normal 2 23 10 5 2 2" xfId="36252"/>
    <cellStyle name="Normal 2 23 10 5 2 3" xfId="36253"/>
    <cellStyle name="Normal 2 23 10 5 2 4" xfId="36254"/>
    <cellStyle name="Normal 2 23 10 5 2 5" xfId="36255"/>
    <cellStyle name="Normal 2 23 10 5 2 6" xfId="36256"/>
    <cellStyle name="Normal 2 23 10 5 3" xfId="36257"/>
    <cellStyle name="Normal 2 23 10 5 4" xfId="36258"/>
    <cellStyle name="Normal 2 23 10 5 5" xfId="36259"/>
    <cellStyle name="Normal 2 23 10 5 6" xfId="36260"/>
    <cellStyle name="Normal 2 23 10 5 7" xfId="36261"/>
    <cellStyle name="Normal 2 23 10 6" xfId="36262"/>
    <cellStyle name="Normal 2 23 10 6 2" xfId="36263"/>
    <cellStyle name="Normal 2 23 10 6 2 2" xfId="36264"/>
    <cellStyle name="Normal 2 23 10 6 2 3" xfId="36265"/>
    <cellStyle name="Normal 2 23 10 6 2 4" xfId="36266"/>
    <cellStyle name="Normal 2 23 10 6 2 5" xfId="36267"/>
    <cellStyle name="Normal 2 23 10 6 2 6" xfId="36268"/>
    <cellStyle name="Normal 2 23 10 6 3" xfId="36269"/>
    <cellStyle name="Normal 2 23 10 6 4" xfId="36270"/>
    <cellStyle name="Normal 2 23 10 6 5" xfId="36271"/>
    <cellStyle name="Normal 2 23 10 6 6" xfId="36272"/>
    <cellStyle name="Normal 2 23 10 6 7" xfId="36273"/>
    <cellStyle name="Normal 2 23 10 7" xfId="36274"/>
    <cellStyle name="Normal 2 23 10 7 2" xfId="36275"/>
    <cellStyle name="Normal 2 23 10 7 2 2" xfId="36276"/>
    <cellStyle name="Normal 2 23 10 7 2 3" xfId="36277"/>
    <cellStyle name="Normal 2 23 10 7 2 4" xfId="36278"/>
    <cellStyle name="Normal 2 23 10 7 2 5" xfId="36279"/>
    <cellStyle name="Normal 2 23 10 7 2 6" xfId="36280"/>
    <cellStyle name="Normal 2 23 10 7 3" xfId="36281"/>
    <cellStyle name="Normal 2 23 10 7 4" xfId="36282"/>
    <cellStyle name="Normal 2 23 10 7 5" xfId="36283"/>
    <cellStyle name="Normal 2 23 10 7 6" xfId="36284"/>
    <cellStyle name="Normal 2 23 10 7 7" xfId="36285"/>
    <cellStyle name="Normal 2 23 10 8" xfId="36286"/>
    <cellStyle name="Normal 2 23 10 8 2" xfId="36287"/>
    <cellStyle name="Normal 2 23 10 8 3" xfId="36288"/>
    <cellStyle name="Normal 2 23 10 8 4" xfId="36289"/>
    <cellStyle name="Normal 2 23 10 8 5" xfId="36290"/>
    <cellStyle name="Normal 2 23 10 8 6" xfId="36291"/>
    <cellStyle name="Normal 2 23 10 9" xfId="36292"/>
    <cellStyle name="Normal 2 23 11" xfId="36293"/>
    <cellStyle name="Normal 2 23 11 10" xfId="36294"/>
    <cellStyle name="Normal 2 23 11 11" xfId="36295"/>
    <cellStyle name="Normal 2 23 11 12" xfId="36296"/>
    <cellStyle name="Normal 2 23 11 13" xfId="36297"/>
    <cellStyle name="Normal 2 23 11 2" xfId="36298"/>
    <cellStyle name="Normal 2 23 11 2 2" xfId="36299"/>
    <cellStyle name="Normal 2 23 11 2 2 2" xfId="36300"/>
    <cellStyle name="Normal 2 23 11 2 2 3" xfId="36301"/>
    <cellStyle name="Normal 2 23 11 2 2 4" xfId="36302"/>
    <cellStyle name="Normal 2 23 11 2 2 5" xfId="36303"/>
    <cellStyle name="Normal 2 23 11 2 2 6" xfId="36304"/>
    <cellStyle name="Normal 2 23 11 2 3" xfId="36305"/>
    <cellStyle name="Normal 2 23 11 2 4" xfId="36306"/>
    <cellStyle name="Normal 2 23 11 2 5" xfId="36307"/>
    <cellStyle name="Normal 2 23 11 2 6" xfId="36308"/>
    <cellStyle name="Normal 2 23 11 2 7" xfId="36309"/>
    <cellStyle name="Normal 2 23 11 3" xfId="36310"/>
    <cellStyle name="Normal 2 23 11 3 2" xfId="36311"/>
    <cellStyle name="Normal 2 23 11 3 2 2" xfId="36312"/>
    <cellStyle name="Normal 2 23 11 3 2 3" xfId="36313"/>
    <cellStyle name="Normal 2 23 11 3 2 4" xfId="36314"/>
    <cellStyle name="Normal 2 23 11 3 2 5" xfId="36315"/>
    <cellStyle name="Normal 2 23 11 3 2 6" xfId="36316"/>
    <cellStyle name="Normal 2 23 11 3 3" xfId="36317"/>
    <cellStyle name="Normal 2 23 11 3 4" xfId="36318"/>
    <cellStyle name="Normal 2 23 11 3 5" xfId="36319"/>
    <cellStyle name="Normal 2 23 11 3 6" xfId="36320"/>
    <cellStyle name="Normal 2 23 11 3 7" xfId="36321"/>
    <cellStyle name="Normal 2 23 11 4" xfId="36322"/>
    <cellStyle name="Normal 2 23 11 4 2" xfId="36323"/>
    <cellStyle name="Normal 2 23 11 4 2 2" xfId="36324"/>
    <cellStyle name="Normal 2 23 11 4 2 2 2" xfId="36325"/>
    <cellStyle name="Normal 2 23 11 4 2 2 2 2" xfId="36326"/>
    <cellStyle name="Normal 2 23 11 4 2 2 3" xfId="36327"/>
    <cellStyle name="Normal 2 23 11 4 2 3" xfId="36328"/>
    <cellStyle name="Normal 2 23 11 4 2 4" xfId="36329"/>
    <cellStyle name="Normal 2 23 11 4 2 5" xfId="36330"/>
    <cellStyle name="Normal 2 23 11 4 2 6" xfId="36331"/>
    <cellStyle name="Normal 2 23 11 4 3" xfId="36332"/>
    <cellStyle name="Normal 2 23 11 4 4" xfId="36333"/>
    <cellStyle name="Normal 2 23 11 4 5" xfId="36334"/>
    <cellStyle name="Normal 2 23 11 4 6" xfId="36335"/>
    <cellStyle name="Normal 2 23 11 4 7" xfId="36336"/>
    <cellStyle name="Normal 2 23 11 5" xfId="36337"/>
    <cellStyle name="Normal 2 23 11 5 2" xfId="36338"/>
    <cellStyle name="Normal 2 23 11 5 2 2" xfId="36339"/>
    <cellStyle name="Normal 2 23 11 5 2 3" xfId="36340"/>
    <cellStyle name="Normal 2 23 11 5 2 3 2" xfId="36341"/>
    <cellStyle name="Normal 2 23 11 5 2 3 2 2" xfId="36342"/>
    <cellStyle name="Normal 2 23 11 5 2 3 3" xfId="36343"/>
    <cellStyle name="Normal 2 23 11 5 2 4" xfId="36344"/>
    <cellStyle name="Normal 2 23 11 5 2 5" xfId="36345"/>
    <cellStyle name="Normal 2 23 11 5 2 6" xfId="36346"/>
    <cellStyle name="Normal 2 23 11 5 3" xfId="36347"/>
    <cellStyle name="Normal 2 23 11 5 4" xfId="36348"/>
    <cellStyle name="Normal 2 23 11 5 5" xfId="36349"/>
    <cellStyle name="Normal 2 23 11 5 6" xfId="36350"/>
    <cellStyle name="Normal 2 23 11 5 7" xfId="36351"/>
    <cellStyle name="Normal 2 23 11 6" xfId="36352"/>
    <cellStyle name="Normal 2 23 11 6 2" xfId="36353"/>
    <cellStyle name="Normal 2 23 11 6 2 2" xfId="36354"/>
    <cellStyle name="Normal 2 23 11 6 2 3" xfId="36355"/>
    <cellStyle name="Normal 2 23 11 6 2 4" xfId="36356"/>
    <cellStyle name="Normal 2 23 11 6 2 5" xfId="36357"/>
    <cellStyle name="Normal 2 23 11 6 2 6" xfId="36358"/>
    <cellStyle name="Normal 2 23 11 6 3" xfId="36359"/>
    <cellStyle name="Normal 2 23 11 6 4" xfId="36360"/>
    <cellStyle name="Normal 2 23 11 6 5" xfId="36361"/>
    <cellStyle name="Normal 2 23 11 6 6" xfId="36362"/>
    <cellStyle name="Normal 2 23 11 6 7" xfId="36363"/>
    <cellStyle name="Normal 2 23 11 7" xfId="36364"/>
    <cellStyle name="Normal 2 23 11 7 2" xfId="36365"/>
    <cellStyle name="Normal 2 23 11 7 2 2" xfId="36366"/>
    <cellStyle name="Normal 2 23 11 7 2 2 2" xfId="36367"/>
    <cellStyle name="Normal 2 23 11 7 2 2 2 2" xfId="36368"/>
    <cellStyle name="Normal 2 23 11 7 2 2 3" xfId="36369"/>
    <cellStyle name="Normal 2 23 11 7 2 3" xfId="36370"/>
    <cellStyle name="Normal 2 23 11 7 2 3 2" xfId="36371"/>
    <cellStyle name="Normal 2 23 11 7 2 3 2 2" xfId="36372"/>
    <cellStyle name="Normal 2 23 11 7 2 3 3" xfId="36373"/>
    <cellStyle name="Normal 2 23 11 7 2 4" xfId="36374"/>
    <cellStyle name="Normal 2 23 11 7 2 5" xfId="36375"/>
    <cellStyle name="Normal 2 23 11 7 2 6" xfId="36376"/>
    <cellStyle name="Normal 2 23 11 7 3" xfId="36377"/>
    <cellStyle name="Normal 2 23 11 7 4" xfId="36378"/>
    <cellStyle name="Normal 2 23 11 7 5" xfId="36379"/>
    <cellStyle name="Normal 2 23 11 7 6" xfId="36380"/>
    <cellStyle name="Normal 2 23 11 7 7" xfId="36381"/>
    <cellStyle name="Normal 2 23 11 8" xfId="36382"/>
    <cellStyle name="Normal 2 23 11 8 2" xfId="36383"/>
    <cellStyle name="Normal 2 23 11 8 3" xfId="36384"/>
    <cellStyle name="Normal 2 23 11 8 4" xfId="36385"/>
    <cellStyle name="Normal 2 23 11 8 5" xfId="36386"/>
    <cellStyle name="Normal 2 23 11 8 6" xfId="36387"/>
    <cellStyle name="Normal 2 23 11 9" xfId="36388"/>
    <cellStyle name="Normal 2 23 12" xfId="36389"/>
    <cellStyle name="Normal 2 23 12 10" xfId="36390"/>
    <cellStyle name="Normal 2 23 12 11" xfId="36391"/>
    <cellStyle name="Normal 2 23 12 12" xfId="36392"/>
    <cellStyle name="Normal 2 23 12 13" xfId="36393"/>
    <cellStyle name="Normal 2 23 12 2" xfId="36394"/>
    <cellStyle name="Normal 2 23 12 2 2" xfId="36395"/>
    <cellStyle name="Normal 2 23 12 2 2 2" xfId="36396"/>
    <cellStyle name="Normal 2 23 12 2 2 3" xfId="36397"/>
    <cellStyle name="Normal 2 23 12 2 2 4" xfId="36398"/>
    <cellStyle name="Normal 2 23 12 2 2 5" xfId="36399"/>
    <cellStyle name="Normal 2 23 12 2 2 6" xfId="36400"/>
    <cellStyle name="Normal 2 23 12 2 3" xfId="36401"/>
    <cellStyle name="Normal 2 23 12 2 4" xfId="36402"/>
    <cellStyle name="Normal 2 23 12 2 4 2" xfId="36403"/>
    <cellStyle name="Normal 2 23 12 2 4 2 2" xfId="36404"/>
    <cellStyle name="Normal 2 23 12 2 4 3" xfId="36405"/>
    <cellStyle name="Normal 2 23 12 2 5" xfId="36406"/>
    <cellStyle name="Normal 2 23 12 2 6" xfId="36407"/>
    <cellStyle name="Normal 2 23 12 2 7" xfId="36408"/>
    <cellStyle name="Normal 2 23 12 3" xfId="36409"/>
    <cellStyle name="Normal 2 23 12 3 2" xfId="36410"/>
    <cellStyle name="Normal 2 23 12 3 2 2" xfId="36411"/>
    <cellStyle name="Normal 2 23 12 3 2 3" xfId="36412"/>
    <cellStyle name="Normal 2 23 12 3 2 4" xfId="36413"/>
    <cellStyle name="Normal 2 23 12 3 2 5" xfId="36414"/>
    <cellStyle name="Normal 2 23 12 3 2 6" xfId="36415"/>
    <cellStyle name="Normal 2 23 12 3 3" xfId="36416"/>
    <cellStyle name="Normal 2 23 12 3 4" xfId="36417"/>
    <cellStyle name="Normal 2 23 12 3 5" xfId="36418"/>
    <cellStyle name="Normal 2 23 12 3 6" xfId="36419"/>
    <cellStyle name="Normal 2 23 12 3 7" xfId="36420"/>
    <cellStyle name="Normal 2 23 12 4" xfId="36421"/>
    <cellStyle name="Normal 2 23 12 4 2" xfId="36422"/>
    <cellStyle name="Normal 2 23 12 4 2 2" xfId="36423"/>
    <cellStyle name="Normal 2 23 12 4 2 3" xfId="36424"/>
    <cellStyle name="Normal 2 23 12 4 2 4" xfId="36425"/>
    <cellStyle name="Normal 2 23 12 4 2 5" xfId="36426"/>
    <cellStyle name="Normal 2 23 12 4 2 6" xfId="36427"/>
    <cellStyle name="Normal 2 23 12 4 3" xfId="36428"/>
    <cellStyle name="Normal 2 23 12 4 4" xfId="36429"/>
    <cellStyle name="Normal 2 23 12 4 5" xfId="36430"/>
    <cellStyle name="Normal 2 23 12 4 6" xfId="36431"/>
    <cellStyle name="Normal 2 23 12 4 7" xfId="36432"/>
    <cellStyle name="Normal 2 23 12 5" xfId="36433"/>
    <cellStyle name="Normal 2 23 12 5 2" xfId="36434"/>
    <cellStyle name="Normal 2 23 12 5 2 2" xfId="36435"/>
    <cellStyle name="Normal 2 23 12 5 2 3" xfId="36436"/>
    <cellStyle name="Normal 2 23 12 5 2 4" xfId="36437"/>
    <cellStyle name="Normal 2 23 12 5 2 5" xfId="36438"/>
    <cellStyle name="Normal 2 23 12 5 2 6" xfId="36439"/>
    <cellStyle name="Normal 2 23 12 5 3" xfId="36440"/>
    <cellStyle name="Normal 2 23 12 5 4" xfId="36441"/>
    <cellStyle name="Normal 2 23 12 5 5" xfId="36442"/>
    <cellStyle name="Normal 2 23 12 5 6" xfId="36443"/>
    <cellStyle name="Normal 2 23 12 5 7" xfId="36444"/>
    <cellStyle name="Normal 2 23 12 6" xfId="36445"/>
    <cellStyle name="Normal 2 23 12 6 2" xfId="36446"/>
    <cellStyle name="Normal 2 23 12 6 2 2" xfId="36447"/>
    <cellStyle name="Normal 2 23 12 6 2 3" xfId="36448"/>
    <cellStyle name="Normal 2 23 12 6 2 4" xfId="36449"/>
    <cellStyle name="Normal 2 23 12 6 2 5" xfId="36450"/>
    <cellStyle name="Normal 2 23 12 6 2 6" xfId="36451"/>
    <cellStyle name="Normal 2 23 12 6 3" xfId="36452"/>
    <cellStyle name="Normal 2 23 12 6 4" xfId="36453"/>
    <cellStyle name="Normal 2 23 12 6 5" xfId="36454"/>
    <cellStyle name="Normal 2 23 12 6 6" xfId="36455"/>
    <cellStyle name="Normal 2 23 12 6 7" xfId="36456"/>
    <cellStyle name="Normal 2 23 12 7" xfId="36457"/>
    <cellStyle name="Normal 2 23 12 7 2" xfId="36458"/>
    <cellStyle name="Normal 2 23 12 7 2 2" xfId="36459"/>
    <cellStyle name="Normal 2 23 12 7 2 3" xfId="36460"/>
    <cellStyle name="Normal 2 23 12 7 2 4" xfId="36461"/>
    <cellStyle name="Normal 2 23 12 7 2 5" xfId="36462"/>
    <cellStyle name="Normal 2 23 12 7 2 6" xfId="36463"/>
    <cellStyle name="Normal 2 23 12 7 3" xfId="36464"/>
    <cellStyle name="Normal 2 23 12 7 4" xfId="36465"/>
    <cellStyle name="Normal 2 23 12 7 5" xfId="36466"/>
    <cellStyle name="Normal 2 23 12 7 6" xfId="36467"/>
    <cellStyle name="Normal 2 23 12 7 7" xfId="36468"/>
    <cellStyle name="Normal 2 23 12 8" xfId="36469"/>
    <cellStyle name="Normal 2 23 12 8 2" xfId="36470"/>
    <cellStyle name="Normal 2 23 12 8 3" xfId="36471"/>
    <cellStyle name="Normal 2 23 12 8 4" xfId="36472"/>
    <cellStyle name="Normal 2 23 12 8 5" xfId="36473"/>
    <cellStyle name="Normal 2 23 12 8 6" xfId="36474"/>
    <cellStyle name="Normal 2 23 12 9" xfId="36475"/>
    <cellStyle name="Normal 2 23 13" xfId="36476"/>
    <cellStyle name="Normal 2 23 13 10" xfId="36477"/>
    <cellStyle name="Normal 2 23 13 11" xfId="36478"/>
    <cellStyle name="Normal 2 23 13 12" xfId="36479"/>
    <cellStyle name="Normal 2 23 13 13" xfId="36480"/>
    <cellStyle name="Normal 2 23 13 2" xfId="36481"/>
    <cellStyle name="Normal 2 23 13 2 2" xfId="36482"/>
    <cellStyle name="Normal 2 23 13 2 2 2" xfId="36483"/>
    <cellStyle name="Normal 2 23 13 2 2 2 2" xfId="36484"/>
    <cellStyle name="Normal 2 23 13 2 2 2 2 2" xfId="36485"/>
    <cellStyle name="Normal 2 23 13 2 2 2 3" xfId="36486"/>
    <cellStyle name="Normal 2 23 13 2 2 3" xfId="36487"/>
    <cellStyle name="Normal 2 23 13 2 2 4" xfId="36488"/>
    <cellStyle name="Normal 2 23 13 2 2 5" xfId="36489"/>
    <cellStyle name="Normal 2 23 13 2 2 6" xfId="36490"/>
    <cellStyle name="Normal 2 23 13 2 3" xfId="36491"/>
    <cellStyle name="Normal 2 23 13 2 4" xfId="36492"/>
    <cellStyle name="Normal 2 23 13 2 5" xfId="36493"/>
    <cellStyle name="Normal 2 23 13 2 6" xfId="36494"/>
    <cellStyle name="Normal 2 23 13 2 7" xfId="36495"/>
    <cellStyle name="Normal 2 23 13 3" xfId="36496"/>
    <cellStyle name="Normal 2 23 13 3 2" xfId="36497"/>
    <cellStyle name="Normal 2 23 13 3 2 2" xfId="36498"/>
    <cellStyle name="Normal 2 23 13 3 2 3" xfId="36499"/>
    <cellStyle name="Normal 2 23 13 3 2 4" xfId="36500"/>
    <cellStyle name="Normal 2 23 13 3 2 5" xfId="36501"/>
    <cellStyle name="Normal 2 23 13 3 2 6" xfId="36502"/>
    <cellStyle name="Normal 2 23 13 3 3" xfId="36503"/>
    <cellStyle name="Normal 2 23 13 3 4" xfId="36504"/>
    <cellStyle name="Normal 2 23 13 3 5" xfId="36505"/>
    <cellStyle name="Normal 2 23 13 3 6" xfId="36506"/>
    <cellStyle name="Normal 2 23 13 3 7" xfId="36507"/>
    <cellStyle name="Normal 2 23 13 4" xfId="36508"/>
    <cellStyle name="Normal 2 23 13 4 2" xfId="36509"/>
    <cellStyle name="Normal 2 23 13 4 2 2" xfId="36510"/>
    <cellStyle name="Normal 2 23 13 4 2 3" xfId="36511"/>
    <cellStyle name="Normal 2 23 13 4 2 4" xfId="36512"/>
    <cellStyle name="Normal 2 23 13 4 2 5" xfId="36513"/>
    <cellStyle name="Normal 2 23 13 4 2 6" xfId="36514"/>
    <cellStyle name="Normal 2 23 13 4 3" xfId="36515"/>
    <cellStyle name="Normal 2 23 13 4 3 2" xfId="36516"/>
    <cellStyle name="Normal 2 23 13 4 4" xfId="36517"/>
    <cellStyle name="Normal 2 23 13 4 5" xfId="36518"/>
    <cellStyle name="Normal 2 23 13 4 6" xfId="36519"/>
    <cellStyle name="Normal 2 23 13 4 7" xfId="36520"/>
    <cellStyle name="Normal 2 23 13 5" xfId="36521"/>
    <cellStyle name="Normal 2 23 13 5 2" xfId="36522"/>
    <cellStyle name="Normal 2 23 13 5 2 2" xfId="36523"/>
    <cellStyle name="Normal 2 23 13 5 2 3" xfId="36524"/>
    <cellStyle name="Normal 2 23 13 5 2 4" xfId="36525"/>
    <cellStyle name="Normal 2 23 13 5 2 5" xfId="36526"/>
    <cellStyle name="Normal 2 23 13 5 2 6" xfId="36527"/>
    <cellStyle name="Normal 2 23 13 5 3" xfId="36528"/>
    <cellStyle name="Normal 2 23 13 5 4" xfId="36529"/>
    <cellStyle name="Normal 2 23 13 5 5" xfId="36530"/>
    <cellStyle name="Normal 2 23 13 5 6" xfId="36531"/>
    <cellStyle name="Normal 2 23 13 5 7" xfId="36532"/>
    <cellStyle name="Normal 2 23 13 6" xfId="36533"/>
    <cellStyle name="Normal 2 23 13 6 2" xfId="36534"/>
    <cellStyle name="Normal 2 23 13 6 2 2" xfId="36535"/>
    <cellStyle name="Normal 2 23 13 6 2 3" xfId="36536"/>
    <cellStyle name="Normal 2 23 13 6 2 4" xfId="36537"/>
    <cellStyle name="Normal 2 23 13 6 2 5" xfId="36538"/>
    <cellStyle name="Normal 2 23 13 6 2 6" xfId="36539"/>
    <cellStyle name="Normal 2 23 13 6 3" xfId="36540"/>
    <cellStyle name="Normal 2 23 13 6 4" xfId="36541"/>
    <cellStyle name="Normal 2 23 13 6 5" xfId="36542"/>
    <cellStyle name="Normal 2 23 13 6 6" xfId="36543"/>
    <cellStyle name="Normal 2 23 13 6 7" xfId="36544"/>
    <cellStyle name="Normal 2 23 13 7" xfId="36545"/>
    <cellStyle name="Normal 2 23 13 7 2" xfId="36546"/>
    <cellStyle name="Normal 2 23 13 7 2 2" xfId="36547"/>
    <cellStyle name="Normal 2 23 13 7 2 3" xfId="36548"/>
    <cellStyle name="Normal 2 23 13 7 2 4" xfId="36549"/>
    <cellStyle name="Normal 2 23 13 7 2 5" xfId="36550"/>
    <cellStyle name="Normal 2 23 13 7 2 6" xfId="36551"/>
    <cellStyle name="Normal 2 23 13 7 3" xfId="36552"/>
    <cellStyle name="Normal 2 23 13 7 4" xfId="36553"/>
    <cellStyle name="Normal 2 23 13 7 5" xfId="36554"/>
    <cellStyle name="Normal 2 23 13 7 6" xfId="36555"/>
    <cellStyle name="Normal 2 23 13 7 7" xfId="36556"/>
    <cellStyle name="Normal 2 23 13 8" xfId="36557"/>
    <cellStyle name="Normal 2 23 13 8 2" xfId="36558"/>
    <cellStyle name="Normal 2 23 13 8 3" xfId="36559"/>
    <cellStyle name="Normal 2 23 13 8 4" xfId="36560"/>
    <cellStyle name="Normal 2 23 13 8 5" xfId="36561"/>
    <cellStyle name="Normal 2 23 13 8 6" xfId="36562"/>
    <cellStyle name="Normal 2 23 13 9" xfId="36563"/>
    <cellStyle name="Normal 2 23 14" xfId="36564"/>
    <cellStyle name="Normal 2 23 14 2" xfId="36565"/>
    <cellStyle name="Normal 2 23 14 2 2" xfId="36566"/>
    <cellStyle name="Normal 2 23 14 2 3" xfId="36567"/>
    <cellStyle name="Normal 2 23 14 2 4" xfId="36568"/>
    <cellStyle name="Normal 2 23 14 2 5" xfId="36569"/>
    <cellStyle name="Normal 2 23 14 2 6" xfId="36570"/>
    <cellStyle name="Normal 2 23 14 3" xfId="36571"/>
    <cellStyle name="Normal 2 23 14 4" xfId="36572"/>
    <cellStyle name="Normal 2 23 14 5" xfId="36573"/>
    <cellStyle name="Normal 2 23 14 6" xfId="36574"/>
    <cellStyle name="Normal 2 23 14 7" xfId="36575"/>
    <cellStyle name="Normal 2 23 15" xfId="36576"/>
    <cellStyle name="Normal 2 23 15 2" xfId="36577"/>
    <cellStyle name="Normal 2 23 15 2 2" xfId="36578"/>
    <cellStyle name="Normal 2 23 15 2 3" xfId="36579"/>
    <cellStyle name="Normal 2 23 15 2 4" xfId="36580"/>
    <cellStyle name="Normal 2 23 15 2 5" xfId="36581"/>
    <cellStyle name="Normal 2 23 15 2 6" xfId="36582"/>
    <cellStyle name="Normal 2 23 15 3" xfId="36583"/>
    <cellStyle name="Normal 2 23 15 4" xfId="36584"/>
    <cellStyle name="Normal 2 23 15 5" xfId="36585"/>
    <cellStyle name="Normal 2 23 15 6" xfId="36586"/>
    <cellStyle name="Normal 2 23 15 7" xfId="36587"/>
    <cellStyle name="Normal 2 23 16" xfId="36588"/>
    <cellStyle name="Normal 2 23 16 2" xfId="36589"/>
    <cellStyle name="Normal 2 23 16 2 2" xfId="36590"/>
    <cellStyle name="Normal 2 23 16 2 3" xfId="36591"/>
    <cellStyle name="Normal 2 23 16 2 4" xfId="36592"/>
    <cellStyle name="Normal 2 23 16 2 5" xfId="36593"/>
    <cellStyle name="Normal 2 23 16 2 6" xfId="36594"/>
    <cellStyle name="Normal 2 23 16 3" xfId="36595"/>
    <cellStyle name="Normal 2 23 16 4" xfId="36596"/>
    <cellStyle name="Normal 2 23 16 5" xfId="36597"/>
    <cellStyle name="Normal 2 23 16 6" xfId="36598"/>
    <cellStyle name="Normal 2 23 16 7" xfId="36599"/>
    <cellStyle name="Normal 2 23 17" xfId="36600"/>
    <cellStyle name="Normal 2 23 17 2" xfId="36601"/>
    <cellStyle name="Normal 2 23 17 2 2" xfId="36602"/>
    <cellStyle name="Normal 2 23 17 2 3" xfId="36603"/>
    <cellStyle name="Normal 2 23 17 2 4" xfId="36604"/>
    <cellStyle name="Normal 2 23 17 2 5" xfId="36605"/>
    <cellStyle name="Normal 2 23 17 2 6" xfId="36606"/>
    <cellStyle name="Normal 2 23 17 3" xfId="36607"/>
    <cellStyle name="Normal 2 23 17 4" xfId="36608"/>
    <cellStyle name="Normal 2 23 17 5" xfId="36609"/>
    <cellStyle name="Normal 2 23 17 6" xfId="36610"/>
    <cellStyle name="Normal 2 23 17 7" xfId="36611"/>
    <cellStyle name="Normal 2 23 18" xfId="36612"/>
    <cellStyle name="Normal 2 23 18 2" xfId="36613"/>
    <cellStyle name="Normal 2 23 18 2 2" xfId="36614"/>
    <cellStyle name="Normal 2 23 18 2 3" xfId="36615"/>
    <cellStyle name="Normal 2 23 18 2 4" xfId="36616"/>
    <cellStyle name="Normal 2 23 18 2 5" xfId="36617"/>
    <cellStyle name="Normal 2 23 18 2 6" xfId="36618"/>
    <cellStyle name="Normal 2 23 18 3" xfId="36619"/>
    <cellStyle name="Normal 2 23 18 4" xfId="36620"/>
    <cellStyle name="Normal 2 23 18 5" xfId="36621"/>
    <cellStyle name="Normal 2 23 18 6" xfId="36622"/>
    <cellStyle name="Normal 2 23 18 7" xfId="36623"/>
    <cellStyle name="Normal 2 23 19" xfId="36624"/>
    <cellStyle name="Normal 2 23 19 2" xfId="36625"/>
    <cellStyle name="Normal 2 23 19 2 2" xfId="36626"/>
    <cellStyle name="Normal 2 23 19 2 3" xfId="36627"/>
    <cellStyle name="Normal 2 23 19 2 4" xfId="36628"/>
    <cellStyle name="Normal 2 23 19 2 5" xfId="36629"/>
    <cellStyle name="Normal 2 23 19 2 6" xfId="36630"/>
    <cellStyle name="Normal 2 23 19 3" xfId="36631"/>
    <cellStyle name="Normal 2 23 19 4" xfId="36632"/>
    <cellStyle name="Normal 2 23 19 5" xfId="36633"/>
    <cellStyle name="Normal 2 23 19 6" xfId="36634"/>
    <cellStyle name="Normal 2 23 19 7" xfId="36635"/>
    <cellStyle name="Normal 2 23 2" xfId="36636"/>
    <cellStyle name="Normal 2 23 2 10" xfId="36637"/>
    <cellStyle name="Normal 2 23 2 11" xfId="36638"/>
    <cellStyle name="Normal 2 23 2 12" xfId="36639"/>
    <cellStyle name="Normal 2 23 2 13" xfId="36640"/>
    <cellStyle name="Normal 2 23 2 2" xfId="36641"/>
    <cellStyle name="Normal 2 23 2 2 2" xfId="36642"/>
    <cellStyle name="Normal 2 23 2 2 2 2" xfId="36643"/>
    <cellStyle name="Normal 2 23 2 2 2 3" xfId="36644"/>
    <cellStyle name="Normal 2 23 2 2 2 4" xfId="36645"/>
    <cellStyle name="Normal 2 23 2 2 2 5" xfId="36646"/>
    <cellStyle name="Normal 2 23 2 2 2 6" xfId="36647"/>
    <cellStyle name="Normal 2 23 2 2 3" xfId="36648"/>
    <cellStyle name="Normal 2 23 2 2 4" xfId="36649"/>
    <cellStyle name="Normal 2 23 2 2 5" xfId="36650"/>
    <cellStyle name="Normal 2 23 2 2 6" xfId="36651"/>
    <cellStyle name="Normal 2 23 2 2 7" xfId="36652"/>
    <cellStyle name="Normal 2 23 2 3" xfId="36653"/>
    <cellStyle name="Normal 2 23 2 3 2" xfId="36654"/>
    <cellStyle name="Normal 2 23 2 3 2 2" xfId="36655"/>
    <cellStyle name="Normal 2 23 2 3 2 3" xfId="36656"/>
    <cellStyle name="Normal 2 23 2 3 2 4" xfId="36657"/>
    <cellStyle name="Normal 2 23 2 3 2 5" xfId="36658"/>
    <cellStyle name="Normal 2 23 2 3 2 6" xfId="36659"/>
    <cellStyle name="Normal 2 23 2 3 3" xfId="36660"/>
    <cellStyle name="Normal 2 23 2 3 4" xfId="36661"/>
    <cellStyle name="Normal 2 23 2 3 5" xfId="36662"/>
    <cellStyle name="Normal 2 23 2 3 6" xfId="36663"/>
    <cellStyle name="Normal 2 23 2 3 7" xfId="36664"/>
    <cellStyle name="Normal 2 23 2 4" xfId="36665"/>
    <cellStyle name="Normal 2 23 2 4 2" xfId="36666"/>
    <cellStyle name="Normal 2 23 2 4 2 2" xfId="36667"/>
    <cellStyle name="Normal 2 23 2 4 2 3" xfId="36668"/>
    <cellStyle name="Normal 2 23 2 4 2 4" xfId="36669"/>
    <cellStyle name="Normal 2 23 2 4 2 5" xfId="36670"/>
    <cellStyle name="Normal 2 23 2 4 2 6" xfId="36671"/>
    <cellStyle name="Normal 2 23 2 4 3" xfId="36672"/>
    <cellStyle name="Normal 2 23 2 4 4" xfId="36673"/>
    <cellStyle name="Normal 2 23 2 4 5" xfId="36674"/>
    <cellStyle name="Normal 2 23 2 4 6" xfId="36675"/>
    <cellStyle name="Normal 2 23 2 4 7" xfId="36676"/>
    <cellStyle name="Normal 2 23 2 5" xfId="36677"/>
    <cellStyle name="Normal 2 23 2 5 2" xfId="36678"/>
    <cellStyle name="Normal 2 23 2 5 2 2" xfId="36679"/>
    <cellStyle name="Normal 2 23 2 5 2 3" xfId="36680"/>
    <cellStyle name="Normal 2 23 2 5 2 4" xfId="36681"/>
    <cellStyle name="Normal 2 23 2 5 2 5" xfId="36682"/>
    <cellStyle name="Normal 2 23 2 5 2 6" xfId="36683"/>
    <cellStyle name="Normal 2 23 2 5 3" xfId="36684"/>
    <cellStyle name="Normal 2 23 2 5 4" xfId="36685"/>
    <cellStyle name="Normal 2 23 2 5 5" xfId="36686"/>
    <cellStyle name="Normal 2 23 2 5 6" xfId="36687"/>
    <cellStyle name="Normal 2 23 2 5 7" xfId="36688"/>
    <cellStyle name="Normal 2 23 2 6" xfId="36689"/>
    <cellStyle name="Normal 2 23 2 6 2" xfId="36690"/>
    <cellStyle name="Normal 2 23 2 6 2 2" xfId="36691"/>
    <cellStyle name="Normal 2 23 2 6 2 3" xfId="36692"/>
    <cellStyle name="Normal 2 23 2 6 2 4" xfId="36693"/>
    <cellStyle name="Normal 2 23 2 6 2 5" xfId="36694"/>
    <cellStyle name="Normal 2 23 2 6 2 6" xfId="36695"/>
    <cellStyle name="Normal 2 23 2 6 3" xfId="36696"/>
    <cellStyle name="Normal 2 23 2 6 4" xfId="36697"/>
    <cellStyle name="Normal 2 23 2 6 5" xfId="36698"/>
    <cellStyle name="Normal 2 23 2 6 6" xfId="36699"/>
    <cellStyle name="Normal 2 23 2 6 7" xfId="36700"/>
    <cellStyle name="Normal 2 23 2 7" xfId="36701"/>
    <cellStyle name="Normal 2 23 2 7 2" xfId="36702"/>
    <cellStyle name="Normal 2 23 2 7 2 2" xfId="36703"/>
    <cellStyle name="Normal 2 23 2 7 2 3" xfId="36704"/>
    <cellStyle name="Normal 2 23 2 7 2 4" xfId="36705"/>
    <cellStyle name="Normal 2 23 2 7 2 5" xfId="36706"/>
    <cellStyle name="Normal 2 23 2 7 2 6" xfId="36707"/>
    <cellStyle name="Normal 2 23 2 7 3" xfId="36708"/>
    <cellStyle name="Normal 2 23 2 7 4" xfId="36709"/>
    <cellStyle name="Normal 2 23 2 7 5" xfId="36710"/>
    <cellStyle name="Normal 2 23 2 7 6" xfId="36711"/>
    <cellStyle name="Normal 2 23 2 7 7" xfId="36712"/>
    <cellStyle name="Normal 2 23 2 8" xfId="36713"/>
    <cellStyle name="Normal 2 23 2 8 2" xfId="36714"/>
    <cellStyle name="Normal 2 23 2 8 3" xfId="36715"/>
    <cellStyle name="Normal 2 23 2 8 4" xfId="36716"/>
    <cellStyle name="Normal 2 23 2 8 5" xfId="36717"/>
    <cellStyle name="Normal 2 23 2 8 6" xfId="36718"/>
    <cellStyle name="Normal 2 23 2 9" xfId="36719"/>
    <cellStyle name="Normal 2 23 20" xfId="36720"/>
    <cellStyle name="Normal 2 23 20 2" xfId="36721"/>
    <cellStyle name="Normal 2 23 20 3" xfId="36722"/>
    <cellStyle name="Normal 2 23 20 4" xfId="36723"/>
    <cellStyle name="Normal 2 23 20 5" xfId="36724"/>
    <cellStyle name="Normal 2 23 20 6" xfId="36725"/>
    <cellStyle name="Normal 2 23 21" xfId="36726"/>
    <cellStyle name="Normal 2 23 22" xfId="36727"/>
    <cellStyle name="Normal 2 23 23" xfId="36728"/>
    <cellStyle name="Normal 2 23 24" xfId="36729"/>
    <cellStyle name="Normal 2 23 25" xfId="36730"/>
    <cellStyle name="Normal 2 23 3" xfId="36731"/>
    <cellStyle name="Normal 2 23 3 10" xfId="36732"/>
    <cellStyle name="Normal 2 23 3 11" xfId="36733"/>
    <cellStyle name="Normal 2 23 3 12" xfId="36734"/>
    <cellStyle name="Normal 2 23 3 13" xfId="36735"/>
    <cellStyle name="Normal 2 23 3 2" xfId="36736"/>
    <cellStyle name="Normal 2 23 3 2 2" xfId="36737"/>
    <cellStyle name="Normal 2 23 3 2 2 2" xfId="36738"/>
    <cellStyle name="Normal 2 23 3 2 2 3" xfId="36739"/>
    <cellStyle name="Normal 2 23 3 2 2 4" xfId="36740"/>
    <cellStyle name="Normal 2 23 3 2 2 5" xfId="36741"/>
    <cellStyle name="Normal 2 23 3 2 2 6" xfId="36742"/>
    <cellStyle name="Normal 2 23 3 2 3" xfId="36743"/>
    <cellStyle name="Normal 2 23 3 2 4" xfId="36744"/>
    <cellStyle name="Normal 2 23 3 2 5" xfId="36745"/>
    <cellStyle name="Normal 2 23 3 2 6" xfId="36746"/>
    <cellStyle name="Normal 2 23 3 2 7" xfId="36747"/>
    <cellStyle name="Normal 2 23 3 3" xfId="36748"/>
    <cellStyle name="Normal 2 23 3 3 2" xfId="36749"/>
    <cellStyle name="Normal 2 23 3 3 2 2" xfId="36750"/>
    <cellStyle name="Normal 2 23 3 3 2 3" xfId="36751"/>
    <cellStyle name="Normal 2 23 3 3 2 4" xfId="36752"/>
    <cellStyle name="Normal 2 23 3 3 2 5" xfId="36753"/>
    <cellStyle name="Normal 2 23 3 3 2 6" xfId="36754"/>
    <cellStyle name="Normal 2 23 3 3 3" xfId="36755"/>
    <cellStyle name="Normal 2 23 3 3 4" xfId="36756"/>
    <cellStyle name="Normal 2 23 3 3 5" xfId="36757"/>
    <cellStyle name="Normal 2 23 3 3 6" xfId="36758"/>
    <cellStyle name="Normal 2 23 3 3 7" xfId="36759"/>
    <cellStyle name="Normal 2 23 3 4" xfId="36760"/>
    <cellStyle name="Normal 2 23 3 4 2" xfId="36761"/>
    <cellStyle name="Normal 2 23 3 4 2 2" xfId="36762"/>
    <cellStyle name="Normal 2 23 3 4 2 3" xfId="36763"/>
    <cellStyle name="Normal 2 23 3 4 2 4" xfId="36764"/>
    <cellStyle name="Normal 2 23 3 4 2 5" xfId="36765"/>
    <cellStyle name="Normal 2 23 3 4 2 6" xfId="36766"/>
    <cellStyle name="Normal 2 23 3 4 3" xfId="36767"/>
    <cellStyle name="Normal 2 23 3 4 4" xfId="36768"/>
    <cellStyle name="Normal 2 23 3 4 5" xfId="36769"/>
    <cellStyle name="Normal 2 23 3 4 6" xfId="36770"/>
    <cellStyle name="Normal 2 23 3 4 7" xfId="36771"/>
    <cellStyle name="Normal 2 23 3 5" xfId="36772"/>
    <cellStyle name="Normal 2 23 3 5 2" xfId="36773"/>
    <cellStyle name="Normal 2 23 3 5 2 2" xfId="36774"/>
    <cellStyle name="Normal 2 23 3 5 2 3" xfId="36775"/>
    <cellStyle name="Normal 2 23 3 5 2 4" xfId="36776"/>
    <cellStyle name="Normal 2 23 3 5 2 5" xfId="36777"/>
    <cellStyle name="Normal 2 23 3 5 2 6" xfId="36778"/>
    <cellStyle name="Normal 2 23 3 5 3" xfId="36779"/>
    <cellStyle name="Normal 2 23 3 5 4" xfId="36780"/>
    <cellStyle name="Normal 2 23 3 5 5" xfId="36781"/>
    <cellStyle name="Normal 2 23 3 5 6" xfId="36782"/>
    <cellStyle name="Normal 2 23 3 5 7" xfId="36783"/>
    <cellStyle name="Normal 2 23 3 6" xfId="36784"/>
    <cellStyle name="Normal 2 23 3 6 2" xfId="36785"/>
    <cellStyle name="Normal 2 23 3 6 2 2" xfId="36786"/>
    <cellStyle name="Normal 2 23 3 6 2 3" xfId="36787"/>
    <cellStyle name="Normal 2 23 3 6 2 4" xfId="36788"/>
    <cellStyle name="Normal 2 23 3 6 2 5" xfId="36789"/>
    <cellStyle name="Normal 2 23 3 6 2 6" xfId="36790"/>
    <cellStyle name="Normal 2 23 3 6 3" xfId="36791"/>
    <cellStyle name="Normal 2 23 3 6 4" xfId="36792"/>
    <cellStyle name="Normal 2 23 3 6 5" xfId="36793"/>
    <cellStyle name="Normal 2 23 3 6 6" xfId="36794"/>
    <cellStyle name="Normal 2 23 3 6 7" xfId="36795"/>
    <cellStyle name="Normal 2 23 3 7" xfId="36796"/>
    <cellStyle name="Normal 2 23 3 7 2" xfId="36797"/>
    <cellStyle name="Normal 2 23 3 7 2 2" xfId="36798"/>
    <cellStyle name="Normal 2 23 3 7 2 3" xfId="36799"/>
    <cellStyle name="Normal 2 23 3 7 2 4" xfId="36800"/>
    <cellStyle name="Normal 2 23 3 7 2 5" xfId="36801"/>
    <cellStyle name="Normal 2 23 3 7 2 6" xfId="36802"/>
    <cellStyle name="Normal 2 23 3 7 3" xfId="36803"/>
    <cellStyle name="Normal 2 23 3 7 4" xfId="36804"/>
    <cellStyle name="Normal 2 23 3 7 5" xfId="36805"/>
    <cellStyle name="Normal 2 23 3 7 6" xfId="36806"/>
    <cellStyle name="Normal 2 23 3 7 7" xfId="36807"/>
    <cellStyle name="Normal 2 23 3 8" xfId="36808"/>
    <cellStyle name="Normal 2 23 3 8 2" xfId="36809"/>
    <cellStyle name="Normal 2 23 3 8 2 2" xfId="36810"/>
    <cellStyle name="Normal 2 23 3 8 3" xfId="36811"/>
    <cellStyle name="Normal 2 23 3 8 4" xfId="36812"/>
    <cellStyle name="Normal 2 23 3 8 5" xfId="36813"/>
    <cellStyle name="Normal 2 23 3 8 6" xfId="36814"/>
    <cellStyle name="Normal 2 23 3 9" xfId="36815"/>
    <cellStyle name="Normal 2 23 4" xfId="36816"/>
    <cellStyle name="Normal 2 23 4 10" xfId="36817"/>
    <cellStyle name="Normal 2 23 4 11" xfId="36818"/>
    <cellStyle name="Normal 2 23 4 12" xfId="36819"/>
    <cellStyle name="Normal 2 23 4 13" xfId="36820"/>
    <cellStyle name="Normal 2 23 4 2" xfId="36821"/>
    <cellStyle name="Normal 2 23 4 2 2" xfId="36822"/>
    <cellStyle name="Normal 2 23 4 2 2 2" xfId="36823"/>
    <cellStyle name="Normal 2 23 4 2 2 3" xfId="36824"/>
    <cellStyle name="Normal 2 23 4 2 2 4" xfId="36825"/>
    <cellStyle name="Normal 2 23 4 2 2 5" xfId="36826"/>
    <cellStyle name="Normal 2 23 4 2 2 6" xfId="36827"/>
    <cellStyle name="Normal 2 23 4 2 3" xfId="36828"/>
    <cellStyle name="Normal 2 23 4 2 4" xfId="36829"/>
    <cellStyle name="Normal 2 23 4 2 5" xfId="36830"/>
    <cellStyle name="Normal 2 23 4 2 6" xfId="36831"/>
    <cellStyle name="Normal 2 23 4 2 7" xfId="36832"/>
    <cellStyle name="Normal 2 23 4 3" xfId="36833"/>
    <cellStyle name="Normal 2 23 4 3 2" xfId="36834"/>
    <cellStyle name="Normal 2 23 4 3 2 2" xfId="36835"/>
    <cellStyle name="Normal 2 23 4 3 2 3" xfId="36836"/>
    <cellStyle name="Normal 2 23 4 3 2 4" xfId="36837"/>
    <cellStyle name="Normal 2 23 4 3 2 5" xfId="36838"/>
    <cellStyle name="Normal 2 23 4 3 2 6" xfId="36839"/>
    <cellStyle name="Normal 2 23 4 3 3" xfId="36840"/>
    <cellStyle name="Normal 2 23 4 3 4" xfId="36841"/>
    <cellStyle name="Normal 2 23 4 3 5" xfId="36842"/>
    <cellStyle name="Normal 2 23 4 3 6" xfId="36843"/>
    <cellStyle name="Normal 2 23 4 3 7" xfId="36844"/>
    <cellStyle name="Normal 2 23 4 4" xfId="36845"/>
    <cellStyle name="Normal 2 23 4 4 2" xfId="36846"/>
    <cellStyle name="Normal 2 23 4 4 2 2" xfId="36847"/>
    <cellStyle name="Normal 2 23 4 4 2 3" xfId="36848"/>
    <cellStyle name="Normal 2 23 4 4 2 4" xfId="36849"/>
    <cellStyle name="Normal 2 23 4 4 2 5" xfId="36850"/>
    <cellStyle name="Normal 2 23 4 4 2 6" xfId="36851"/>
    <cellStyle name="Normal 2 23 4 4 3" xfId="36852"/>
    <cellStyle name="Normal 2 23 4 4 4" xfId="36853"/>
    <cellStyle name="Normal 2 23 4 4 5" xfId="36854"/>
    <cellStyle name="Normal 2 23 4 4 6" xfId="36855"/>
    <cellStyle name="Normal 2 23 4 4 7" xfId="36856"/>
    <cellStyle name="Normal 2 23 4 5" xfId="36857"/>
    <cellStyle name="Normal 2 23 4 5 2" xfId="36858"/>
    <cellStyle name="Normal 2 23 4 5 2 2" xfId="36859"/>
    <cellStyle name="Normal 2 23 4 5 2 3" xfId="36860"/>
    <cellStyle name="Normal 2 23 4 5 2 4" xfId="36861"/>
    <cellStyle name="Normal 2 23 4 5 2 5" xfId="36862"/>
    <cellStyle name="Normal 2 23 4 5 2 6" xfId="36863"/>
    <cellStyle name="Normal 2 23 4 5 3" xfId="36864"/>
    <cellStyle name="Normal 2 23 4 5 4" xfId="36865"/>
    <cellStyle name="Normal 2 23 4 5 5" xfId="36866"/>
    <cellStyle name="Normal 2 23 4 5 6" xfId="36867"/>
    <cellStyle name="Normal 2 23 4 5 7" xfId="36868"/>
    <cellStyle name="Normal 2 23 4 6" xfId="36869"/>
    <cellStyle name="Normal 2 23 4 6 2" xfId="36870"/>
    <cellStyle name="Normal 2 23 4 6 2 2" xfId="36871"/>
    <cellStyle name="Normal 2 23 4 6 2 3" xfId="36872"/>
    <cellStyle name="Normal 2 23 4 6 2 4" xfId="36873"/>
    <cellStyle name="Normal 2 23 4 6 2 5" xfId="36874"/>
    <cellStyle name="Normal 2 23 4 6 2 6" xfId="36875"/>
    <cellStyle name="Normal 2 23 4 6 3" xfId="36876"/>
    <cellStyle name="Normal 2 23 4 6 3 2" xfId="36877"/>
    <cellStyle name="Normal 2 23 4 6 3 2 2" xfId="36878"/>
    <cellStyle name="Normal 2 23 4 6 3 3" xfId="36879"/>
    <cellStyle name="Normal 2 23 4 6 4" xfId="36880"/>
    <cellStyle name="Normal 2 23 4 6 5" xfId="36881"/>
    <cellStyle name="Normal 2 23 4 6 6" xfId="36882"/>
    <cellStyle name="Normal 2 23 4 6 7" xfId="36883"/>
    <cellStyle name="Normal 2 23 4 7" xfId="36884"/>
    <cellStyle name="Normal 2 23 4 7 2" xfId="36885"/>
    <cellStyle name="Normal 2 23 4 7 2 2" xfId="36886"/>
    <cellStyle name="Normal 2 23 4 7 2 3" xfId="36887"/>
    <cellStyle name="Normal 2 23 4 7 2 4" xfId="36888"/>
    <cellStyle name="Normal 2 23 4 7 2 5" xfId="36889"/>
    <cellStyle name="Normal 2 23 4 7 2 6" xfId="36890"/>
    <cellStyle name="Normal 2 23 4 7 3" xfId="36891"/>
    <cellStyle name="Normal 2 23 4 7 4" xfId="36892"/>
    <cellStyle name="Normal 2 23 4 7 4 2" xfId="36893"/>
    <cellStyle name="Normal 2 23 4 7 4 2 2" xfId="36894"/>
    <cellStyle name="Normal 2 23 4 7 4 3" xfId="36895"/>
    <cellStyle name="Normal 2 23 4 7 5" xfId="36896"/>
    <cellStyle name="Normal 2 23 4 7 6" xfId="36897"/>
    <cellStyle name="Normal 2 23 4 7 7" xfId="36898"/>
    <cellStyle name="Normal 2 23 4 8" xfId="36899"/>
    <cellStyle name="Normal 2 23 4 8 2" xfId="36900"/>
    <cellStyle name="Normal 2 23 4 8 3" xfId="36901"/>
    <cellStyle name="Normal 2 23 4 8 4" xfId="36902"/>
    <cellStyle name="Normal 2 23 4 8 5" xfId="36903"/>
    <cellStyle name="Normal 2 23 4 8 6" xfId="36904"/>
    <cellStyle name="Normal 2 23 4 9" xfId="36905"/>
    <cellStyle name="Normal 2 23 5" xfId="36906"/>
    <cellStyle name="Normal 2 23 5 10" xfId="36907"/>
    <cellStyle name="Normal 2 23 5 11" xfId="36908"/>
    <cellStyle name="Normal 2 23 5 12" xfId="36909"/>
    <cellStyle name="Normal 2 23 5 13" xfId="36910"/>
    <cellStyle name="Normal 2 23 5 2" xfId="36911"/>
    <cellStyle name="Normal 2 23 5 2 2" xfId="36912"/>
    <cellStyle name="Normal 2 23 5 2 2 2" xfId="36913"/>
    <cellStyle name="Normal 2 23 5 2 2 3" xfId="36914"/>
    <cellStyle name="Normal 2 23 5 2 2 4" xfId="36915"/>
    <cellStyle name="Normal 2 23 5 2 2 5" xfId="36916"/>
    <cellStyle name="Normal 2 23 5 2 2 6" xfId="36917"/>
    <cellStyle name="Normal 2 23 5 2 3" xfId="36918"/>
    <cellStyle name="Normal 2 23 5 2 4" xfId="36919"/>
    <cellStyle name="Normal 2 23 5 2 5" xfId="36920"/>
    <cellStyle name="Normal 2 23 5 2 6" xfId="36921"/>
    <cellStyle name="Normal 2 23 5 2 7" xfId="36922"/>
    <cellStyle name="Normal 2 23 5 3" xfId="36923"/>
    <cellStyle name="Normal 2 23 5 3 2" xfId="36924"/>
    <cellStyle name="Normal 2 23 5 3 2 2" xfId="36925"/>
    <cellStyle name="Normal 2 23 5 3 2 3" xfId="36926"/>
    <cellStyle name="Normal 2 23 5 3 2 4" xfId="36927"/>
    <cellStyle name="Normal 2 23 5 3 2 5" xfId="36928"/>
    <cellStyle name="Normal 2 23 5 3 2 6" xfId="36929"/>
    <cellStyle name="Normal 2 23 5 3 3" xfId="36930"/>
    <cellStyle name="Normal 2 23 5 3 4" xfId="36931"/>
    <cellStyle name="Normal 2 23 5 3 5" xfId="36932"/>
    <cellStyle name="Normal 2 23 5 3 6" xfId="36933"/>
    <cellStyle name="Normal 2 23 5 3 7" xfId="36934"/>
    <cellStyle name="Normal 2 23 5 4" xfId="36935"/>
    <cellStyle name="Normal 2 23 5 4 2" xfId="36936"/>
    <cellStyle name="Normal 2 23 5 4 2 2" xfId="36937"/>
    <cellStyle name="Normal 2 23 5 4 2 3" xfId="36938"/>
    <cellStyle name="Normal 2 23 5 4 2 4" xfId="36939"/>
    <cellStyle name="Normal 2 23 5 4 2 5" xfId="36940"/>
    <cellStyle name="Normal 2 23 5 4 2 6" xfId="36941"/>
    <cellStyle name="Normal 2 23 5 4 3" xfId="36942"/>
    <cellStyle name="Normal 2 23 5 4 4" xfId="36943"/>
    <cellStyle name="Normal 2 23 5 4 5" xfId="36944"/>
    <cellStyle name="Normal 2 23 5 4 6" xfId="36945"/>
    <cellStyle name="Normal 2 23 5 4 7" xfId="36946"/>
    <cellStyle name="Normal 2 23 5 5" xfId="36947"/>
    <cellStyle name="Normal 2 23 5 5 2" xfId="36948"/>
    <cellStyle name="Normal 2 23 5 5 2 2" xfId="36949"/>
    <cellStyle name="Normal 2 23 5 5 2 3" xfId="36950"/>
    <cellStyle name="Normal 2 23 5 5 2 4" xfId="36951"/>
    <cellStyle name="Normal 2 23 5 5 2 5" xfId="36952"/>
    <cellStyle name="Normal 2 23 5 5 2 6" xfId="36953"/>
    <cellStyle name="Normal 2 23 5 5 3" xfId="36954"/>
    <cellStyle name="Normal 2 23 5 5 4" xfId="36955"/>
    <cellStyle name="Normal 2 23 5 5 5" xfId="36956"/>
    <cellStyle name="Normal 2 23 5 5 6" xfId="36957"/>
    <cellStyle name="Normal 2 23 5 5 7" xfId="36958"/>
    <cellStyle name="Normal 2 23 5 6" xfId="36959"/>
    <cellStyle name="Normal 2 23 5 6 2" xfId="36960"/>
    <cellStyle name="Normal 2 23 5 6 2 2" xfId="36961"/>
    <cellStyle name="Normal 2 23 5 6 2 3" xfId="36962"/>
    <cellStyle name="Normal 2 23 5 6 2 4" xfId="36963"/>
    <cellStyle name="Normal 2 23 5 6 2 5" xfId="36964"/>
    <cellStyle name="Normal 2 23 5 6 2 6" xfId="36965"/>
    <cellStyle name="Normal 2 23 5 6 3" xfId="36966"/>
    <cellStyle name="Normal 2 23 5 6 4" xfId="36967"/>
    <cellStyle name="Normal 2 23 5 6 5" xfId="36968"/>
    <cellStyle name="Normal 2 23 5 6 6" xfId="36969"/>
    <cellStyle name="Normal 2 23 5 6 7" xfId="36970"/>
    <cellStyle name="Normal 2 23 5 7" xfId="36971"/>
    <cellStyle name="Normal 2 23 5 7 2" xfId="36972"/>
    <cellStyle name="Normal 2 23 5 7 2 2" xfId="36973"/>
    <cellStyle name="Normal 2 23 5 7 2 3" xfId="36974"/>
    <cellStyle name="Normal 2 23 5 7 2 4" xfId="36975"/>
    <cellStyle name="Normal 2 23 5 7 2 5" xfId="36976"/>
    <cellStyle name="Normal 2 23 5 7 2 6" xfId="36977"/>
    <cellStyle name="Normal 2 23 5 7 3" xfId="36978"/>
    <cellStyle name="Normal 2 23 5 7 4" xfId="36979"/>
    <cellStyle name="Normal 2 23 5 7 5" xfId="36980"/>
    <cellStyle name="Normal 2 23 5 7 6" xfId="36981"/>
    <cellStyle name="Normal 2 23 5 7 7" xfId="36982"/>
    <cellStyle name="Normal 2 23 5 8" xfId="36983"/>
    <cellStyle name="Normal 2 23 5 8 2" xfId="36984"/>
    <cellStyle name="Normal 2 23 5 8 3" xfId="36985"/>
    <cellStyle name="Normal 2 23 5 8 4" xfId="36986"/>
    <cellStyle name="Normal 2 23 5 8 5" xfId="36987"/>
    <cellStyle name="Normal 2 23 5 8 6" xfId="36988"/>
    <cellStyle name="Normal 2 23 5 9" xfId="36989"/>
    <cellStyle name="Normal 2 23 6" xfId="36990"/>
    <cellStyle name="Normal 2 23 6 10" xfId="36991"/>
    <cellStyle name="Normal 2 23 6 11" xfId="36992"/>
    <cellStyle name="Normal 2 23 6 12" xfId="36993"/>
    <cellStyle name="Normal 2 23 6 13" xfId="36994"/>
    <cellStyle name="Normal 2 23 6 2" xfId="36995"/>
    <cellStyle name="Normal 2 23 6 2 2" xfId="36996"/>
    <cellStyle name="Normal 2 23 6 2 2 2" xfId="36997"/>
    <cellStyle name="Normal 2 23 6 2 2 3" xfId="36998"/>
    <cellStyle name="Normal 2 23 6 2 2 4" xfId="36999"/>
    <cellStyle name="Normal 2 23 6 2 2 5" xfId="37000"/>
    <cellStyle name="Normal 2 23 6 2 2 6" xfId="37001"/>
    <cellStyle name="Normal 2 23 6 2 3" xfId="37002"/>
    <cellStyle name="Normal 2 23 6 2 4" xfId="37003"/>
    <cellStyle name="Normal 2 23 6 2 5" xfId="37004"/>
    <cellStyle name="Normal 2 23 6 2 6" xfId="37005"/>
    <cellStyle name="Normal 2 23 6 2 7" xfId="37006"/>
    <cellStyle name="Normal 2 23 6 3" xfId="37007"/>
    <cellStyle name="Normal 2 23 6 3 2" xfId="37008"/>
    <cellStyle name="Normal 2 23 6 3 2 2" xfId="37009"/>
    <cellStyle name="Normal 2 23 6 3 2 2 2" xfId="37010"/>
    <cellStyle name="Normal 2 23 6 3 2 2 2 2" xfId="37011"/>
    <cellStyle name="Normal 2 23 6 3 2 2 3" xfId="37012"/>
    <cellStyle name="Normal 2 23 6 3 2 3" xfId="37013"/>
    <cellStyle name="Normal 2 23 6 3 2 4" xfId="37014"/>
    <cellStyle name="Normal 2 23 6 3 2 5" xfId="37015"/>
    <cellStyle name="Normal 2 23 6 3 2 6" xfId="37016"/>
    <cellStyle name="Normal 2 23 6 3 3" xfId="37017"/>
    <cellStyle name="Normal 2 23 6 3 4" xfId="37018"/>
    <cellStyle name="Normal 2 23 6 3 5" xfId="37019"/>
    <cellStyle name="Normal 2 23 6 3 6" xfId="37020"/>
    <cellStyle name="Normal 2 23 6 3 7" xfId="37021"/>
    <cellStyle name="Normal 2 23 6 4" xfId="37022"/>
    <cellStyle name="Normal 2 23 6 4 2" xfId="37023"/>
    <cellStyle name="Normal 2 23 6 4 2 2" xfId="37024"/>
    <cellStyle name="Normal 2 23 6 4 2 3" xfId="37025"/>
    <cellStyle name="Normal 2 23 6 4 2 4" xfId="37026"/>
    <cellStyle name="Normal 2 23 6 4 2 5" xfId="37027"/>
    <cellStyle name="Normal 2 23 6 4 2 6" xfId="37028"/>
    <cellStyle name="Normal 2 23 6 4 3" xfId="37029"/>
    <cellStyle name="Normal 2 23 6 4 4" xfId="37030"/>
    <cellStyle name="Normal 2 23 6 4 5" xfId="37031"/>
    <cellStyle name="Normal 2 23 6 4 6" xfId="37032"/>
    <cellStyle name="Normal 2 23 6 4 7" xfId="37033"/>
    <cellStyle name="Normal 2 23 6 5" xfId="37034"/>
    <cellStyle name="Normal 2 23 6 5 2" xfId="37035"/>
    <cellStyle name="Normal 2 23 6 5 2 2" xfId="37036"/>
    <cellStyle name="Normal 2 23 6 5 2 3" xfId="37037"/>
    <cellStyle name="Normal 2 23 6 5 2 4" xfId="37038"/>
    <cellStyle name="Normal 2 23 6 5 2 5" xfId="37039"/>
    <cellStyle name="Normal 2 23 6 5 2 6" xfId="37040"/>
    <cellStyle name="Normal 2 23 6 5 3" xfId="37041"/>
    <cellStyle name="Normal 2 23 6 5 4" xfId="37042"/>
    <cellStyle name="Normal 2 23 6 5 5" xfId="37043"/>
    <cellStyle name="Normal 2 23 6 5 6" xfId="37044"/>
    <cellStyle name="Normal 2 23 6 5 7" xfId="37045"/>
    <cellStyle name="Normal 2 23 6 6" xfId="37046"/>
    <cellStyle name="Normal 2 23 6 6 2" xfId="37047"/>
    <cellStyle name="Normal 2 23 6 6 2 2" xfId="37048"/>
    <cellStyle name="Normal 2 23 6 6 2 3" xfId="37049"/>
    <cellStyle name="Normal 2 23 6 6 2 4" xfId="37050"/>
    <cellStyle name="Normal 2 23 6 6 2 5" xfId="37051"/>
    <cellStyle name="Normal 2 23 6 6 2 6" xfId="37052"/>
    <cellStyle name="Normal 2 23 6 6 3" xfId="37053"/>
    <cellStyle name="Normal 2 23 6 6 4" xfId="37054"/>
    <cellStyle name="Normal 2 23 6 6 5" xfId="37055"/>
    <cellStyle name="Normal 2 23 6 6 6" xfId="37056"/>
    <cellStyle name="Normal 2 23 6 6 7" xfId="37057"/>
    <cellStyle name="Normal 2 23 6 7" xfId="37058"/>
    <cellStyle name="Normal 2 23 6 7 2" xfId="37059"/>
    <cellStyle name="Normal 2 23 6 7 2 2" xfId="37060"/>
    <cellStyle name="Normal 2 23 6 7 2 3" xfId="37061"/>
    <cellStyle name="Normal 2 23 6 7 2 4" xfId="37062"/>
    <cellStyle name="Normal 2 23 6 7 2 5" xfId="37063"/>
    <cellStyle name="Normal 2 23 6 7 2 6" xfId="37064"/>
    <cellStyle name="Normal 2 23 6 7 3" xfId="37065"/>
    <cellStyle name="Normal 2 23 6 7 3 2" xfId="37066"/>
    <cellStyle name="Normal 2 23 6 7 4" xfId="37067"/>
    <cellStyle name="Normal 2 23 6 7 5" xfId="37068"/>
    <cellStyle name="Normal 2 23 6 7 6" xfId="37069"/>
    <cellStyle name="Normal 2 23 6 7 7" xfId="37070"/>
    <cellStyle name="Normal 2 23 6 8" xfId="37071"/>
    <cellStyle name="Normal 2 23 6 8 2" xfId="37072"/>
    <cellStyle name="Normal 2 23 6 8 3" xfId="37073"/>
    <cellStyle name="Normal 2 23 6 8 4" xfId="37074"/>
    <cellStyle name="Normal 2 23 6 8 5" xfId="37075"/>
    <cellStyle name="Normal 2 23 6 8 6" xfId="37076"/>
    <cellStyle name="Normal 2 23 6 9" xfId="37077"/>
    <cellStyle name="Normal 2 23 7" xfId="37078"/>
    <cellStyle name="Normal 2 23 7 10" xfId="37079"/>
    <cellStyle name="Normal 2 23 7 11" xfId="37080"/>
    <cellStyle name="Normal 2 23 7 12" xfId="37081"/>
    <cellStyle name="Normal 2 23 7 13" xfId="37082"/>
    <cellStyle name="Normal 2 23 7 2" xfId="37083"/>
    <cellStyle name="Normal 2 23 7 2 2" xfId="37084"/>
    <cellStyle name="Normal 2 23 7 2 2 2" xfId="37085"/>
    <cellStyle name="Normal 2 23 7 2 2 3" xfId="37086"/>
    <cellStyle name="Normal 2 23 7 2 2 4" xfId="37087"/>
    <cellStyle name="Normal 2 23 7 2 2 5" xfId="37088"/>
    <cellStyle name="Normal 2 23 7 2 2 6" xfId="37089"/>
    <cellStyle name="Normal 2 23 7 2 3" xfId="37090"/>
    <cellStyle name="Normal 2 23 7 2 3 2" xfId="37091"/>
    <cellStyle name="Normal 2 23 7 2 4" xfId="37092"/>
    <cellStyle name="Normal 2 23 7 2 5" xfId="37093"/>
    <cellStyle name="Normal 2 23 7 2 6" xfId="37094"/>
    <cellStyle name="Normal 2 23 7 2 7" xfId="37095"/>
    <cellStyle name="Normal 2 23 7 3" xfId="37096"/>
    <cellStyle name="Normal 2 23 7 3 2" xfId="37097"/>
    <cellStyle name="Normal 2 23 7 3 2 2" xfId="37098"/>
    <cellStyle name="Normal 2 23 7 3 2 3" xfId="37099"/>
    <cellStyle name="Normal 2 23 7 3 2 4" xfId="37100"/>
    <cellStyle name="Normal 2 23 7 3 2 5" xfId="37101"/>
    <cellStyle name="Normal 2 23 7 3 2 6" xfId="37102"/>
    <cellStyle name="Normal 2 23 7 3 3" xfId="37103"/>
    <cellStyle name="Normal 2 23 7 3 4" xfId="37104"/>
    <cellStyle name="Normal 2 23 7 3 5" xfId="37105"/>
    <cellStyle name="Normal 2 23 7 3 6" xfId="37106"/>
    <cellStyle name="Normal 2 23 7 3 7" xfId="37107"/>
    <cellStyle name="Normal 2 23 7 4" xfId="37108"/>
    <cellStyle name="Normal 2 23 7 4 2" xfId="37109"/>
    <cellStyle name="Normal 2 23 7 4 2 2" xfId="37110"/>
    <cellStyle name="Normal 2 23 7 4 2 3" xfId="37111"/>
    <cellStyle name="Normal 2 23 7 4 2 4" xfId="37112"/>
    <cellStyle name="Normal 2 23 7 4 2 5" xfId="37113"/>
    <cellStyle name="Normal 2 23 7 4 2 6" xfId="37114"/>
    <cellStyle name="Normal 2 23 7 4 3" xfId="37115"/>
    <cellStyle name="Normal 2 23 7 4 4" xfId="37116"/>
    <cellStyle name="Normal 2 23 7 4 5" xfId="37117"/>
    <cellStyle name="Normal 2 23 7 4 6" xfId="37118"/>
    <cellStyle name="Normal 2 23 7 4 7" xfId="37119"/>
    <cellStyle name="Normal 2 23 7 5" xfId="37120"/>
    <cellStyle name="Normal 2 23 7 5 2" xfId="37121"/>
    <cellStyle name="Normal 2 23 7 5 2 2" xfId="37122"/>
    <cellStyle name="Normal 2 23 7 5 2 3" xfId="37123"/>
    <cellStyle name="Normal 2 23 7 5 2 4" xfId="37124"/>
    <cellStyle name="Normal 2 23 7 5 2 5" xfId="37125"/>
    <cellStyle name="Normal 2 23 7 5 2 6" xfId="37126"/>
    <cellStyle name="Normal 2 23 7 5 3" xfId="37127"/>
    <cellStyle name="Normal 2 23 7 5 4" xfId="37128"/>
    <cellStyle name="Normal 2 23 7 5 5" xfId="37129"/>
    <cellStyle name="Normal 2 23 7 5 6" xfId="37130"/>
    <cellStyle name="Normal 2 23 7 5 7" xfId="37131"/>
    <cellStyle name="Normal 2 23 7 6" xfId="37132"/>
    <cellStyle name="Normal 2 23 7 6 2" xfId="37133"/>
    <cellStyle name="Normal 2 23 7 6 2 2" xfId="37134"/>
    <cellStyle name="Normal 2 23 7 6 2 3" xfId="37135"/>
    <cellStyle name="Normal 2 23 7 6 2 4" xfId="37136"/>
    <cellStyle name="Normal 2 23 7 6 2 5" xfId="37137"/>
    <cellStyle name="Normal 2 23 7 6 2 6" xfId="37138"/>
    <cellStyle name="Normal 2 23 7 6 3" xfId="37139"/>
    <cellStyle name="Normal 2 23 7 6 4" xfId="37140"/>
    <cellStyle name="Normal 2 23 7 6 5" xfId="37141"/>
    <cellStyle name="Normal 2 23 7 6 6" xfId="37142"/>
    <cellStyle name="Normal 2 23 7 6 7" xfId="37143"/>
    <cellStyle name="Normal 2 23 7 7" xfId="37144"/>
    <cellStyle name="Normal 2 23 7 7 2" xfId="37145"/>
    <cellStyle name="Normal 2 23 7 7 2 2" xfId="37146"/>
    <cellStyle name="Normal 2 23 7 7 2 3" xfId="37147"/>
    <cellStyle name="Normal 2 23 7 7 2 4" xfId="37148"/>
    <cellStyle name="Normal 2 23 7 7 2 5" xfId="37149"/>
    <cellStyle name="Normal 2 23 7 7 2 6" xfId="37150"/>
    <cellStyle name="Normal 2 23 7 7 3" xfId="37151"/>
    <cellStyle name="Normal 2 23 7 7 4" xfId="37152"/>
    <cellStyle name="Normal 2 23 7 7 5" xfId="37153"/>
    <cellStyle name="Normal 2 23 7 7 6" xfId="37154"/>
    <cellStyle name="Normal 2 23 7 7 7" xfId="37155"/>
    <cellStyle name="Normal 2 23 7 8" xfId="37156"/>
    <cellStyle name="Normal 2 23 7 8 2" xfId="37157"/>
    <cellStyle name="Normal 2 23 7 8 3" xfId="37158"/>
    <cellStyle name="Normal 2 23 7 8 4" xfId="37159"/>
    <cellStyle name="Normal 2 23 7 8 5" xfId="37160"/>
    <cellStyle name="Normal 2 23 7 8 6" xfId="37161"/>
    <cellStyle name="Normal 2 23 7 9" xfId="37162"/>
    <cellStyle name="Normal 2 23 8" xfId="37163"/>
    <cellStyle name="Normal 2 23 8 10" xfId="37164"/>
    <cellStyle name="Normal 2 23 8 11" xfId="37165"/>
    <cellStyle name="Normal 2 23 8 12" xfId="37166"/>
    <cellStyle name="Normal 2 23 8 13" xfId="37167"/>
    <cellStyle name="Normal 2 23 8 2" xfId="37168"/>
    <cellStyle name="Normal 2 23 8 2 2" xfId="37169"/>
    <cellStyle name="Normal 2 23 8 2 2 2" xfId="37170"/>
    <cellStyle name="Normal 2 23 8 2 2 3" xfId="37171"/>
    <cellStyle name="Normal 2 23 8 2 2 4" xfId="37172"/>
    <cellStyle name="Normal 2 23 8 2 2 5" xfId="37173"/>
    <cellStyle name="Normal 2 23 8 2 2 6" xfId="37174"/>
    <cellStyle name="Normal 2 23 8 2 3" xfId="37175"/>
    <cellStyle name="Normal 2 23 8 2 4" xfId="37176"/>
    <cellStyle name="Normal 2 23 8 2 5" xfId="37177"/>
    <cellStyle name="Normal 2 23 8 2 6" xfId="37178"/>
    <cellStyle name="Normal 2 23 8 2 7" xfId="37179"/>
    <cellStyle name="Normal 2 23 8 3" xfId="37180"/>
    <cellStyle name="Normal 2 23 8 3 2" xfId="37181"/>
    <cellStyle name="Normal 2 23 8 3 2 2" xfId="37182"/>
    <cellStyle name="Normal 2 23 8 3 2 3" xfId="37183"/>
    <cellStyle name="Normal 2 23 8 3 2 4" xfId="37184"/>
    <cellStyle name="Normal 2 23 8 3 2 5" xfId="37185"/>
    <cellStyle name="Normal 2 23 8 3 2 6" xfId="37186"/>
    <cellStyle name="Normal 2 23 8 3 3" xfId="37187"/>
    <cellStyle name="Normal 2 23 8 3 4" xfId="37188"/>
    <cellStyle name="Normal 2 23 8 3 5" xfId="37189"/>
    <cellStyle name="Normal 2 23 8 3 6" xfId="37190"/>
    <cellStyle name="Normal 2 23 8 3 7" xfId="37191"/>
    <cellStyle name="Normal 2 23 8 4" xfId="37192"/>
    <cellStyle name="Normal 2 23 8 4 2" xfId="37193"/>
    <cellStyle name="Normal 2 23 8 4 2 2" xfId="37194"/>
    <cellStyle name="Normal 2 23 8 4 2 3" xfId="37195"/>
    <cellStyle name="Normal 2 23 8 4 2 4" xfId="37196"/>
    <cellStyle name="Normal 2 23 8 4 2 5" xfId="37197"/>
    <cellStyle name="Normal 2 23 8 4 2 6" xfId="37198"/>
    <cellStyle name="Normal 2 23 8 4 3" xfId="37199"/>
    <cellStyle name="Normal 2 23 8 4 4" xfId="37200"/>
    <cellStyle name="Normal 2 23 8 4 5" xfId="37201"/>
    <cellStyle name="Normal 2 23 8 4 6" xfId="37202"/>
    <cellStyle name="Normal 2 23 8 4 7" xfId="37203"/>
    <cellStyle name="Normal 2 23 8 5" xfId="37204"/>
    <cellStyle name="Normal 2 23 8 5 2" xfId="37205"/>
    <cellStyle name="Normal 2 23 8 5 2 2" xfId="37206"/>
    <cellStyle name="Normal 2 23 8 5 2 3" xfId="37207"/>
    <cellStyle name="Normal 2 23 8 5 2 4" xfId="37208"/>
    <cellStyle name="Normal 2 23 8 5 2 5" xfId="37209"/>
    <cellStyle name="Normal 2 23 8 5 2 6" xfId="37210"/>
    <cellStyle name="Normal 2 23 8 5 3" xfId="37211"/>
    <cellStyle name="Normal 2 23 8 5 4" xfId="37212"/>
    <cellStyle name="Normal 2 23 8 5 5" xfId="37213"/>
    <cellStyle name="Normal 2 23 8 5 6" xfId="37214"/>
    <cellStyle name="Normal 2 23 8 5 7" xfId="37215"/>
    <cellStyle name="Normal 2 23 8 6" xfId="37216"/>
    <cellStyle name="Normal 2 23 8 6 2" xfId="37217"/>
    <cellStyle name="Normal 2 23 8 6 2 2" xfId="37218"/>
    <cellStyle name="Normal 2 23 8 6 2 2 2" xfId="37219"/>
    <cellStyle name="Normal 2 23 8 6 2 3" xfId="37220"/>
    <cellStyle name="Normal 2 23 8 6 2 4" xfId="37221"/>
    <cellStyle name="Normal 2 23 8 6 2 5" xfId="37222"/>
    <cellStyle name="Normal 2 23 8 6 2 6" xfId="37223"/>
    <cellStyle name="Normal 2 23 8 6 3" xfId="37224"/>
    <cellStyle name="Normal 2 23 8 6 4" xfId="37225"/>
    <cellStyle name="Normal 2 23 8 6 5" xfId="37226"/>
    <cellStyle name="Normal 2 23 8 6 6" xfId="37227"/>
    <cellStyle name="Normal 2 23 8 6 7" xfId="37228"/>
    <cellStyle name="Normal 2 23 8 7" xfId="37229"/>
    <cellStyle name="Normal 2 23 8 7 2" xfId="37230"/>
    <cellStyle name="Normal 2 23 8 7 2 2" xfId="37231"/>
    <cellStyle name="Normal 2 23 8 7 2 3" xfId="37232"/>
    <cellStyle name="Normal 2 23 8 7 2 4" xfId="37233"/>
    <cellStyle name="Normal 2 23 8 7 2 5" xfId="37234"/>
    <cellStyle name="Normal 2 23 8 7 2 6" xfId="37235"/>
    <cellStyle name="Normal 2 23 8 7 3" xfId="37236"/>
    <cellStyle name="Normal 2 23 8 7 4" xfId="37237"/>
    <cellStyle name="Normal 2 23 8 7 5" xfId="37238"/>
    <cellStyle name="Normal 2 23 8 7 6" xfId="37239"/>
    <cellStyle name="Normal 2 23 8 7 7" xfId="37240"/>
    <cellStyle name="Normal 2 23 8 8" xfId="37241"/>
    <cellStyle name="Normal 2 23 8 8 2" xfId="37242"/>
    <cellStyle name="Normal 2 23 8 8 3" xfId="37243"/>
    <cellStyle name="Normal 2 23 8 8 4" xfId="37244"/>
    <cellStyle name="Normal 2 23 8 8 5" xfId="37245"/>
    <cellStyle name="Normal 2 23 8 8 6" xfId="37246"/>
    <cellStyle name="Normal 2 23 8 9" xfId="37247"/>
    <cellStyle name="Normal 2 23 9" xfId="37248"/>
    <cellStyle name="Normal 2 23 9 10" xfId="37249"/>
    <cellStyle name="Normal 2 23 9 11" xfId="37250"/>
    <cellStyle name="Normal 2 23 9 12" xfId="37251"/>
    <cellStyle name="Normal 2 23 9 13" xfId="37252"/>
    <cellStyle name="Normal 2 23 9 2" xfId="37253"/>
    <cellStyle name="Normal 2 23 9 2 2" xfId="37254"/>
    <cellStyle name="Normal 2 23 9 2 2 2" xfId="37255"/>
    <cellStyle name="Normal 2 23 9 2 2 3" xfId="37256"/>
    <cellStyle name="Normal 2 23 9 2 2 4" xfId="37257"/>
    <cellStyle name="Normal 2 23 9 2 2 5" xfId="37258"/>
    <cellStyle name="Normal 2 23 9 2 2 6" xfId="37259"/>
    <cellStyle name="Normal 2 23 9 2 3" xfId="37260"/>
    <cellStyle name="Normal 2 23 9 2 4" xfId="37261"/>
    <cellStyle name="Normal 2 23 9 2 5" xfId="37262"/>
    <cellStyle name="Normal 2 23 9 2 6" xfId="37263"/>
    <cellStyle name="Normal 2 23 9 2 7" xfId="37264"/>
    <cellStyle name="Normal 2 23 9 3" xfId="37265"/>
    <cellStyle name="Normal 2 23 9 3 2" xfId="37266"/>
    <cellStyle name="Normal 2 23 9 3 2 2" xfId="37267"/>
    <cellStyle name="Normal 2 23 9 3 2 3" xfId="37268"/>
    <cellStyle name="Normal 2 23 9 3 2 4" xfId="37269"/>
    <cellStyle name="Normal 2 23 9 3 2 5" xfId="37270"/>
    <cellStyle name="Normal 2 23 9 3 2 6" xfId="37271"/>
    <cellStyle name="Normal 2 23 9 3 3" xfId="37272"/>
    <cellStyle name="Normal 2 23 9 3 4" xfId="37273"/>
    <cellStyle name="Normal 2 23 9 3 5" xfId="37274"/>
    <cellStyle name="Normal 2 23 9 3 6" xfId="37275"/>
    <cellStyle name="Normal 2 23 9 3 7" xfId="37276"/>
    <cellStyle name="Normal 2 23 9 4" xfId="37277"/>
    <cellStyle name="Normal 2 23 9 4 2" xfId="37278"/>
    <cellStyle name="Normal 2 23 9 4 2 2" xfId="37279"/>
    <cellStyle name="Normal 2 23 9 4 2 3" xfId="37280"/>
    <cellStyle name="Normal 2 23 9 4 2 4" xfId="37281"/>
    <cellStyle name="Normal 2 23 9 4 2 5" xfId="37282"/>
    <cellStyle name="Normal 2 23 9 4 2 6" xfId="37283"/>
    <cellStyle name="Normal 2 23 9 4 3" xfId="37284"/>
    <cellStyle name="Normal 2 23 9 4 4" xfId="37285"/>
    <cellStyle name="Normal 2 23 9 4 5" xfId="37286"/>
    <cellStyle name="Normal 2 23 9 4 6" xfId="37287"/>
    <cellStyle name="Normal 2 23 9 4 7" xfId="37288"/>
    <cellStyle name="Normal 2 23 9 5" xfId="37289"/>
    <cellStyle name="Normal 2 23 9 5 2" xfId="37290"/>
    <cellStyle name="Normal 2 23 9 5 2 2" xfId="37291"/>
    <cellStyle name="Normal 2 23 9 5 2 3" xfId="37292"/>
    <cellStyle name="Normal 2 23 9 5 2 4" xfId="37293"/>
    <cellStyle name="Normal 2 23 9 5 2 5" xfId="37294"/>
    <cellStyle name="Normal 2 23 9 5 2 6" xfId="37295"/>
    <cellStyle name="Normal 2 23 9 5 3" xfId="37296"/>
    <cellStyle name="Normal 2 23 9 5 4" xfId="37297"/>
    <cellStyle name="Normal 2 23 9 5 5" xfId="37298"/>
    <cellStyle name="Normal 2 23 9 5 6" xfId="37299"/>
    <cellStyle name="Normal 2 23 9 5 7" xfId="37300"/>
    <cellStyle name="Normal 2 23 9 6" xfId="37301"/>
    <cellStyle name="Normal 2 23 9 6 2" xfId="37302"/>
    <cellStyle name="Normal 2 23 9 6 2 2" xfId="37303"/>
    <cellStyle name="Normal 2 23 9 6 2 3" xfId="37304"/>
    <cellStyle name="Normal 2 23 9 6 2 4" xfId="37305"/>
    <cellStyle name="Normal 2 23 9 6 2 5" xfId="37306"/>
    <cellStyle name="Normal 2 23 9 6 2 6" xfId="37307"/>
    <cellStyle name="Normal 2 23 9 6 3" xfId="37308"/>
    <cellStyle name="Normal 2 23 9 6 4" xfId="37309"/>
    <cellStyle name="Normal 2 23 9 6 5" xfId="37310"/>
    <cellStyle name="Normal 2 23 9 6 6" xfId="37311"/>
    <cellStyle name="Normal 2 23 9 6 7" xfId="37312"/>
    <cellStyle name="Normal 2 23 9 7" xfId="37313"/>
    <cellStyle name="Normal 2 23 9 7 2" xfId="37314"/>
    <cellStyle name="Normal 2 23 9 7 2 2" xfId="37315"/>
    <cellStyle name="Normal 2 23 9 7 2 3" xfId="37316"/>
    <cellStyle name="Normal 2 23 9 7 2 4" xfId="37317"/>
    <cellStyle name="Normal 2 23 9 7 2 5" xfId="37318"/>
    <cellStyle name="Normal 2 23 9 7 2 6" xfId="37319"/>
    <cellStyle name="Normal 2 23 9 7 3" xfId="37320"/>
    <cellStyle name="Normal 2 23 9 7 4" xfId="37321"/>
    <cellStyle name="Normal 2 23 9 7 5" xfId="37322"/>
    <cellStyle name="Normal 2 23 9 7 6" xfId="37323"/>
    <cellStyle name="Normal 2 23 9 7 7" xfId="37324"/>
    <cellStyle name="Normal 2 23 9 8" xfId="37325"/>
    <cellStyle name="Normal 2 23 9 8 2" xfId="37326"/>
    <cellStyle name="Normal 2 23 9 8 3" xfId="37327"/>
    <cellStyle name="Normal 2 23 9 8 4" xfId="37328"/>
    <cellStyle name="Normal 2 23 9 8 5" xfId="37329"/>
    <cellStyle name="Normal 2 23 9 8 6" xfId="37330"/>
    <cellStyle name="Normal 2 23 9 9" xfId="37331"/>
    <cellStyle name="Normal 2 24" xfId="37332"/>
    <cellStyle name="Normal 2 24 2" xfId="37333"/>
    <cellStyle name="Normal 2 24 2 2" xfId="37334"/>
    <cellStyle name="Normal 2 24 2 3" xfId="37335"/>
    <cellStyle name="Normal 2 24 2 4" xfId="37336"/>
    <cellStyle name="Normal 2 24 2 5" xfId="37337"/>
    <cellStyle name="Normal 2 24 2 6" xfId="37338"/>
    <cellStyle name="Normal 2 24 3" xfId="37339"/>
    <cellStyle name="Normal 2 24 3 2" xfId="37340"/>
    <cellStyle name="Normal 2 24 4" xfId="37341"/>
    <cellStyle name="Normal 2 24 5" xfId="37342"/>
    <cellStyle name="Normal 2 24 6" xfId="37343"/>
    <cellStyle name="Normal 2 24 7" xfId="37344"/>
    <cellStyle name="Normal 2 24 8" xfId="37345"/>
    <cellStyle name="Normal 2 25" xfId="37346"/>
    <cellStyle name="Normal 2 25 2" xfId="37347"/>
    <cellStyle name="Normal 2 25 2 2" xfId="37348"/>
    <cellStyle name="Normal 2 25 2 3" xfId="37349"/>
    <cellStyle name="Normal 2 25 2 4" xfId="37350"/>
    <cellStyle name="Normal 2 25 2 5" xfId="37351"/>
    <cellStyle name="Normal 2 25 2 6" xfId="37352"/>
    <cellStyle name="Normal 2 25 3" xfId="37353"/>
    <cellStyle name="Normal 2 25 3 2" xfId="37354"/>
    <cellStyle name="Normal 2 25 4" xfId="37355"/>
    <cellStyle name="Normal 2 25 5" xfId="37356"/>
    <cellStyle name="Normal 2 25 6" xfId="37357"/>
    <cellStyle name="Normal 2 25 7" xfId="37358"/>
    <cellStyle name="Normal 2 25 8" xfId="37359"/>
    <cellStyle name="Normal 2 26" xfId="37360"/>
    <cellStyle name="Normal 2 26 10" xfId="37361"/>
    <cellStyle name="Normal 2 26 11" xfId="37362"/>
    <cellStyle name="Normal 2 26 12" xfId="37363"/>
    <cellStyle name="Normal 2 26 13" xfId="37364"/>
    <cellStyle name="Normal 2 26 14" xfId="37365"/>
    <cellStyle name="Normal 2 26 15" xfId="37366"/>
    <cellStyle name="Normal 2 26 16" xfId="37367"/>
    <cellStyle name="Normal 2 26 17" xfId="37368"/>
    <cellStyle name="Normal 2 26 18" xfId="37369"/>
    <cellStyle name="Normal 2 26 19" xfId="37370"/>
    <cellStyle name="Normal 2 26 2" xfId="37371"/>
    <cellStyle name="Normal 2 26 2 10" xfId="37372"/>
    <cellStyle name="Normal 2 26 2 11" xfId="37373"/>
    <cellStyle name="Normal 2 26 2 12" xfId="37374"/>
    <cellStyle name="Normal 2 26 2 13" xfId="37375"/>
    <cellStyle name="Normal 2 26 2 14" xfId="37376"/>
    <cellStyle name="Normal 2 26 2 15" xfId="37377"/>
    <cellStyle name="Normal 2 26 2 16" xfId="37378"/>
    <cellStyle name="Normal 2 26 2 17" xfId="37379"/>
    <cellStyle name="Normal 2 26 2 18" xfId="37380"/>
    <cellStyle name="Normal 2 26 2 19" xfId="37381"/>
    <cellStyle name="Normal 2 26 2 2" xfId="37382"/>
    <cellStyle name="Normal 2 26 2 2 10" xfId="37383"/>
    <cellStyle name="Normal 2 26 2 2 11" xfId="37384"/>
    <cellStyle name="Normal 2 26 2 2 12" xfId="37385"/>
    <cellStyle name="Normal 2 26 2 2 13" xfId="37386"/>
    <cellStyle name="Normal 2 26 2 2 14" xfId="37387"/>
    <cellStyle name="Normal 2 26 2 2 15" xfId="37388"/>
    <cellStyle name="Normal 2 26 2 2 16" xfId="37389"/>
    <cellStyle name="Normal 2 26 2 2 17" xfId="37390"/>
    <cellStyle name="Normal 2 26 2 2 18" xfId="37391"/>
    <cellStyle name="Normal 2 26 2 2 19" xfId="37392"/>
    <cellStyle name="Normal 2 26 2 2 2" xfId="37393"/>
    <cellStyle name="Normal 2 26 2 2 20" xfId="37394"/>
    <cellStyle name="Normal 2 26 2 2 21" xfId="37395"/>
    <cellStyle name="Normal 2 26 2 2 22" xfId="37396"/>
    <cellStyle name="Normal 2 26 2 2 23" xfId="37397"/>
    <cellStyle name="Normal 2 26 2 2 24" xfId="37398"/>
    <cellStyle name="Normal 2 26 2 2 25" xfId="37399"/>
    <cellStyle name="Normal 2 26 2 2 26" xfId="37400"/>
    <cellStyle name="Normal 2 26 2 2 27" xfId="37401"/>
    <cellStyle name="Normal 2 26 2 2 3" xfId="37402"/>
    <cellStyle name="Normal 2 26 2 2 4" xfId="37403"/>
    <cellStyle name="Normal 2 26 2 2 5" xfId="37404"/>
    <cellStyle name="Normal 2 26 2 2 6" xfId="37405"/>
    <cellStyle name="Normal 2 26 2 2 7" xfId="37406"/>
    <cellStyle name="Normal 2 26 2 2 8" xfId="37407"/>
    <cellStyle name="Normal 2 26 2 2 9" xfId="37408"/>
    <cellStyle name="Normal 2 26 2 20" xfId="37409"/>
    <cellStyle name="Normal 2 26 2 21" xfId="37410"/>
    <cellStyle name="Normal 2 26 2 22" xfId="37411"/>
    <cellStyle name="Normal 2 26 2 23" xfId="37412"/>
    <cellStyle name="Normal 2 26 2 24" xfId="37413"/>
    <cellStyle name="Normal 2 26 2 25" xfId="37414"/>
    <cellStyle name="Normal 2 26 2 26" xfId="37415"/>
    <cellStyle name="Normal 2 26 2 27" xfId="37416"/>
    <cellStyle name="Normal 2 26 2 3" xfId="37417"/>
    <cellStyle name="Normal 2 26 2 4" xfId="37418"/>
    <cellStyle name="Normal 2 26 2 5" xfId="37419"/>
    <cellStyle name="Normal 2 26 2 6" xfId="37420"/>
    <cellStyle name="Normal 2 26 2 7" xfId="37421"/>
    <cellStyle name="Normal 2 26 2 8" xfId="37422"/>
    <cellStyle name="Normal 2 26 2 9" xfId="37423"/>
    <cellStyle name="Normal 2 26 20" xfId="37424"/>
    <cellStyle name="Normal 2 26 21" xfId="37425"/>
    <cellStyle name="Normal 2 26 22" xfId="37426"/>
    <cellStyle name="Normal 2 26 23" xfId="37427"/>
    <cellStyle name="Normal 2 26 24" xfId="37428"/>
    <cellStyle name="Normal 2 26 25" xfId="37429"/>
    <cellStyle name="Normal 2 26 26" xfId="37430"/>
    <cellStyle name="Normal 2 26 27" xfId="37431"/>
    <cellStyle name="Normal 2 26 28" xfId="37432"/>
    <cellStyle name="Normal 2 26 29" xfId="37433"/>
    <cellStyle name="Normal 2 26 3" xfId="37434"/>
    <cellStyle name="Normal 2 26 3 2" xfId="37435"/>
    <cellStyle name="Normal 2 26 30" xfId="37436"/>
    <cellStyle name="Normal 2 26 31" xfId="37437"/>
    <cellStyle name="Normal 2 26 32" xfId="37438"/>
    <cellStyle name="Normal 2 26 33" xfId="37439"/>
    <cellStyle name="Normal 2 26 34" xfId="37440"/>
    <cellStyle name="Normal 2 26 35" xfId="37441"/>
    <cellStyle name="Normal 2 26 36" xfId="37442"/>
    <cellStyle name="Normal 2 26 37" xfId="37443"/>
    <cellStyle name="Normal 2 26 38" xfId="37444"/>
    <cellStyle name="Normal 2 26 39" xfId="37445"/>
    <cellStyle name="Normal 2 26 4" xfId="37446"/>
    <cellStyle name="Normal 2 26 5" xfId="37447"/>
    <cellStyle name="Normal 2 26 6" xfId="37448"/>
    <cellStyle name="Normal 2 26 7" xfId="37449"/>
    <cellStyle name="Normal 2 26 8" xfId="37450"/>
    <cellStyle name="Normal 2 26 9" xfId="37451"/>
    <cellStyle name="Normal 2 27" xfId="37452"/>
    <cellStyle name="Normal 2 27 2" xfId="37453"/>
    <cellStyle name="Normal 2 27 2 2" xfId="37454"/>
    <cellStyle name="Normal 2 27 2 3" xfId="37455"/>
    <cellStyle name="Normal 2 27 2 4" xfId="37456"/>
    <cellStyle name="Normal 2 27 2 5" xfId="37457"/>
    <cellStyle name="Normal 2 27 2 6" xfId="37458"/>
    <cellStyle name="Normal 2 27 3" xfId="37459"/>
    <cellStyle name="Normal 2 27 3 2" xfId="37460"/>
    <cellStyle name="Normal 2 27 4" xfId="37461"/>
    <cellStyle name="Normal 2 27 5" xfId="37462"/>
    <cellStyle name="Normal 2 27 6" xfId="37463"/>
    <cellStyle name="Normal 2 27 7" xfId="37464"/>
    <cellStyle name="Normal 2 27 8" xfId="37465"/>
    <cellStyle name="Normal 2 28" xfId="37466"/>
    <cellStyle name="Normal 2 28 2" xfId="37467"/>
    <cellStyle name="Normal 2 28 2 2" xfId="37468"/>
    <cellStyle name="Normal 2 28 2 3" xfId="37469"/>
    <cellStyle name="Normal 2 28 2 4" xfId="37470"/>
    <cellStyle name="Normal 2 28 2 5" xfId="37471"/>
    <cellStyle name="Normal 2 28 2 6" xfId="37472"/>
    <cellStyle name="Normal 2 28 3" xfId="37473"/>
    <cellStyle name="Normal 2 28 3 2" xfId="37474"/>
    <cellStyle name="Normal 2 28 4" xfId="37475"/>
    <cellStyle name="Normal 2 28 5" xfId="37476"/>
    <cellStyle name="Normal 2 28 6" xfId="37477"/>
    <cellStyle name="Normal 2 28 7" xfId="37478"/>
    <cellStyle name="Normal 2 28 8" xfId="37479"/>
    <cellStyle name="Normal 2 29" xfId="37480"/>
    <cellStyle name="Normal 2 29 10" xfId="37481"/>
    <cellStyle name="Normal 2 29 11" xfId="37482"/>
    <cellStyle name="Normal 2 29 12" xfId="37483"/>
    <cellStyle name="Normal 2 29 13" xfId="37484"/>
    <cellStyle name="Normal 2 29 14" xfId="37485"/>
    <cellStyle name="Normal 2 29 15" xfId="37486"/>
    <cellStyle name="Normal 2 29 16" xfId="37487"/>
    <cellStyle name="Normal 2 29 17" xfId="37488"/>
    <cellStyle name="Normal 2 29 18" xfId="37489"/>
    <cellStyle name="Normal 2 29 19" xfId="37490"/>
    <cellStyle name="Normal 2 29 2" xfId="37491"/>
    <cellStyle name="Normal 2 29 2 10" xfId="37492"/>
    <cellStyle name="Normal 2 29 2 11" xfId="37493"/>
    <cellStyle name="Normal 2 29 2 12" xfId="37494"/>
    <cellStyle name="Normal 2 29 2 13" xfId="37495"/>
    <cellStyle name="Normal 2 29 2 14" xfId="37496"/>
    <cellStyle name="Normal 2 29 2 15" xfId="37497"/>
    <cellStyle name="Normal 2 29 2 16" xfId="37498"/>
    <cellStyle name="Normal 2 29 2 17" xfId="37499"/>
    <cellStyle name="Normal 2 29 2 18" xfId="37500"/>
    <cellStyle name="Normal 2 29 2 19" xfId="37501"/>
    <cellStyle name="Normal 2 29 2 2" xfId="37502"/>
    <cellStyle name="Normal 2 29 2 20" xfId="37503"/>
    <cellStyle name="Normal 2 29 2 21" xfId="37504"/>
    <cellStyle name="Normal 2 29 2 22" xfId="37505"/>
    <cellStyle name="Normal 2 29 2 23" xfId="37506"/>
    <cellStyle name="Normal 2 29 2 24" xfId="37507"/>
    <cellStyle name="Normal 2 29 2 25" xfId="37508"/>
    <cellStyle name="Normal 2 29 2 26" xfId="37509"/>
    <cellStyle name="Normal 2 29 2 27" xfId="37510"/>
    <cellStyle name="Normal 2 29 2 3" xfId="37511"/>
    <cellStyle name="Normal 2 29 2 4" xfId="37512"/>
    <cellStyle name="Normal 2 29 2 5" xfId="37513"/>
    <cellStyle name="Normal 2 29 2 6" xfId="37514"/>
    <cellStyle name="Normal 2 29 2 7" xfId="37515"/>
    <cellStyle name="Normal 2 29 2 8" xfId="37516"/>
    <cellStyle name="Normal 2 29 2 9" xfId="37517"/>
    <cellStyle name="Normal 2 29 20" xfId="37518"/>
    <cellStyle name="Normal 2 29 21" xfId="37519"/>
    <cellStyle name="Normal 2 29 22" xfId="37520"/>
    <cellStyle name="Normal 2 29 23" xfId="37521"/>
    <cellStyle name="Normal 2 29 24" xfId="37522"/>
    <cellStyle name="Normal 2 29 25" xfId="37523"/>
    <cellStyle name="Normal 2 29 26" xfId="37524"/>
    <cellStyle name="Normal 2 29 27" xfId="37525"/>
    <cellStyle name="Normal 2 29 3" xfId="37526"/>
    <cellStyle name="Normal 2 29 3 2" xfId="37527"/>
    <cellStyle name="Normal 2 29 4" xfId="37528"/>
    <cellStyle name="Normal 2 29 5" xfId="37529"/>
    <cellStyle name="Normal 2 29 6" xfId="37530"/>
    <cellStyle name="Normal 2 29 7" xfId="37531"/>
    <cellStyle name="Normal 2 29 8" xfId="37532"/>
    <cellStyle name="Normal 2 29 9" xfId="37533"/>
    <cellStyle name="Normal 2 3" xfId="37534"/>
    <cellStyle name="Normal 2 3 10" xfId="37535"/>
    <cellStyle name="Normal 2 3 10 10" xfId="37536"/>
    <cellStyle name="Normal 2 3 10 11" xfId="37537"/>
    <cellStyle name="Normal 2 3 10 12" xfId="37538"/>
    <cellStyle name="Normal 2 3 10 13" xfId="37539"/>
    <cellStyle name="Normal 2 3 10 14" xfId="37540"/>
    <cellStyle name="Normal 2 3 10 15" xfId="37541"/>
    <cellStyle name="Normal 2 3 10 16" xfId="37542"/>
    <cellStyle name="Normal 2 3 10 17" xfId="37543"/>
    <cellStyle name="Normal 2 3 10 18" xfId="37544"/>
    <cellStyle name="Normal 2 3 10 19" xfId="37545"/>
    <cellStyle name="Normal 2 3 10 2" xfId="37546"/>
    <cellStyle name="Normal 2 3 10 2 10" xfId="37547"/>
    <cellStyle name="Normal 2 3 10 2 11" xfId="37548"/>
    <cellStyle name="Normal 2 3 10 2 12" xfId="37549"/>
    <cellStyle name="Normal 2 3 10 2 13" xfId="37550"/>
    <cellStyle name="Normal 2 3 10 2 14" xfId="37551"/>
    <cellStyle name="Normal 2 3 10 2 15" xfId="37552"/>
    <cellStyle name="Normal 2 3 10 2 16" xfId="37553"/>
    <cellStyle name="Normal 2 3 10 2 17" xfId="37554"/>
    <cellStyle name="Normal 2 3 10 2 18" xfId="37555"/>
    <cellStyle name="Normal 2 3 10 2 19" xfId="37556"/>
    <cellStyle name="Normal 2 3 10 2 2" xfId="37557"/>
    <cellStyle name="Normal 2 3 10 2 2 10" xfId="37558"/>
    <cellStyle name="Normal 2 3 10 2 2 11" xfId="37559"/>
    <cellStyle name="Normal 2 3 10 2 2 12" xfId="37560"/>
    <cellStyle name="Normal 2 3 10 2 2 13" xfId="37561"/>
    <cellStyle name="Normal 2 3 10 2 2 14" xfId="37562"/>
    <cellStyle name="Normal 2 3 10 2 2 15" xfId="37563"/>
    <cellStyle name="Normal 2 3 10 2 2 16" xfId="37564"/>
    <cellStyle name="Normal 2 3 10 2 2 17" xfId="37565"/>
    <cellStyle name="Normal 2 3 10 2 2 18" xfId="37566"/>
    <cellStyle name="Normal 2 3 10 2 2 19" xfId="37567"/>
    <cellStyle name="Normal 2 3 10 2 2 2" xfId="37568"/>
    <cellStyle name="Normal 2 3 10 2 2 20" xfId="37569"/>
    <cellStyle name="Normal 2 3 10 2 2 21" xfId="37570"/>
    <cellStyle name="Normal 2 3 10 2 2 22" xfId="37571"/>
    <cellStyle name="Normal 2 3 10 2 2 23" xfId="37572"/>
    <cellStyle name="Normal 2 3 10 2 2 24" xfId="37573"/>
    <cellStyle name="Normal 2 3 10 2 2 25" xfId="37574"/>
    <cellStyle name="Normal 2 3 10 2 2 26" xfId="37575"/>
    <cellStyle name="Normal 2 3 10 2 2 27" xfId="37576"/>
    <cellStyle name="Normal 2 3 10 2 2 3" xfId="37577"/>
    <cellStyle name="Normal 2 3 10 2 2 4" xfId="37578"/>
    <cellStyle name="Normal 2 3 10 2 2 5" xfId="37579"/>
    <cellStyle name="Normal 2 3 10 2 2 6" xfId="37580"/>
    <cellStyle name="Normal 2 3 10 2 2 7" xfId="37581"/>
    <cellStyle name="Normal 2 3 10 2 2 8" xfId="37582"/>
    <cellStyle name="Normal 2 3 10 2 2 9" xfId="37583"/>
    <cellStyle name="Normal 2 3 10 2 20" xfId="37584"/>
    <cellStyle name="Normal 2 3 10 2 21" xfId="37585"/>
    <cellStyle name="Normal 2 3 10 2 22" xfId="37586"/>
    <cellStyle name="Normal 2 3 10 2 23" xfId="37587"/>
    <cellStyle name="Normal 2 3 10 2 24" xfId="37588"/>
    <cellStyle name="Normal 2 3 10 2 25" xfId="37589"/>
    <cellStyle name="Normal 2 3 10 2 26" xfId="37590"/>
    <cellStyle name="Normal 2 3 10 2 27" xfId="37591"/>
    <cellStyle name="Normal 2 3 10 2 3" xfId="37592"/>
    <cellStyle name="Normal 2 3 10 2 4" xfId="37593"/>
    <cellStyle name="Normal 2 3 10 2 5" xfId="37594"/>
    <cellStyle name="Normal 2 3 10 2 6" xfId="37595"/>
    <cellStyle name="Normal 2 3 10 2 7" xfId="37596"/>
    <cellStyle name="Normal 2 3 10 2 8" xfId="37597"/>
    <cellStyle name="Normal 2 3 10 2 9" xfId="37598"/>
    <cellStyle name="Normal 2 3 10 20" xfId="37599"/>
    <cellStyle name="Normal 2 3 10 21" xfId="37600"/>
    <cellStyle name="Normal 2 3 10 22" xfId="37601"/>
    <cellStyle name="Normal 2 3 10 23" xfId="37602"/>
    <cellStyle name="Normal 2 3 10 24" xfId="37603"/>
    <cellStyle name="Normal 2 3 10 25" xfId="37604"/>
    <cellStyle name="Normal 2 3 10 26" xfId="37605"/>
    <cellStyle name="Normal 2 3 10 27" xfId="37606"/>
    <cellStyle name="Normal 2 3 10 28" xfId="37607"/>
    <cellStyle name="Normal 2 3 10 29" xfId="37608"/>
    <cellStyle name="Normal 2 3 10 3" xfId="37609"/>
    <cellStyle name="Normal 2 3 10 30" xfId="37610"/>
    <cellStyle name="Normal 2 3 10 31" xfId="37611"/>
    <cellStyle name="Normal 2 3 10 32" xfId="37612"/>
    <cellStyle name="Normal 2 3 10 33" xfId="37613"/>
    <cellStyle name="Normal 2 3 10 34" xfId="37614"/>
    <cellStyle name="Normal 2 3 10 35" xfId="37615"/>
    <cellStyle name="Normal 2 3 10 36" xfId="37616"/>
    <cellStyle name="Normal 2 3 10 37" xfId="37617"/>
    <cellStyle name="Normal 2 3 10 38" xfId="37618"/>
    <cellStyle name="Normal 2 3 10 39" xfId="37619"/>
    <cellStyle name="Normal 2 3 10 4" xfId="37620"/>
    <cellStyle name="Normal 2 3 10 5" xfId="37621"/>
    <cellStyle name="Normal 2 3 10 6" xfId="37622"/>
    <cellStyle name="Normal 2 3 10 7" xfId="37623"/>
    <cellStyle name="Normal 2 3 10 8" xfId="37624"/>
    <cellStyle name="Normal 2 3 10 9" xfId="37625"/>
    <cellStyle name="Normal 2 3 11" xfId="37626"/>
    <cellStyle name="Normal 2 3 11 2" xfId="37627"/>
    <cellStyle name="Normal 2 3 11 2 2" xfId="37628"/>
    <cellStyle name="Normal 2 3 11 2 2 2" xfId="37629"/>
    <cellStyle name="Normal 2 3 11 2 3" xfId="37630"/>
    <cellStyle name="Normal 2 3 11 2 4" xfId="37631"/>
    <cellStyle name="Normal 2 3 11 2 5" xfId="37632"/>
    <cellStyle name="Normal 2 3 11 2 6" xfId="37633"/>
    <cellStyle name="Normal 2 3 11 3" xfId="37634"/>
    <cellStyle name="Normal 2 3 11 4" xfId="37635"/>
    <cellStyle name="Normal 2 3 11 5" xfId="37636"/>
    <cellStyle name="Normal 2 3 11 6" xfId="37637"/>
    <cellStyle name="Normal 2 3 11 7" xfId="37638"/>
    <cellStyle name="Normal 2 3 12" xfId="37639"/>
    <cellStyle name="Normal 2 3 12 2" xfId="37640"/>
    <cellStyle name="Normal 2 3 12 2 2" xfId="37641"/>
    <cellStyle name="Normal 2 3 12 2 3" xfId="37642"/>
    <cellStyle name="Normal 2 3 12 2 4" xfId="37643"/>
    <cellStyle name="Normal 2 3 12 2 5" xfId="37644"/>
    <cellStyle name="Normal 2 3 12 2 6" xfId="37645"/>
    <cellStyle name="Normal 2 3 12 3" xfId="37646"/>
    <cellStyle name="Normal 2 3 12 4" xfId="37647"/>
    <cellStyle name="Normal 2 3 12 5" xfId="37648"/>
    <cellStyle name="Normal 2 3 12 6" xfId="37649"/>
    <cellStyle name="Normal 2 3 12 7" xfId="37650"/>
    <cellStyle name="Normal 2 3 13" xfId="37651"/>
    <cellStyle name="Normal 2 3 13 2" xfId="37652"/>
    <cellStyle name="Normal 2 3 13 2 2" xfId="37653"/>
    <cellStyle name="Normal 2 3 13 2 3" xfId="37654"/>
    <cellStyle name="Normal 2 3 13 2 4" xfId="37655"/>
    <cellStyle name="Normal 2 3 13 2 5" xfId="37656"/>
    <cellStyle name="Normal 2 3 13 2 6" xfId="37657"/>
    <cellStyle name="Normal 2 3 13 3" xfId="37658"/>
    <cellStyle name="Normal 2 3 13 4" xfId="37659"/>
    <cellStyle name="Normal 2 3 13 5" xfId="37660"/>
    <cellStyle name="Normal 2 3 13 6" xfId="37661"/>
    <cellStyle name="Normal 2 3 13 7" xfId="37662"/>
    <cellStyle name="Normal 2 3 14" xfId="37663"/>
    <cellStyle name="Normal 2 3 14 2" xfId="37664"/>
    <cellStyle name="Normal 2 3 14 2 2" xfId="37665"/>
    <cellStyle name="Normal 2 3 14 2 3" xfId="37666"/>
    <cellStyle name="Normal 2 3 14 2 4" xfId="37667"/>
    <cellStyle name="Normal 2 3 14 2 5" xfId="37668"/>
    <cellStyle name="Normal 2 3 14 2 6" xfId="37669"/>
    <cellStyle name="Normal 2 3 14 3" xfId="37670"/>
    <cellStyle name="Normal 2 3 14 4" xfId="37671"/>
    <cellStyle name="Normal 2 3 14 5" xfId="37672"/>
    <cellStyle name="Normal 2 3 14 6" xfId="37673"/>
    <cellStyle name="Normal 2 3 14 7" xfId="37674"/>
    <cellStyle name="Normal 2 3 15" xfId="37675"/>
    <cellStyle name="Normal 2 3 15 2" xfId="37676"/>
    <cellStyle name="Normal 2 3 15 2 2" xfId="37677"/>
    <cellStyle name="Normal 2 3 15 2 3" xfId="37678"/>
    <cellStyle name="Normal 2 3 15 2 4" xfId="37679"/>
    <cellStyle name="Normal 2 3 15 2 5" xfId="37680"/>
    <cellStyle name="Normal 2 3 15 2 6" xfId="37681"/>
    <cellStyle name="Normal 2 3 15 3" xfId="37682"/>
    <cellStyle name="Normal 2 3 15 4" xfId="37683"/>
    <cellStyle name="Normal 2 3 15 5" xfId="37684"/>
    <cellStyle name="Normal 2 3 15 6" xfId="37685"/>
    <cellStyle name="Normal 2 3 15 7" xfId="37686"/>
    <cellStyle name="Normal 2 3 16" xfId="37687"/>
    <cellStyle name="Normal 2 3 16 2" xfId="37688"/>
    <cellStyle name="Normal 2 3 16 2 2" xfId="37689"/>
    <cellStyle name="Normal 2 3 16 2 3" xfId="37690"/>
    <cellStyle name="Normal 2 3 16 2 4" xfId="37691"/>
    <cellStyle name="Normal 2 3 16 2 5" xfId="37692"/>
    <cellStyle name="Normal 2 3 16 2 6" xfId="37693"/>
    <cellStyle name="Normal 2 3 16 3" xfId="37694"/>
    <cellStyle name="Normal 2 3 16 4" xfId="37695"/>
    <cellStyle name="Normal 2 3 16 5" xfId="37696"/>
    <cellStyle name="Normal 2 3 16 6" xfId="37697"/>
    <cellStyle name="Normal 2 3 16 7" xfId="37698"/>
    <cellStyle name="Normal 2 3 17" xfId="37699"/>
    <cellStyle name="Normal 2 3 17 2" xfId="37700"/>
    <cellStyle name="Normal 2 3 17 2 2" xfId="37701"/>
    <cellStyle name="Normal 2 3 17 2 3" xfId="37702"/>
    <cellStyle name="Normal 2 3 17 2 4" xfId="37703"/>
    <cellStyle name="Normal 2 3 17 2 5" xfId="37704"/>
    <cellStyle name="Normal 2 3 17 2 6" xfId="37705"/>
    <cellStyle name="Normal 2 3 17 3" xfId="37706"/>
    <cellStyle name="Normal 2 3 17 4" xfId="37707"/>
    <cellStyle name="Normal 2 3 17 5" xfId="37708"/>
    <cellStyle name="Normal 2 3 17 6" xfId="37709"/>
    <cellStyle name="Normal 2 3 17 7" xfId="37710"/>
    <cellStyle name="Normal 2 3 18" xfId="37711"/>
    <cellStyle name="Normal 2 3 18 2" xfId="37712"/>
    <cellStyle name="Normal 2 3 18 2 2" xfId="37713"/>
    <cellStyle name="Normal 2 3 18 2 3" xfId="37714"/>
    <cellStyle name="Normal 2 3 18 2 4" xfId="37715"/>
    <cellStyle name="Normal 2 3 18 2 5" xfId="37716"/>
    <cellStyle name="Normal 2 3 18 2 6" xfId="37717"/>
    <cellStyle name="Normal 2 3 18 3" xfId="37718"/>
    <cellStyle name="Normal 2 3 18 4" xfId="37719"/>
    <cellStyle name="Normal 2 3 18 5" xfId="37720"/>
    <cellStyle name="Normal 2 3 18 6" xfId="37721"/>
    <cellStyle name="Normal 2 3 18 7" xfId="37722"/>
    <cellStyle name="Normal 2 3 19" xfId="37723"/>
    <cellStyle name="Normal 2 3 19 2" xfId="37724"/>
    <cellStyle name="Normal 2 3 19 2 2" xfId="37725"/>
    <cellStyle name="Normal 2 3 19 2 3" xfId="37726"/>
    <cellStyle name="Normal 2 3 19 2 4" xfId="37727"/>
    <cellStyle name="Normal 2 3 19 2 5" xfId="37728"/>
    <cellStyle name="Normal 2 3 19 2 6" xfId="37729"/>
    <cellStyle name="Normal 2 3 19 3" xfId="37730"/>
    <cellStyle name="Normal 2 3 19 4" xfId="37731"/>
    <cellStyle name="Normal 2 3 19 5" xfId="37732"/>
    <cellStyle name="Normal 2 3 19 6" xfId="37733"/>
    <cellStyle name="Normal 2 3 19 7" xfId="37734"/>
    <cellStyle name="Normal 2 3 2" xfId="37735"/>
    <cellStyle name="Normal 2 3 2 10" xfId="37736"/>
    <cellStyle name="Normal 2 3 2 11" xfId="37737"/>
    <cellStyle name="Normal 2 3 2 12" xfId="37738"/>
    <cellStyle name="Normal 2 3 2 13" xfId="37739"/>
    <cellStyle name="Normal 2 3 2 14" xfId="37740"/>
    <cellStyle name="Normal 2 3 2 15" xfId="37741"/>
    <cellStyle name="Normal 2 3 2 16" xfId="37742"/>
    <cellStyle name="Normal 2 3 2 17" xfId="37743"/>
    <cellStyle name="Normal 2 3 2 17 10" xfId="37744"/>
    <cellStyle name="Normal 2 3 2 17 11" xfId="37745"/>
    <cellStyle name="Normal 2 3 2 17 12" xfId="37746"/>
    <cellStyle name="Normal 2 3 2 17 13" xfId="37747"/>
    <cellStyle name="Normal 2 3 2 17 14" xfId="37748"/>
    <cellStyle name="Normal 2 3 2 17 15" xfId="37749"/>
    <cellStyle name="Normal 2 3 2 17 16" xfId="37750"/>
    <cellStyle name="Normal 2 3 2 17 17" xfId="37751"/>
    <cellStyle name="Normal 2 3 2 17 18" xfId="37752"/>
    <cellStyle name="Normal 2 3 2 17 19" xfId="37753"/>
    <cellStyle name="Normal 2 3 2 17 2" xfId="37754"/>
    <cellStyle name="Normal 2 3 2 17 2 10" xfId="37755"/>
    <cellStyle name="Normal 2 3 2 17 2 11" xfId="37756"/>
    <cellStyle name="Normal 2 3 2 17 2 12" xfId="37757"/>
    <cellStyle name="Normal 2 3 2 17 2 13" xfId="37758"/>
    <cellStyle name="Normal 2 3 2 17 2 14" xfId="37759"/>
    <cellStyle name="Normal 2 3 2 17 2 15" xfId="37760"/>
    <cellStyle name="Normal 2 3 2 17 2 16" xfId="37761"/>
    <cellStyle name="Normal 2 3 2 17 2 17" xfId="37762"/>
    <cellStyle name="Normal 2 3 2 17 2 18" xfId="37763"/>
    <cellStyle name="Normal 2 3 2 17 2 19" xfId="37764"/>
    <cellStyle name="Normal 2 3 2 17 2 2" xfId="37765"/>
    <cellStyle name="Normal 2 3 2 17 2 20" xfId="37766"/>
    <cellStyle name="Normal 2 3 2 17 2 21" xfId="37767"/>
    <cellStyle name="Normal 2 3 2 17 2 22" xfId="37768"/>
    <cellStyle name="Normal 2 3 2 17 2 23" xfId="37769"/>
    <cellStyle name="Normal 2 3 2 17 2 24" xfId="37770"/>
    <cellStyle name="Normal 2 3 2 17 2 25" xfId="37771"/>
    <cellStyle name="Normal 2 3 2 17 2 26" xfId="37772"/>
    <cellStyle name="Normal 2 3 2 17 2 27" xfId="37773"/>
    <cellStyle name="Normal 2 3 2 17 2 3" xfId="37774"/>
    <cellStyle name="Normal 2 3 2 17 2 4" xfId="37775"/>
    <cellStyle name="Normal 2 3 2 17 2 5" xfId="37776"/>
    <cellStyle name="Normal 2 3 2 17 2 6" xfId="37777"/>
    <cellStyle name="Normal 2 3 2 17 2 7" xfId="37778"/>
    <cellStyle name="Normal 2 3 2 17 2 8" xfId="37779"/>
    <cellStyle name="Normal 2 3 2 17 2 9" xfId="37780"/>
    <cellStyle name="Normal 2 3 2 17 20" xfId="37781"/>
    <cellStyle name="Normal 2 3 2 17 21" xfId="37782"/>
    <cellStyle name="Normal 2 3 2 17 22" xfId="37783"/>
    <cellStyle name="Normal 2 3 2 17 23" xfId="37784"/>
    <cellStyle name="Normal 2 3 2 17 24" xfId="37785"/>
    <cellStyle name="Normal 2 3 2 17 25" xfId="37786"/>
    <cellStyle name="Normal 2 3 2 17 26" xfId="37787"/>
    <cellStyle name="Normal 2 3 2 17 27" xfId="37788"/>
    <cellStyle name="Normal 2 3 2 17 3" xfId="37789"/>
    <cellStyle name="Normal 2 3 2 17 4" xfId="37790"/>
    <cellStyle name="Normal 2 3 2 17 5" xfId="37791"/>
    <cellStyle name="Normal 2 3 2 17 6" xfId="37792"/>
    <cellStyle name="Normal 2 3 2 17 7" xfId="37793"/>
    <cellStyle name="Normal 2 3 2 17 8" xfId="37794"/>
    <cellStyle name="Normal 2 3 2 17 9" xfId="37795"/>
    <cellStyle name="Normal 2 3 2 18" xfId="37796"/>
    <cellStyle name="Normal 2 3 2 19" xfId="37797"/>
    <cellStyle name="Normal 2 3 2 2" xfId="37798"/>
    <cellStyle name="Normal 2 3 2 2 10" xfId="37799"/>
    <cellStyle name="Normal 2 3 2 2 11" xfId="37800"/>
    <cellStyle name="Normal 2 3 2 2 12" xfId="37801"/>
    <cellStyle name="Normal 2 3 2 2 13" xfId="37802"/>
    <cellStyle name="Normal 2 3 2 2 14" xfId="37803"/>
    <cellStyle name="Normal 2 3 2 2 15" xfId="37804"/>
    <cellStyle name="Normal 2 3 2 2 15 10" xfId="37805"/>
    <cellStyle name="Normal 2 3 2 2 15 11" xfId="37806"/>
    <cellStyle name="Normal 2 3 2 2 15 12" xfId="37807"/>
    <cellStyle name="Normal 2 3 2 2 15 13" xfId="37808"/>
    <cellStyle name="Normal 2 3 2 2 15 14" xfId="37809"/>
    <cellStyle name="Normal 2 3 2 2 15 15" xfId="37810"/>
    <cellStyle name="Normal 2 3 2 2 15 16" xfId="37811"/>
    <cellStyle name="Normal 2 3 2 2 15 17" xfId="37812"/>
    <cellStyle name="Normal 2 3 2 2 15 18" xfId="37813"/>
    <cellStyle name="Normal 2 3 2 2 15 19" xfId="37814"/>
    <cellStyle name="Normal 2 3 2 2 15 2" xfId="37815"/>
    <cellStyle name="Normal 2 3 2 2 15 2 10" xfId="37816"/>
    <cellStyle name="Normal 2 3 2 2 15 2 11" xfId="37817"/>
    <cellStyle name="Normal 2 3 2 2 15 2 12" xfId="37818"/>
    <cellStyle name="Normal 2 3 2 2 15 2 13" xfId="37819"/>
    <cellStyle name="Normal 2 3 2 2 15 2 14" xfId="37820"/>
    <cellStyle name="Normal 2 3 2 2 15 2 15" xfId="37821"/>
    <cellStyle name="Normal 2 3 2 2 15 2 16" xfId="37822"/>
    <cellStyle name="Normal 2 3 2 2 15 2 17" xfId="37823"/>
    <cellStyle name="Normal 2 3 2 2 15 2 18" xfId="37824"/>
    <cellStyle name="Normal 2 3 2 2 15 2 19" xfId="37825"/>
    <cellStyle name="Normal 2 3 2 2 15 2 2" xfId="37826"/>
    <cellStyle name="Normal 2 3 2 2 15 2 20" xfId="37827"/>
    <cellStyle name="Normal 2 3 2 2 15 2 21" xfId="37828"/>
    <cellStyle name="Normal 2 3 2 2 15 2 22" xfId="37829"/>
    <cellStyle name="Normal 2 3 2 2 15 2 23" xfId="37830"/>
    <cellStyle name="Normal 2 3 2 2 15 2 24" xfId="37831"/>
    <cellStyle name="Normal 2 3 2 2 15 2 25" xfId="37832"/>
    <cellStyle name="Normal 2 3 2 2 15 2 26" xfId="37833"/>
    <cellStyle name="Normal 2 3 2 2 15 2 27" xfId="37834"/>
    <cellStyle name="Normal 2 3 2 2 15 2 3" xfId="37835"/>
    <cellStyle name="Normal 2 3 2 2 15 2 4" xfId="37836"/>
    <cellStyle name="Normal 2 3 2 2 15 2 5" xfId="37837"/>
    <cellStyle name="Normal 2 3 2 2 15 2 6" xfId="37838"/>
    <cellStyle name="Normal 2 3 2 2 15 2 7" xfId="37839"/>
    <cellStyle name="Normal 2 3 2 2 15 2 8" xfId="37840"/>
    <cellStyle name="Normal 2 3 2 2 15 2 9" xfId="37841"/>
    <cellStyle name="Normal 2 3 2 2 15 20" xfId="37842"/>
    <cellStyle name="Normal 2 3 2 2 15 21" xfId="37843"/>
    <cellStyle name="Normal 2 3 2 2 15 22" xfId="37844"/>
    <cellStyle name="Normal 2 3 2 2 15 23" xfId="37845"/>
    <cellStyle name="Normal 2 3 2 2 15 24" xfId="37846"/>
    <cellStyle name="Normal 2 3 2 2 15 25" xfId="37847"/>
    <cellStyle name="Normal 2 3 2 2 15 26" xfId="37848"/>
    <cellStyle name="Normal 2 3 2 2 15 27" xfId="37849"/>
    <cellStyle name="Normal 2 3 2 2 15 3" xfId="37850"/>
    <cellStyle name="Normal 2 3 2 2 15 4" xfId="37851"/>
    <cellStyle name="Normal 2 3 2 2 15 5" xfId="37852"/>
    <cellStyle name="Normal 2 3 2 2 15 6" xfId="37853"/>
    <cellStyle name="Normal 2 3 2 2 15 7" xfId="37854"/>
    <cellStyle name="Normal 2 3 2 2 15 8" xfId="37855"/>
    <cellStyle name="Normal 2 3 2 2 15 9" xfId="37856"/>
    <cellStyle name="Normal 2 3 2 2 16" xfId="37857"/>
    <cellStyle name="Normal 2 3 2 2 17" xfId="37858"/>
    <cellStyle name="Normal 2 3 2 2 18" xfId="37859"/>
    <cellStyle name="Normal 2 3 2 2 19" xfId="37860"/>
    <cellStyle name="Normal 2 3 2 2 2" xfId="37861"/>
    <cellStyle name="Normal 2 3 2 2 2 10" xfId="37862"/>
    <cellStyle name="Normal 2 3 2 2 2 11" xfId="37863"/>
    <cellStyle name="Normal 2 3 2 2 2 12" xfId="37864"/>
    <cellStyle name="Normal 2 3 2 2 2 13" xfId="37865"/>
    <cellStyle name="Normal 2 3 2 2 2 14" xfId="37866"/>
    <cellStyle name="Normal 2 3 2 2 2 15" xfId="37867"/>
    <cellStyle name="Normal 2 3 2 2 2 16" xfId="37868"/>
    <cellStyle name="Normal 2 3 2 2 2 16 10" xfId="37869"/>
    <cellStyle name="Normal 2 3 2 2 2 16 11" xfId="37870"/>
    <cellStyle name="Normal 2 3 2 2 2 16 12" xfId="37871"/>
    <cellStyle name="Normal 2 3 2 2 2 16 13" xfId="37872"/>
    <cellStyle name="Normal 2 3 2 2 2 16 14" xfId="37873"/>
    <cellStyle name="Normal 2 3 2 2 2 16 15" xfId="37874"/>
    <cellStyle name="Normal 2 3 2 2 2 16 16" xfId="37875"/>
    <cellStyle name="Normal 2 3 2 2 2 16 17" xfId="37876"/>
    <cellStyle name="Normal 2 3 2 2 2 16 18" xfId="37877"/>
    <cellStyle name="Normal 2 3 2 2 2 16 19" xfId="37878"/>
    <cellStyle name="Normal 2 3 2 2 2 16 2" xfId="37879"/>
    <cellStyle name="Normal 2 3 2 2 2 16 2 10" xfId="37880"/>
    <cellStyle name="Normal 2 3 2 2 2 16 2 11" xfId="37881"/>
    <cellStyle name="Normal 2 3 2 2 2 16 2 12" xfId="37882"/>
    <cellStyle name="Normal 2 3 2 2 2 16 2 13" xfId="37883"/>
    <cellStyle name="Normal 2 3 2 2 2 16 2 14" xfId="37884"/>
    <cellStyle name="Normal 2 3 2 2 2 16 2 15" xfId="37885"/>
    <cellStyle name="Normal 2 3 2 2 2 16 2 16" xfId="37886"/>
    <cellStyle name="Normal 2 3 2 2 2 16 2 17" xfId="37887"/>
    <cellStyle name="Normal 2 3 2 2 2 16 2 18" xfId="37888"/>
    <cellStyle name="Normal 2 3 2 2 2 16 2 19" xfId="37889"/>
    <cellStyle name="Normal 2 3 2 2 2 16 2 2" xfId="37890"/>
    <cellStyle name="Normal 2 3 2 2 2 16 2 20" xfId="37891"/>
    <cellStyle name="Normal 2 3 2 2 2 16 2 21" xfId="37892"/>
    <cellStyle name="Normal 2 3 2 2 2 16 2 22" xfId="37893"/>
    <cellStyle name="Normal 2 3 2 2 2 16 2 23" xfId="37894"/>
    <cellStyle name="Normal 2 3 2 2 2 16 2 24" xfId="37895"/>
    <cellStyle name="Normal 2 3 2 2 2 16 2 25" xfId="37896"/>
    <cellStyle name="Normal 2 3 2 2 2 16 2 26" xfId="37897"/>
    <cellStyle name="Normal 2 3 2 2 2 16 2 27" xfId="37898"/>
    <cellStyle name="Normal 2 3 2 2 2 16 2 3" xfId="37899"/>
    <cellStyle name="Normal 2 3 2 2 2 16 2 4" xfId="37900"/>
    <cellStyle name="Normal 2 3 2 2 2 16 2 5" xfId="37901"/>
    <cellStyle name="Normal 2 3 2 2 2 16 2 6" xfId="37902"/>
    <cellStyle name="Normal 2 3 2 2 2 16 2 7" xfId="37903"/>
    <cellStyle name="Normal 2 3 2 2 2 16 2 8" xfId="37904"/>
    <cellStyle name="Normal 2 3 2 2 2 16 2 9" xfId="37905"/>
    <cellStyle name="Normal 2 3 2 2 2 16 20" xfId="37906"/>
    <cellStyle name="Normal 2 3 2 2 2 16 21" xfId="37907"/>
    <cellStyle name="Normal 2 3 2 2 2 16 22" xfId="37908"/>
    <cellStyle name="Normal 2 3 2 2 2 16 23" xfId="37909"/>
    <cellStyle name="Normal 2 3 2 2 2 16 24" xfId="37910"/>
    <cellStyle name="Normal 2 3 2 2 2 16 25" xfId="37911"/>
    <cellStyle name="Normal 2 3 2 2 2 16 26" xfId="37912"/>
    <cellStyle name="Normal 2 3 2 2 2 16 27" xfId="37913"/>
    <cellStyle name="Normal 2 3 2 2 2 16 3" xfId="37914"/>
    <cellStyle name="Normal 2 3 2 2 2 16 4" xfId="37915"/>
    <cellStyle name="Normal 2 3 2 2 2 16 5" xfId="37916"/>
    <cellStyle name="Normal 2 3 2 2 2 16 6" xfId="37917"/>
    <cellStyle name="Normal 2 3 2 2 2 16 7" xfId="37918"/>
    <cellStyle name="Normal 2 3 2 2 2 16 8" xfId="37919"/>
    <cellStyle name="Normal 2 3 2 2 2 16 9" xfId="37920"/>
    <cellStyle name="Normal 2 3 2 2 2 17" xfId="37921"/>
    <cellStyle name="Normal 2 3 2 2 2 18" xfId="37922"/>
    <cellStyle name="Normal 2 3 2 2 2 19" xfId="37923"/>
    <cellStyle name="Normal 2 3 2 2 2 2" xfId="37924"/>
    <cellStyle name="Normal 2 3 2 2 2 2 10" xfId="37925"/>
    <cellStyle name="Normal 2 3 2 2 2 2 11" xfId="37926"/>
    <cellStyle name="Normal 2 3 2 2 2 2 12" xfId="37927"/>
    <cellStyle name="Normal 2 3 2 2 2 2 13" xfId="37928"/>
    <cellStyle name="Normal 2 3 2 2 2 2 14" xfId="37929"/>
    <cellStyle name="Normal 2 3 2 2 2 2 14 10" xfId="37930"/>
    <cellStyle name="Normal 2 3 2 2 2 2 14 11" xfId="37931"/>
    <cellStyle name="Normal 2 3 2 2 2 2 14 12" xfId="37932"/>
    <cellStyle name="Normal 2 3 2 2 2 2 14 13" xfId="37933"/>
    <cellStyle name="Normal 2 3 2 2 2 2 14 14" xfId="37934"/>
    <cellStyle name="Normal 2 3 2 2 2 2 14 15" xfId="37935"/>
    <cellStyle name="Normal 2 3 2 2 2 2 14 16" xfId="37936"/>
    <cellStyle name="Normal 2 3 2 2 2 2 14 17" xfId="37937"/>
    <cellStyle name="Normal 2 3 2 2 2 2 14 18" xfId="37938"/>
    <cellStyle name="Normal 2 3 2 2 2 2 14 19" xfId="37939"/>
    <cellStyle name="Normal 2 3 2 2 2 2 14 2" xfId="37940"/>
    <cellStyle name="Normal 2 3 2 2 2 2 14 2 10" xfId="37941"/>
    <cellStyle name="Normal 2 3 2 2 2 2 14 2 11" xfId="37942"/>
    <cellStyle name="Normal 2 3 2 2 2 2 14 2 12" xfId="37943"/>
    <cellStyle name="Normal 2 3 2 2 2 2 14 2 13" xfId="37944"/>
    <cellStyle name="Normal 2 3 2 2 2 2 14 2 14" xfId="37945"/>
    <cellStyle name="Normal 2 3 2 2 2 2 14 2 15" xfId="37946"/>
    <cellStyle name="Normal 2 3 2 2 2 2 14 2 16" xfId="37947"/>
    <cellStyle name="Normal 2 3 2 2 2 2 14 2 17" xfId="37948"/>
    <cellStyle name="Normal 2 3 2 2 2 2 14 2 18" xfId="37949"/>
    <cellStyle name="Normal 2 3 2 2 2 2 14 2 19" xfId="37950"/>
    <cellStyle name="Normal 2 3 2 2 2 2 14 2 2" xfId="37951"/>
    <cellStyle name="Normal 2 3 2 2 2 2 14 2 20" xfId="37952"/>
    <cellStyle name="Normal 2 3 2 2 2 2 14 2 21" xfId="37953"/>
    <cellStyle name="Normal 2 3 2 2 2 2 14 2 22" xfId="37954"/>
    <cellStyle name="Normal 2 3 2 2 2 2 14 2 23" xfId="37955"/>
    <cellStyle name="Normal 2 3 2 2 2 2 14 2 24" xfId="37956"/>
    <cellStyle name="Normal 2 3 2 2 2 2 14 2 25" xfId="37957"/>
    <cellStyle name="Normal 2 3 2 2 2 2 14 2 26" xfId="37958"/>
    <cellStyle name="Normal 2 3 2 2 2 2 14 2 27" xfId="37959"/>
    <cellStyle name="Normal 2 3 2 2 2 2 14 2 3" xfId="37960"/>
    <cellStyle name="Normal 2 3 2 2 2 2 14 2 4" xfId="37961"/>
    <cellStyle name="Normal 2 3 2 2 2 2 14 2 5" xfId="37962"/>
    <cellStyle name="Normal 2 3 2 2 2 2 14 2 6" xfId="37963"/>
    <cellStyle name="Normal 2 3 2 2 2 2 14 2 7" xfId="37964"/>
    <cellStyle name="Normal 2 3 2 2 2 2 14 2 8" xfId="37965"/>
    <cellStyle name="Normal 2 3 2 2 2 2 14 2 9" xfId="37966"/>
    <cellStyle name="Normal 2 3 2 2 2 2 14 20" xfId="37967"/>
    <cellStyle name="Normal 2 3 2 2 2 2 14 21" xfId="37968"/>
    <cellStyle name="Normal 2 3 2 2 2 2 14 22" xfId="37969"/>
    <cellStyle name="Normal 2 3 2 2 2 2 14 23" xfId="37970"/>
    <cellStyle name="Normal 2 3 2 2 2 2 14 24" xfId="37971"/>
    <cellStyle name="Normal 2 3 2 2 2 2 14 25" xfId="37972"/>
    <cellStyle name="Normal 2 3 2 2 2 2 14 26" xfId="37973"/>
    <cellStyle name="Normal 2 3 2 2 2 2 14 27" xfId="37974"/>
    <cellStyle name="Normal 2 3 2 2 2 2 14 3" xfId="37975"/>
    <cellStyle name="Normal 2 3 2 2 2 2 14 4" xfId="37976"/>
    <cellStyle name="Normal 2 3 2 2 2 2 14 5" xfId="37977"/>
    <cellStyle name="Normal 2 3 2 2 2 2 14 6" xfId="37978"/>
    <cellStyle name="Normal 2 3 2 2 2 2 14 7" xfId="37979"/>
    <cellStyle name="Normal 2 3 2 2 2 2 14 8" xfId="37980"/>
    <cellStyle name="Normal 2 3 2 2 2 2 14 9" xfId="37981"/>
    <cellStyle name="Normal 2 3 2 2 2 2 15" xfId="37982"/>
    <cellStyle name="Normal 2 3 2 2 2 2 16" xfId="37983"/>
    <cellStyle name="Normal 2 3 2 2 2 2 17" xfId="37984"/>
    <cellStyle name="Normal 2 3 2 2 2 2 18" xfId="37985"/>
    <cellStyle name="Normal 2 3 2 2 2 2 19" xfId="37986"/>
    <cellStyle name="Normal 2 3 2 2 2 2 2" xfId="37987"/>
    <cellStyle name="Normal 2 3 2 2 2 2 2 10" xfId="37988"/>
    <cellStyle name="Normal 2 3 2 2 2 2 2 11" xfId="37989"/>
    <cellStyle name="Normal 2 3 2 2 2 2 2 12" xfId="37990"/>
    <cellStyle name="Normal 2 3 2 2 2 2 2 13" xfId="37991"/>
    <cellStyle name="Normal 2 3 2 2 2 2 2 14" xfId="37992"/>
    <cellStyle name="Normal 2 3 2 2 2 2 2 15" xfId="37993"/>
    <cellStyle name="Normal 2 3 2 2 2 2 2 16" xfId="37994"/>
    <cellStyle name="Normal 2 3 2 2 2 2 2 17" xfId="37995"/>
    <cellStyle name="Normal 2 3 2 2 2 2 2 18" xfId="37996"/>
    <cellStyle name="Normal 2 3 2 2 2 2 2 19" xfId="37997"/>
    <cellStyle name="Normal 2 3 2 2 2 2 2 2" xfId="37998"/>
    <cellStyle name="Normal 2 3 2 2 2 2 2 2 10" xfId="37999"/>
    <cellStyle name="Normal 2 3 2 2 2 2 2 2 11" xfId="38000"/>
    <cellStyle name="Normal 2 3 2 2 2 2 2 2 12" xfId="38001"/>
    <cellStyle name="Normal 2 3 2 2 2 2 2 2 13" xfId="38002"/>
    <cellStyle name="Normal 2 3 2 2 2 2 2 2 14" xfId="38003"/>
    <cellStyle name="Normal 2 3 2 2 2 2 2 2 15" xfId="38004"/>
    <cellStyle name="Normal 2 3 2 2 2 2 2 2 16" xfId="38005"/>
    <cellStyle name="Normal 2 3 2 2 2 2 2 2 17" xfId="38006"/>
    <cellStyle name="Normal 2 3 2 2 2 2 2 2 18" xfId="38007"/>
    <cellStyle name="Normal 2 3 2 2 2 2 2 2 19" xfId="38008"/>
    <cellStyle name="Normal 2 3 2 2 2 2 2 2 2" xfId="38009"/>
    <cellStyle name="Normal 2 3 2 2 2 2 2 2 2 10" xfId="38010"/>
    <cellStyle name="Normal 2 3 2 2 2 2 2 2 2 11" xfId="38011"/>
    <cellStyle name="Normal 2 3 2 2 2 2 2 2 2 12" xfId="38012"/>
    <cellStyle name="Normal 2 3 2 2 2 2 2 2 2 13" xfId="38013"/>
    <cellStyle name="Normal 2 3 2 2 2 2 2 2 2 14" xfId="38014"/>
    <cellStyle name="Normal 2 3 2 2 2 2 2 2 2 15" xfId="38015"/>
    <cellStyle name="Normal 2 3 2 2 2 2 2 2 2 16" xfId="38016"/>
    <cellStyle name="Normal 2 3 2 2 2 2 2 2 2 17" xfId="38017"/>
    <cellStyle name="Normal 2 3 2 2 2 2 2 2 2 18" xfId="38018"/>
    <cellStyle name="Normal 2 3 2 2 2 2 2 2 2 19" xfId="38019"/>
    <cellStyle name="Normal 2 3 2 2 2 2 2 2 2 2" xfId="38020"/>
    <cellStyle name="Normal 2 3 2 2 2 2 2 2 2 20" xfId="38021"/>
    <cellStyle name="Normal 2 3 2 2 2 2 2 2 2 21" xfId="38022"/>
    <cellStyle name="Normal 2 3 2 2 2 2 2 2 2 22" xfId="38023"/>
    <cellStyle name="Normal 2 3 2 2 2 2 2 2 2 23" xfId="38024"/>
    <cellStyle name="Normal 2 3 2 2 2 2 2 2 2 24" xfId="38025"/>
    <cellStyle name="Normal 2 3 2 2 2 2 2 2 2 25" xfId="38026"/>
    <cellStyle name="Normal 2 3 2 2 2 2 2 2 2 26" xfId="38027"/>
    <cellStyle name="Normal 2 3 2 2 2 2 2 2 2 27" xfId="38028"/>
    <cellStyle name="Normal 2 3 2 2 2 2 2 2 2 3" xfId="38029"/>
    <cellStyle name="Normal 2 3 2 2 2 2 2 2 2 4" xfId="38030"/>
    <cellStyle name="Normal 2 3 2 2 2 2 2 2 2 5" xfId="38031"/>
    <cellStyle name="Normal 2 3 2 2 2 2 2 2 2 6" xfId="38032"/>
    <cellStyle name="Normal 2 3 2 2 2 2 2 2 2 7" xfId="38033"/>
    <cellStyle name="Normal 2 3 2 2 2 2 2 2 2 8" xfId="38034"/>
    <cellStyle name="Normal 2 3 2 2 2 2 2 2 2 9" xfId="38035"/>
    <cellStyle name="Normal 2 3 2 2 2 2 2 2 20" xfId="38036"/>
    <cellStyle name="Normal 2 3 2 2 2 2 2 2 21" xfId="38037"/>
    <cellStyle name="Normal 2 3 2 2 2 2 2 2 22" xfId="38038"/>
    <cellStyle name="Normal 2 3 2 2 2 2 2 2 23" xfId="38039"/>
    <cellStyle name="Normal 2 3 2 2 2 2 2 2 24" xfId="38040"/>
    <cellStyle name="Normal 2 3 2 2 2 2 2 2 25" xfId="38041"/>
    <cellStyle name="Normal 2 3 2 2 2 2 2 2 26" xfId="38042"/>
    <cellStyle name="Normal 2 3 2 2 2 2 2 2 27" xfId="38043"/>
    <cellStyle name="Normal 2 3 2 2 2 2 2 2 3" xfId="38044"/>
    <cellStyle name="Normal 2 3 2 2 2 2 2 2 4" xfId="38045"/>
    <cellStyle name="Normal 2 3 2 2 2 2 2 2 5" xfId="38046"/>
    <cellStyle name="Normal 2 3 2 2 2 2 2 2 6" xfId="38047"/>
    <cellStyle name="Normal 2 3 2 2 2 2 2 2 7" xfId="38048"/>
    <cellStyle name="Normal 2 3 2 2 2 2 2 2 8" xfId="38049"/>
    <cellStyle name="Normal 2 3 2 2 2 2 2 2 9" xfId="38050"/>
    <cellStyle name="Normal 2 3 2 2 2 2 2 20" xfId="38051"/>
    <cellStyle name="Normal 2 3 2 2 2 2 2 21" xfId="38052"/>
    <cellStyle name="Normal 2 3 2 2 2 2 2 22" xfId="38053"/>
    <cellStyle name="Normal 2 3 2 2 2 2 2 23" xfId="38054"/>
    <cellStyle name="Normal 2 3 2 2 2 2 2 24" xfId="38055"/>
    <cellStyle name="Normal 2 3 2 2 2 2 2 25" xfId="38056"/>
    <cellStyle name="Normal 2 3 2 2 2 2 2 26" xfId="38057"/>
    <cellStyle name="Normal 2 3 2 2 2 2 2 27" xfId="38058"/>
    <cellStyle name="Normal 2 3 2 2 2 2 2 28" xfId="38059"/>
    <cellStyle name="Normal 2 3 2 2 2 2 2 29" xfId="38060"/>
    <cellStyle name="Normal 2 3 2 2 2 2 2 3" xfId="38061"/>
    <cellStyle name="Normal 2 3 2 2 2 2 2 30" xfId="38062"/>
    <cellStyle name="Normal 2 3 2 2 2 2 2 31" xfId="38063"/>
    <cellStyle name="Normal 2 3 2 2 2 2 2 32" xfId="38064"/>
    <cellStyle name="Normal 2 3 2 2 2 2 2 33" xfId="38065"/>
    <cellStyle name="Normal 2 3 2 2 2 2 2 34" xfId="38066"/>
    <cellStyle name="Normal 2 3 2 2 2 2 2 35" xfId="38067"/>
    <cellStyle name="Normal 2 3 2 2 2 2 2 36" xfId="38068"/>
    <cellStyle name="Normal 2 3 2 2 2 2 2 37" xfId="38069"/>
    <cellStyle name="Normal 2 3 2 2 2 2 2 38" xfId="38070"/>
    <cellStyle name="Normal 2 3 2 2 2 2 2 39" xfId="38071"/>
    <cellStyle name="Normal 2 3 2 2 2 2 2 4" xfId="38072"/>
    <cellStyle name="Normal 2 3 2 2 2 2 2 5" xfId="38073"/>
    <cellStyle name="Normal 2 3 2 2 2 2 2 6" xfId="38074"/>
    <cellStyle name="Normal 2 3 2 2 2 2 2 7" xfId="38075"/>
    <cellStyle name="Normal 2 3 2 2 2 2 2 8" xfId="38076"/>
    <cellStyle name="Normal 2 3 2 2 2 2 2 9" xfId="38077"/>
    <cellStyle name="Normal 2 3 2 2 2 2 20" xfId="38078"/>
    <cellStyle name="Normal 2 3 2 2 2 2 21" xfId="38079"/>
    <cellStyle name="Normal 2 3 2 2 2 2 22" xfId="38080"/>
    <cellStyle name="Normal 2 3 2 2 2 2 23" xfId="38081"/>
    <cellStyle name="Normal 2 3 2 2 2 2 24" xfId="38082"/>
    <cellStyle name="Normal 2 3 2 2 2 2 25" xfId="38083"/>
    <cellStyle name="Normal 2 3 2 2 2 2 26" xfId="38084"/>
    <cellStyle name="Normal 2 3 2 2 2 2 27" xfId="38085"/>
    <cellStyle name="Normal 2 3 2 2 2 2 28" xfId="38086"/>
    <cellStyle name="Normal 2 3 2 2 2 2 29" xfId="38087"/>
    <cellStyle name="Normal 2 3 2 2 2 2 3" xfId="38088"/>
    <cellStyle name="Normal 2 3 2 2 2 2 30" xfId="38089"/>
    <cellStyle name="Normal 2 3 2 2 2 2 31" xfId="38090"/>
    <cellStyle name="Normal 2 3 2 2 2 2 32" xfId="38091"/>
    <cellStyle name="Normal 2 3 2 2 2 2 33" xfId="38092"/>
    <cellStyle name="Normal 2 3 2 2 2 2 34" xfId="38093"/>
    <cellStyle name="Normal 2 3 2 2 2 2 35" xfId="38094"/>
    <cellStyle name="Normal 2 3 2 2 2 2 36" xfId="38095"/>
    <cellStyle name="Normal 2 3 2 2 2 2 37" xfId="38096"/>
    <cellStyle name="Normal 2 3 2 2 2 2 38" xfId="38097"/>
    <cellStyle name="Normal 2 3 2 2 2 2 39" xfId="38098"/>
    <cellStyle name="Normal 2 3 2 2 2 2 4" xfId="38099"/>
    <cellStyle name="Normal 2 3 2 2 2 2 40" xfId="38100"/>
    <cellStyle name="Normal 2 3 2 2 2 2 41" xfId="38101"/>
    <cellStyle name="Normal 2 3 2 2 2 2 42" xfId="38102"/>
    <cellStyle name="Normal 2 3 2 2 2 2 43" xfId="38103"/>
    <cellStyle name="Normal 2 3 2 2 2 2 44" xfId="38104"/>
    <cellStyle name="Normal 2 3 2 2 2 2 45" xfId="38105"/>
    <cellStyle name="Normal 2 3 2 2 2 2 46" xfId="38106"/>
    <cellStyle name="Normal 2 3 2 2 2 2 47" xfId="38107"/>
    <cellStyle name="Normal 2 3 2 2 2 2 48" xfId="38108"/>
    <cellStyle name="Normal 2 3 2 2 2 2 49" xfId="38109"/>
    <cellStyle name="Normal 2 3 2 2 2 2 5" xfId="38110"/>
    <cellStyle name="Normal 2 3 2 2 2 2 50" xfId="38111"/>
    <cellStyle name="Normal 2 3 2 2 2 2 6" xfId="38112"/>
    <cellStyle name="Normal 2 3 2 2 2 2 7" xfId="38113"/>
    <cellStyle name="Normal 2 3 2 2 2 2 8" xfId="38114"/>
    <cellStyle name="Normal 2 3 2 2 2 2 9" xfId="38115"/>
    <cellStyle name="Normal 2 3 2 2 2 20" xfId="38116"/>
    <cellStyle name="Normal 2 3 2 2 2 21" xfId="38117"/>
    <cellStyle name="Normal 2 3 2 2 2 22" xfId="38118"/>
    <cellStyle name="Normal 2 3 2 2 2 23" xfId="38119"/>
    <cellStyle name="Normal 2 3 2 2 2 24" xfId="38120"/>
    <cellStyle name="Normal 2 3 2 2 2 25" xfId="38121"/>
    <cellStyle name="Normal 2 3 2 2 2 26" xfId="38122"/>
    <cellStyle name="Normal 2 3 2 2 2 27" xfId="38123"/>
    <cellStyle name="Normal 2 3 2 2 2 28" xfId="38124"/>
    <cellStyle name="Normal 2 3 2 2 2 29" xfId="38125"/>
    <cellStyle name="Normal 2 3 2 2 2 3" xfId="38126"/>
    <cellStyle name="Normal 2 3 2 2 2 30" xfId="38127"/>
    <cellStyle name="Normal 2 3 2 2 2 31" xfId="38128"/>
    <cellStyle name="Normal 2 3 2 2 2 32" xfId="38129"/>
    <cellStyle name="Normal 2 3 2 2 2 33" xfId="38130"/>
    <cellStyle name="Normal 2 3 2 2 2 34" xfId="38131"/>
    <cellStyle name="Normal 2 3 2 2 2 35" xfId="38132"/>
    <cellStyle name="Normal 2 3 2 2 2 36" xfId="38133"/>
    <cellStyle name="Normal 2 3 2 2 2 37" xfId="38134"/>
    <cellStyle name="Normal 2 3 2 2 2 38" xfId="38135"/>
    <cellStyle name="Normal 2 3 2 2 2 39" xfId="38136"/>
    <cellStyle name="Normal 2 3 2 2 2 4" xfId="38137"/>
    <cellStyle name="Normal 2 3 2 2 2 40" xfId="38138"/>
    <cellStyle name="Normal 2 3 2 2 2 41" xfId="38139"/>
    <cellStyle name="Normal 2 3 2 2 2 42" xfId="38140"/>
    <cellStyle name="Normal 2 3 2 2 2 43" xfId="38141"/>
    <cellStyle name="Normal 2 3 2 2 2 44" xfId="38142"/>
    <cellStyle name="Normal 2 3 2 2 2 45" xfId="38143"/>
    <cellStyle name="Normal 2 3 2 2 2 46" xfId="38144"/>
    <cellStyle name="Normal 2 3 2 2 2 47" xfId="38145"/>
    <cellStyle name="Normal 2 3 2 2 2 48" xfId="38146"/>
    <cellStyle name="Normal 2 3 2 2 2 49" xfId="38147"/>
    <cellStyle name="Normal 2 3 2 2 2 5" xfId="38148"/>
    <cellStyle name="Normal 2 3 2 2 2 5 10" xfId="38149"/>
    <cellStyle name="Normal 2 3 2 2 2 5 11" xfId="38150"/>
    <cellStyle name="Normal 2 3 2 2 2 5 12" xfId="38151"/>
    <cellStyle name="Normal 2 3 2 2 2 5 13" xfId="38152"/>
    <cellStyle name="Normal 2 3 2 2 2 5 14" xfId="38153"/>
    <cellStyle name="Normal 2 3 2 2 2 5 15" xfId="38154"/>
    <cellStyle name="Normal 2 3 2 2 2 5 16" xfId="38155"/>
    <cellStyle name="Normal 2 3 2 2 2 5 17" xfId="38156"/>
    <cellStyle name="Normal 2 3 2 2 2 5 18" xfId="38157"/>
    <cellStyle name="Normal 2 3 2 2 2 5 19" xfId="38158"/>
    <cellStyle name="Normal 2 3 2 2 2 5 2" xfId="38159"/>
    <cellStyle name="Normal 2 3 2 2 2 5 2 10" xfId="38160"/>
    <cellStyle name="Normal 2 3 2 2 2 5 2 11" xfId="38161"/>
    <cellStyle name="Normal 2 3 2 2 2 5 2 12" xfId="38162"/>
    <cellStyle name="Normal 2 3 2 2 2 5 2 13" xfId="38163"/>
    <cellStyle name="Normal 2 3 2 2 2 5 2 14" xfId="38164"/>
    <cellStyle name="Normal 2 3 2 2 2 5 2 15" xfId="38165"/>
    <cellStyle name="Normal 2 3 2 2 2 5 2 16" xfId="38166"/>
    <cellStyle name="Normal 2 3 2 2 2 5 2 17" xfId="38167"/>
    <cellStyle name="Normal 2 3 2 2 2 5 2 18" xfId="38168"/>
    <cellStyle name="Normal 2 3 2 2 2 5 2 19" xfId="38169"/>
    <cellStyle name="Normal 2 3 2 2 2 5 2 2" xfId="38170"/>
    <cellStyle name="Normal 2 3 2 2 2 5 2 2 10" xfId="38171"/>
    <cellStyle name="Normal 2 3 2 2 2 5 2 2 11" xfId="38172"/>
    <cellStyle name="Normal 2 3 2 2 2 5 2 2 12" xfId="38173"/>
    <cellStyle name="Normal 2 3 2 2 2 5 2 2 13" xfId="38174"/>
    <cellStyle name="Normal 2 3 2 2 2 5 2 2 14" xfId="38175"/>
    <cellStyle name="Normal 2 3 2 2 2 5 2 2 15" xfId="38176"/>
    <cellStyle name="Normal 2 3 2 2 2 5 2 2 16" xfId="38177"/>
    <cellStyle name="Normal 2 3 2 2 2 5 2 2 17" xfId="38178"/>
    <cellStyle name="Normal 2 3 2 2 2 5 2 2 18" xfId="38179"/>
    <cellStyle name="Normal 2 3 2 2 2 5 2 2 19" xfId="38180"/>
    <cellStyle name="Normal 2 3 2 2 2 5 2 2 2" xfId="38181"/>
    <cellStyle name="Normal 2 3 2 2 2 5 2 2 20" xfId="38182"/>
    <cellStyle name="Normal 2 3 2 2 2 5 2 2 21" xfId="38183"/>
    <cellStyle name="Normal 2 3 2 2 2 5 2 2 22" xfId="38184"/>
    <cellStyle name="Normal 2 3 2 2 2 5 2 2 23" xfId="38185"/>
    <cellStyle name="Normal 2 3 2 2 2 5 2 2 24" xfId="38186"/>
    <cellStyle name="Normal 2 3 2 2 2 5 2 2 25" xfId="38187"/>
    <cellStyle name="Normal 2 3 2 2 2 5 2 2 26" xfId="38188"/>
    <cellStyle name="Normal 2 3 2 2 2 5 2 2 27" xfId="38189"/>
    <cellStyle name="Normal 2 3 2 2 2 5 2 2 3" xfId="38190"/>
    <cellStyle name="Normal 2 3 2 2 2 5 2 2 4" xfId="38191"/>
    <cellStyle name="Normal 2 3 2 2 2 5 2 2 5" xfId="38192"/>
    <cellStyle name="Normal 2 3 2 2 2 5 2 2 6" xfId="38193"/>
    <cellStyle name="Normal 2 3 2 2 2 5 2 2 7" xfId="38194"/>
    <cellStyle name="Normal 2 3 2 2 2 5 2 2 8" xfId="38195"/>
    <cellStyle name="Normal 2 3 2 2 2 5 2 2 9" xfId="38196"/>
    <cellStyle name="Normal 2 3 2 2 2 5 2 20" xfId="38197"/>
    <cellStyle name="Normal 2 3 2 2 2 5 2 21" xfId="38198"/>
    <cellStyle name="Normal 2 3 2 2 2 5 2 22" xfId="38199"/>
    <cellStyle name="Normal 2 3 2 2 2 5 2 23" xfId="38200"/>
    <cellStyle name="Normal 2 3 2 2 2 5 2 24" xfId="38201"/>
    <cellStyle name="Normal 2 3 2 2 2 5 2 25" xfId="38202"/>
    <cellStyle name="Normal 2 3 2 2 2 5 2 26" xfId="38203"/>
    <cellStyle name="Normal 2 3 2 2 2 5 2 27" xfId="38204"/>
    <cellStyle name="Normal 2 3 2 2 2 5 2 3" xfId="38205"/>
    <cellStyle name="Normal 2 3 2 2 2 5 2 4" xfId="38206"/>
    <cellStyle name="Normal 2 3 2 2 2 5 2 5" xfId="38207"/>
    <cellStyle name="Normal 2 3 2 2 2 5 2 6" xfId="38208"/>
    <cellStyle name="Normal 2 3 2 2 2 5 2 7" xfId="38209"/>
    <cellStyle name="Normal 2 3 2 2 2 5 2 8" xfId="38210"/>
    <cellStyle name="Normal 2 3 2 2 2 5 2 9" xfId="38211"/>
    <cellStyle name="Normal 2 3 2 2 2 5 20" xfId="38212"/>
    <cellStyle name="Normal 2 3 2 2 2 5 21" xfId="38213"/>
    <cellStyle name="Normal 2 3 2 2 2 5 22" xfId="38214"/>
    <cellStyle name="Normal 2 3 2 2 2 5 23" xfId="38215"/>
    <cellStyle name="Normal 2 3 2 2 2 5 24" xfId="38216"/>
    <cellStyle name="Normal 2 3 2 2 2 5 25" xfId="38217"/>
    <cellStyle name="Normal 2 3 2 2 2 5 26" xfId="38218"/>
    <cellStyle name="Normal 2 3 2 2 2 5 27" xfId="38219"/>
    <cellStyle name="Normal 2 3 2 2 2 5 28" xfId="38220"/>
    <cellStyle name="Normal 2 3 2 2 2 5 29" xfId="38221"/>
    <cellStyle name="Normal 2 3 2 2 2 5 3" xfId="38222"/>
    <cellStyle name="Normal 2 3 2 2 2 5 30" xfId="38223"/>
    <cellStyle name="Normal 2 3 2 2 2 5 31" xfId="38224"/>
    <cellStyle name="Normal 2 3 2 2 2 5 32" xfId="38225"/>
    <cellStyle name="Normal 2 3 2 2 2 5 33" xfId="38226"/>
    <cellStyle name="Normal 2 3 2 2 2 5 34" xfId="38227"/>
    <cellStyle name="Normal 2 3 2 2 2 5 35" xfId="38228"/>
    <cellStyle name="Normal 2 3 2 2 2 5 36" xfId="38229"/>
    <cellStyle name="Normal 2 3 2 2 2 5 37" xfId="38230"/>
    <cellStyle name="Normal 2 3 2 2 2 5 38" xfId="38231"/>
    <cellStyle name="Normal 2 3 2 2 2 5 39" xfId="38232"/>
    <cellStyle name="Normal 2 3 2 2 2 5 4" xfId="38233"/>
    <cellStyle name="Normal 2 3 2 2 2 5 5" xfId="38234"/>
    <cellStyle name="Normal 2 3 2 2 2 5 6" xfId="38235"/>
    <cellStyle name="Normal 2 3 2 2 2 5 7" xfId="38236"/>
    <cellStyle name="Normal 2 3 2 2 2 5 8" xfId="38237"/>
    <cellStyle name="Normal 2 3 2 2 2 5 9" xfId="38238"/>
    <cellStyle name="Normal 2 3 2 2 2 50" xfId="38239"/>
    <cellStyle name="Normal 2 3 2 2 2 51" xfId="38240"/>
    <cellStyle name="Normal 2 3 2 2 2 52" xfId="38241"/>
    <cellStyle name="Normal 2 3 2 2 2 6" xfId="38242"/>
    <cellStyle name="Normal 2 3 2 2 2 7" xfId="38243"/>
    <cellStyle name="Normal 2 3 2 2 2 8" xfId="38244"/>
    <cellStyle name="Normal 2 3 2 2 2 9" xfId="38245"/>
    <cellStyle name="Normal 2 3 2 2 20" xfId="38246"/>
    <cellStyle name="Normal 2 3 2 2 21" xfId="38247"/>
    <cellStyle name="Normal 2 3 2 2 22" xfId="38248"/>
    <cellStyle name="Normal 2 3 2 2 23" xfId="38249"/>
    <cellStyle name="Normal 2 3 2 2 24" xfId="38250"/>
    <cellStyle name="Normal 2 3 2 2 25" xfId="38251"/>
    <cellStyle name="Normal 2 3 2 2 26" xfId="38252"/>
    <cellStyle name="Normal 2 3 2 2 27" xfId="38253"/>
    <cellStyle name="Normal 2 3 2 2 28" xfId="38254"/>
    <cellStyle name="Normal 2 3 2 2 29" xfId="38255"/>
    <cellStyle name="Normal 2 3 2 2 3" xfId="38256"/>
    <cellStyle name="Normal 2 3 2 2 3 10" xfId="38257"/>
    <cellStyle name="Normal 2 3 2 2 3 11" xfId="38258"/>
    <cellStyle name="Normal 2 3 2 2 3 12" xfId="38259"/>
    <cellStyle name="Normal 2 3 2 2 3 13" xfId="38260"/>
    <cellStyle name="Normal 2 3 2 2 3 14" xfId="38261"/>
    <cellStyle name="Normal 2 3 2 2 3 14 10" xfId="38262"/>
    <cellStyle name="Normal 2 3 2 2 3 14 11" xfId="38263"/>
    <cellStyle name="Normal 2 3 2 2 3 14 12" xfId="38264"/>
    <cellStyle name="Normal 2 3 2 2 3 14 13" xfId="38265"/>
    <cellStyle name="Normal 2 3 2 2 3 14 14" xfId="38266"/>
    <cellStyle name="Normal 2 3 2 2 3 14 15" xfId="38267"/>
    <cellStyle name="Normal 2 3 2 2 3 14 16" xfId="38268"/>
    <cellStyle name="Normal 2 3 2 2 3 14 17" xfId="38269"/>
    <cellStyle name="Normal 2 3 2 2 3 14 18" xfId="38270"/>
    <cellStyle name="Normal 2 3 2 2 3 14 19" xfId="38271"/>
    <cellStyle name="Normal 2 3 2 2 3 14 2" xfId="38272"/>
    <cellStyle name="Normal 2 3 2 2 3 14 2 10" xfId="38273"/>
    <cellStyle name="Normal 2 3 2 2 3 14 2 11" xfId="38274"/>
    <cellStyle name="Normal 2 3 2 2 3 14 2 12" xfId="38275"/>
    <cellStyle name="Normal 2 3 2 2 3 14 2 13" xfId="38276"/>
    <cellStyle name="Normal 2 3 2 2 3 14 2 14" xfId="38277"/>
    <cellStyle name="Normal 2 3 2 2 3 14 2 15" xfId="38278"/>
    <cellStyle name="Normal 2 3 2 2 3 14 2 16" xfId="38279"/>
    <cellStyle name="Normal 2 3 2 2 3 14 2 17" xfId="38280"/>
    <cellStyle name="Normal 2 3 2 2 3 14 2 18" xfId="38281"/>
    <cellStyle name="Normal 2 3 2 2 3 14 2 19" xfId="38282"/>
    <cellStyle name="Normal 2 3 2 2 3 14 2 2" xfId="38283"/>
    <cellStyle name="Normal 2 3 2 2 3 14 2 20" xfId="38284"/>
    <cellStyle name="Normal 2 3 2 2 3 14 2 21" xfId="38285"/>
    <cellStyle name="Normal 2 3 2 2 3 14 2 22" xfId="38286"/>
    <cellStyle name="Normal 2 3 2 2 3 14 2 23" xfId="38287"/>
    <cellStyle name="Normal 2 3 2 2 3 14 2 24" xfId="38288"/>
    <cellStyle name="Normal 2 3 2 2 3 14 2 25" xfId="38289"/>
    <cellStyle name="Normal 2 3 2 2 3 14 2 26" xfId="38290"/>
    <cellStyle name="Normal 2 3 2 2 3 14 2 27" xfId="38291"/>
    <cellStyle name="Normal 2 3 2 2 3 14 2 3" xfId="38292"/>
    <cellStyle name="Normal 2 3 2 2 3 14 2 4" xfId="38293"/>
    <cellStyle name="Normal 2 3 2 2 3 14 2 5" xfId="38294"/>
    <cellStyle name="Normal 2 3 2 2 3 14 2 6" xfId="38295"/>
    <cellStyle name="Normal 2 3 2 2 3 14 2 7" xfId="38296"/>
    <cellStyle name="Normal 2 3 2 2 3 14 2 8" xfId="38297"/>
    <cellStyle name="Normal 2 3 2 2 3 14 2 9" xfId="38298"/>
    <cellStyle name="Normal 2 3 2 2 3 14 20" xfId="38299"/>
    <cellStyle name="Normal 2 3 2 2 3 14 21" xfId="38300"/>
    <cellStyle name="Normal 2 3 2 2 3 14 22" xfId="38301"/>
    <cellStyle name="Normal 2 3 2 2 3 14 23" xfId="38302"/>
    <cellStyle name="Normal 2 3 2 2 3 14 24" xfId="38303"/>
    <cellStyle name="Normal 2 3 2 2 3 14 25" xfId="38304"/>
    <cellStyle name="Normal 2 3 2 2 3 14 26" xfId="38305"/>
    <cellStyle name="Normal 2 3 2 2 3 14 27" xfId="38306"/>
    <cellStyle name="Normal 2 3 2 2 3 14 3" xfId="38307"/>
    <cellStyle name="Normal 2 3 2 2 3 14 4" xfId="38308"/>
    <cellStyle name="Normal 2 3 2 2 3 14 5" xfId="38309"/>
    <cellStyle name="Normal 2 3 2 2 3 14 6" xfId="38310"/>
    <cellStyle name="Normal 2 3 2 2 3 14 7" xfId="38311"/>
    <cellStyle name="Normal 2 3 2 2 3 14 8" xfId="38312"/>
    <cellStyle name="Normal 2 3 2 2 3 14 9" xfId="38313"/>
    <cellStyle name="Normal 2 3 2 2 3 15" xfId="38314"/>
    <cellStyle name="Normal 2 3 2 2 3 16" xfId="38315"/>
    <cellStyle name="Normal 2 3 2 2 3 17" xfId="38316"/>
    <cellStyle name="Normal 2 3 2 2 3 18" xfId="38317"/>
    <cellStyle name="Normal 2 3 2 2 3 19" xfId="38318"/>
    <cellStyle name="Normal 2 3 2 2 3 2" xfId="38319"/>
    <cellStyle name="Normal 2 3 2 2 3 2 10" xfId="38320"/>
    <cellStyle name="Normal 2 3 2 2 3 2 11" xfId="38321"/>
    <cellStyle name="Normal 2 3 2 2 3 2 12" xfId="38322"/>
    <cellStyle name="Normal 2 3 2 2 3 2 13" xfId="38323"/>
    <cellStyle name="Normal 2 3 2 2 3 2 14" xfId="38324"/>
    <cellStyle name="Normal 2 3 2 2 3 2 15" xfId="38325"/>
    <cellStyle name="Normal 2 3 2 2 3 2 16" xfId="38326"/>
    <cellStyle name="Normal 2 3 2 2 3 2 17" xfId="38327"/>
    <cellStyle name="Normal 2 3 2 2 3 2 18" xfId="38328"/>
    <cellStyle name="Normal 2 3 2 2 3 2 19" xfId="38329"/>
    <cellStyle name="Normal 2 3 2 2 3 2 2" xfId="38330"/>
    <cellStyle name="Normal 2 3 2 2 3 2 2 10" xfId="38331"/>
    <cellStyle name="Normal 2 3 2 2 3 2 2 11" xfId="38332"/>
    <cellStyle name="Normal 2 3 2 2 3 2 2 12" xfId="38333"/>
    <cellStyle name="Normal 2 3 2 2 3 2 2 13" xfId="38334"/>
    <cellStyle name="Normal 2 3 2 2 3 2 2 14" xfId="38335"/>
    <cellStyle name="Normal 2 3 2 2 3 2 2 15" xfId="38336"/>
    <cellStyle name="Normal 2 3 2 2 3 2 2 16" xfId="38337"/>
    <cellStyle name="Normal 2 3 2 2 3 2 2 17" xfId="38338"/>
    <cellStyle name="Normal 2 3 2 2 3 2 2 18" xfId="38339"/>
    <cellStyle name="Normal 2 3 2 2 3 2 2 19" xfId="38340"/>
    <cellStyle name="Normal 2 3 2 2 3 2 2 2" xfId="38341"/>
    <cellStyle name="Normal 2 3 2 2 3 2 2 2 10" xfId="38342"/>
    <cellStyle name="Normal 2 3 2 2 3 2 2 2 11" xfId="38343"/>
    <cellStyle name="Normal 2 3 2 2 3 2 2 2 12" xfId="38344"/>
    <cellStyle name="Normal 2 3 2 2 3 2 2 2 13" xfId="38345"/>
    <cellStyle name="Normal 2 3 2 2 3 2 2 2 14" xfId="38346"/>
    <cellStyle name="Normal 2 3 2 2 3 2 2 2 15" xfId="38347"/>
    <cellStyle name="Normal 2 3 2 2 3 2 2 2 16" xfId="38348"/>
    <cellStyle name="Normal 2 3 2 2 3 2 2 2 17" xfId="38349"/>
    <cellStyle name="Normal 2 3 2 2 3 2 2 2 18" xfId="38350"/>
    <cellStyle name="Normal 2 3 2 2 3 2 2 2 19" xfId="38351"/>
    <cellStyle name="Normal 2 3 2 2 3 2 2 2 2" xfId="38352"/>
    <cellStyle name="Normal 2 3 2 2 3 2 2 2 2 2" xfId="38353"/>
    <cellStyle name="Normal 2 3 2 2 3 2 2 2 20" xfId="38354"/>
    <cellStyle name="Normal 2 3 2 2 3 2 2 2 21" xfId="38355"/>
    <cellStyle name="Normal 2 3 2 2 3 2 2 2 22" xfId="38356"/>
    <cellStyle name="Normal 2 3 2 2 3 2 2 2 23" xfId="38357"/>
    <cellStyle name="Normal 2 3 2 2 3 2 2 2 24" xfId="38358"/>
    <cellStyle name="Normal 2 3 2 2 3 2 2 2 25" xfId="38359"/>
    <cellStyle name="Normal 2 3 2 2 3 2 2 2 26" xfId="38360"/>
    <cellStyle name="Normal 2 3 2 2 3 2 2 2 27" xfId="38361"/>
    <cellStyle name="Normal 2 3 2 2 3 2 2 2 3" xfId="38362"/>
    <cellStyle name="Normal 2 3 2 2 3 2 2 2 4" xfId="38363"/>
    <cellStyle name="Normal 2 3 2 2 3 2 2 2 5" xfId="38364"/>
    <cellStyle name="Normal 2 3 2 2 3 2 2 2 6" xfId="38365"/>
    <cellStyle name="Normal 2 3 2 2 3 2 2 2 7" xfId="38366"/>
    <cellStyle name="Normal 2 3 2 2 3 2 2 2 8" xfId="38367"/>
    <cellStyle name="Normal 2 3 2 2 3 2 2 2 9" xfId="38368"/>
    <cellStyle name="Normal 2 3 2 2 3 2 2 20" xfId="38369"/>
    <cellStyle name="Normal 2 3 2 2 3 2 2 21" xfId="38370"/>
    <cellStyle name="Normal 2 3 2 2 3 2 2 22" xfId="38371"/>
    <cellStyle name="Normal 2 3 2 2 3 2 2 23" xfId="38372"/>
    <cellStyle name="Normal 2 3 2 2 3 2 2 24" xfId="38373"/>
    <cellStyle name="Normal 2 3 2 2 3 2 2 25" xfId="38374"/>
    <cellStyle name="Normal 2 3 2 2 3 2 2 26" xfId="38375"/>
    <cellStyle name="Normal 2 3 2 2 3 2 2 27" xfId="38376"/>
    <cellStyle name="Normal 2 3 2 2 3 2 2 3" xfId="38377"/>
    <cellStyle name="Normal 2 3 2 2 3 2 2 4" xfId="38378"/>
    <cellStyle name="Normal 2 3 2 2 3 2 2 5" xfId="38379"/>
    <cellStyle name="Normal 2 3 2 2 3 2 2 6" xfId="38380"/>
    <cellStyle name="Normal 2 3 2 2 3 2 2 7" xfId="38381"/>
    <cellStyle name="Normal 2 3 2 2 3 2 2 8" xfId="38382"/>
    <cellStyle name="Normal 2 3 2 2 3 2 2 9" xfId="38383"/>
    <cellStyle name="Normal 2 3 2 2 3 2 20" xfId="38384"/>
    <cellStyle name="Normal 2 3 2 2 3 2 21" xfId="38385"/>
    <cellStyle name="Normal 2 3 2 2 3 2 22" xfId="38386"/>
    <cellStyle name="Normal 2 3 2 2 3 2 23" xfId="38387"/>
    <cellStyle name="Normal 2 3 2 2 3 2 24" xfId="38388"/>
    <cellStyle name="Normal 2 3 2 2 3 2 25" xfId="38389"/>
    <cellStyle name="Normal 2 3 2 2 3 2 26" xfId="38390"/>
    <cellStyle name="Normal 2 3 2 2 3 2 27" xfId="38391"/>
    <cellStyle name="Normal 2 3 2 2 3 2 28" xfId="38392"/>
    <cellStyle name="Normal 2 3 2 2 3 2 29" xfId="38393"/>
    <cellStyle name="Normal 2 3 2 2 3 2 3" xfId="38394"/>
    <cellStyle name="Normal 2 3 2 2 3 2 30" xfId="38395"/>
    <cellStyle name="Normal 2 3 2 2 3 2 31" xfId="38396"/>
    <cellStyle name="Normal 2 3 2 2 3 2 32" xfId="38397"/>
    <cellStyle name="Normal 2 3 2 2 3 2 33" xfId="38398"/>
    <cellStyle name="Normal 2 3 2 2 3 2 34" xfId="38399"/>
    <cellStyle name="Normal 2 3 2 2 3 2 35" xfId="38400"/>
    <cellStyle name="Normal 2 3 2 2 3 2 36" xfId="38401"/>
    <cellStyle name="Normal 2 3 2 2 3 2 37" xfId="38402"/>
    <cellStyle name="Normal 2 3 2 2 3 2 38" xfId="38403"/>
    <cellStyle name="Normal 2 3 2 2 3 2 39" xfId="38404"/>
    <cellStyle name="Normal 2 3 2 2 3 2 4" xfId="38405"/>
    <cellStyle name="Normal 2 3 2 2 3 2 5" xfId="38406"/>
    <cellStyle name="Normal 2 3 2 2 3 2 6" xfId="38407"/>
    <cellStyle name="Normal 2 3 2 2 3 2 7" xfId="38408"/>
    <cellStyle name="Normal 2 3 2 2 3 2 8" xfId="38409"/>
    <cellStyle name="Normal 2 3 2 2 3 2 9" xfId="38410"/>
    <cellStyle name="Normal 2 3 2 2 3 20" xfId="38411"/>
    <cellStyle name="Normal 2 3 2 2 3 21" xfId="38412"/>
    <cellStyle name="Normal 2 3 2 2 3 22" xfId="38413"/>
    <cellStyle name="Normal 2 3 2 2 3 23" xfId="38414"/>
    <cellStyle name="Normal 2 3 2 2 3 24" xfId="38415"/>
    <cellStyle name="Normal 2 3 2 2 3 25" xfId="38416"/>
    <cellStyle name="Normal 2 3 2 2 3 26" xfId="38417"/>
    <cellStyle name="Normal 2 3 2 2 3 27" xfId="38418"/>
    <cellStyle name="Normal 2 3 2 2 3 28" xfId="38419"/>
    <cellStyle name="Normal 2 3 2 2 3 29" xfId="38420"/>
    <cellStyle name="Normal 2 3 2 2 3 3" xfId="38421"/>
    <cellStyle name="Normal 2 3 2 2 3 30" xfId="38422"/>
    <cellStyle name="Normal 2 3 2 2 3 31" xfId="38423"/>
    <cellStyle name="Normal 2 3 2 2 3 32" xfId="38424"/>
    <cellStyle name="Normal 2 3 2 2 3 33" xfId="38425"/>
    <cellStyle name="Normal 2 3 2 2 3 34" xfId="38426"/>
    <cellStyle name="Normal 2 3 2 2 3 35" xfId="38427"/>
    <cellStyle name="Normal 2 3 2 2 3 36" xfId="38428"/>
    <cellStyle name="Normal 2 3 2 2 3 37" xfId="38429"/>
    <cellStyle name="Normal 2 3 2 2 3 38" xfId="38430"/>
    <cellStyle name="Normal 2 3 2 2 3 39" xfId="38431"/>
    <cellStyle name="Normal 2 3 2 2 3 4" xfId="38432"/>
    <cellStyle name="Normal 2 3 2 2 3 40" xfId="38433"/>
    <cellStyle name="Normal 2 3 2 2 3 41" xfId="38434"/>
    <cellStyle name="Normal 2 3 2 2 3 42" xfId="38435"/>
    <cellStyle name="Normal 2 3 2 2 3 43" xfId="38436"/>
    <cellStyle name="Normal 2 3 2 2 3 44" xfId="38437"/>
    <cellStyle name="Normal 2 3 2 2 3 45" xfId="38438"/>
    <cellStyle name="Normal 2 3 2 2 3 46" xfId="38439"/>
    <cellStyle name="Normal 2 3 2 2 3 47" xfId="38440"/>
    <cellStyle name="Normal 2 3 2 2 3 48" xfId="38441"/>
    <cellStyle name="Normal 2 3 2 2 3 49" xfId="38442"/>
    <cellStyle name="Normal 2 3 2 2 3 5" xfId="38443"/>
    <cellStyle name="Normal 2 3 2 2 3 50" xfId="38444"/>
    <cellStyle name="Normal 2 3 2 2 3 6" xfId="38445"/>
    <cellStyle name="Normal 2 3 2 2 3 7" xfId="38446"/>
    <cellStyle name="Normal 2 3 2 2 3 8" xfId="38447"/>
    <cellStyle name="Normal 2 3 2 2 3 9" xfId="38448"/>
    <cellStyle name="Normal 2 3 2 2 30" xfId="38449"/>
    <cellStyle name="Normal 2 3 2 2 31" xfId="38450"/>
    <cellStyle name="Normal 2 3 2 2 32" xfId="38451"/>
    <cellStyle name="Normal 2 3 2 2 33" xfId="38452"/>
    <cellStyle name="Normal 2 3 2 2 34" xfId="38453"/>
    <cellStyle name="Normal 2 3 2 2 35" xfId="38454"/>
    <cellStyle name="Normal 2 3 2 2 36" xfId="38455"/>
    <cellStyle name="Normal 2 3 2 2 37" xfId="38456"/>
    <cellStyle name="Normal 2 3 2 2 38" xfId="38457"/>
    <cellStyle name="Normal 2 3 2 2 39" xfId="38458"/>
    <cellStyle name="Normal 2 3 2 2 4" xfId="38459"/>
    <cellStyle name="Normal 2 3 2 2 4 10" xfId="38460"/>
    <cellStyle name="Normal 2 3 2 2 4 11" xfId="38461"/>
    <cellStyle name="Normal 2 3 2 2 4 12" xfId="38462"/>
    <cellStyle name="Normal 2 3 2 2 4 13" xfId="38463"/>
    <cellStyle name="Normal 2 3 2 2 4 14" xfId="38464"/>
    <cellStyle name="Normal 2 3 2 2 4 15" xfId="38465"/>
    <cellStyle name="Normal 2 3 2 2 4 16" xfId="38466"/>
    <cellStyle name="Normal 2 3 2 2 4 17" xfId="38467"/>
    <cellStyle name="Normal 2 3 2 2 4 18" xfId="38468"/>
    <cellStyle name="Normal 2 3 2 2 4 19" xfId="38469"/>
    <cellStyle name="Normal 2 3 2 2 4 2" xfId="38470"/>
    <cellStyle name="Normal 2 3 2 2 4 2 10" xfId="38471"/>
    <cellStyle name="Normal 2 3 2 2 4 2 11" xfId="38472"/>
    <cellStyle name="Normal 2 3 2 2 4 2 12" xfId="38473"/>
    <cellStyle name="Normal 2 3 2 2 4 2 13" xfId="38474"/>
    <cellStyle name="Normal 2 3 2 2 4 2 14" xfId="38475"/>
    <cellStyle name="Normal 2 3 2 2 4 2 15" xfId="38476"/>
    <cellStyle name="Normal 2 3 2 2 4 2 16" xfId="38477"/>
    <cellStyle name="Normal 2 3 2 2 4 2 17" xfId="38478"/>
    <cellStyle name="Normal 2 3 2 2 4 2 18" xfId="38479"/>
    <cellStyle name="Normal 2 3 2 2 4 2 19" xfId="38480"/>
    <cellStyle name="Normal 2 3 2 2 4 2 2" xfId="38481"/>
    <cellStyle name="Normal 2 3 2 2 4 2 2 10" xfId="38482"/>
    <cellStyle name="Normal 2 3 2 2 4 2 2 11" xfId="38483"/>
    <cellStyle name="Normal 2 3 2 2 4 2 2 12" xfId="38484"/>
    <cellStyle name="Normal 2 3 2 2 4 2 2 13" xfId="38485"/>
    <cellStyle name="Normal 2 3 2 2 4 2 2 14" xfId="38486"/>
    <cellStyle name="Normal 2 3 2 2 4 2 2 15" xfId="38487"/>
    <cellStyle name="Normal 2 3 2 2 4 2 2 16" xfId="38488"/>
    <cellStyle name="Normal 2 3 2 2 4 2 2 17" xfId="38489"/>
    <cellStyle name="Normal 2 3 2 2 4 2 2 18" xfId="38490"/>
    <cellStyle name="Normal 2 3 2 2 4 2 2 19" xfId="38491"/>
    <cellStyle name="Normal 2 3 2 2 4 2 2 2" xfId="38492"/>
    <cellStyle name="Normal 2 3 2 2 4 2 2 20" xfId="38493"/>
    <cellStyle name="Normal 2 3 2 2 4 2 2 21" xfId="38494"/>
    <cellStyle name="Normal 2 3 2 2 4 2 2 22" xfId="38495"/>
    <cellStyle name="Normal 2 3 2 2 4 2 2 23" xfId="38496"/>
    <cellStyle name="Normal 2 3 2 2 4 2 2 24" xfId="38497"/>
    <cellStyle name="Normal 2 3 2 2 4 2 2 25" xfId="38498"/>
    <cellStyle name="Normal 2 3 2 2 4 2 2 26" xfId="38499"/>
    <cellStyle name="Normal 2 3 2 2 4 2 2 27" xfId="38500"/>
    <cellStyle name="Normal 2 3 2 2 4 2 2 3" xfId="38501"/>
    <cellStyle name="Normal 2 3 2 2 4 2 2 4" xfId="38502"/>
    <cellStyle name="Normal 2 3 2 2 4 2 2 5" xfId="38503"/>
    <cellStyle name="Normal 2 3 2 2 4 2 2 6" xfId="38504"/>
    <cellStyle name="Normal 2 3 2 2 4 2 2 7" xfId="38505"/>
    <cellStyle name="Normal 2 3 2 2 4 2 2 8" xfId="38506"/>
    <cellStyle name="Normal 2 3 2 2 4 2 2 9" xfId="38507"/>
    <cellStyle name="Normal 2 3 2 2 4 2 20" xfId="38508"/>
    <cellStyle name="Normal 2 3 2 2 4 2 21" xfId="38509"/>
    <cellStyle name="Normal 2 3 2 2 4 2 22" xfId="38510"/>
    <cellStyle name="Normal 2 3 2 2 4 2 23" xfId="38511"/>
    <cellStyle name="Normal 2 3 2 2 4 2 24" xfId="38512"/>
    <cellStyle name="Normal 2 3 2 2 4 2 25" xfId="38513"/>
    <cellStyle name="Normal 2 3 2 2 4 2 26" xfId="38514"/>
    <cellStyle name="Normal 2 3 2 2 4 2 27" xfId="38515"/>
    <cellStyle name="Normal 2 3 2 2 4 2 3" xfId="38516"/>
    <cellStyle name="Normal 2 3 2 2 4 2 4" xfId="38517"/>
    <cellStyle name="Normal 2 3 2 2 4 2 5" xfId="38518"/>
    <cellStyle name="Normal 2 3 2 2 4 2 6" xfId="38519"/>
    <cellStyle name="Normal 2 3 2 2 4 2 7" xfId="38520"/>
    <cellStyle name="Normal 2 3 2 2 4 2 8" xfId="38521"/>
    <cellStyle name="Normal 2 3 2 2 4 2 9" xfId="38522"/>
    <cellStyle name="Normal 2 3 2 2 4 20" xfId="38523"/>
    <cellStyle name="Normal 2 3 2 2 4 21" xfId="38524"/>
    <cellStyle name="Normal 2 3 2 2 4 22" xfId="38525"/>
    <cellStyle name="Normal 2 3 2 2 4 23" xfId="38526"/>
    <cellStyle name="Normal 2 3 2 2 4 24" xfId="38527"/>
    <cellStyle name="Normal 2 3 2 2 4 25" xfId="38528"/>
    <cellStyle name="Normal 2 3 2 2 4 26" xfId="38529"/>
    <cellStyle name="Normal 2 3 2 2 4 27" xfId="38530"/>
    <cellStyle name="Normal 2 3 2 2 4 28" xfId="38531"/>
    <cellStyle name="Normal 2 3 2 2 4 29" xfId="38532"/>
    <cellStyle name="Normal 2 3 2 2 4 3" xfId="38533"/>
    <cellStyle name="Normal 2 3 2 2 4 30" xfId="38534"/>
    <cellStyle name="Normal 2 3 2 2 4 31" xfId="38535"/>
    <cellStyle name="Normal 2 3 2 2 4 32" xfId="38536"/>
    <cellStyle name="Normal 2 3 2 2 4 33" xfId="38537"/>
    <cellStyle name="Normal 2 3 2 2 4 34" xfId="38538"/>
    <cellStyle name="Normal 2 3 2 2 4 35" xfId="38539"/>
    <cellStyle name="Normal 2 3 2 2 4 36" xfId="38540"/>
    <cellStyle name="Normal 2 3 2 2 4 37" xfId="38541"/>
    <cellStyle name="Normal 2 3 2 2 4 38" xfId="38542"/>
    <cellStyle name="Normal 2 3 2 2 4 39" xfId="38543"/>
    <cellStyle name="Normal 2 3 2 2 4 4" xfId="38544"/>
    <cellStyle name="Normal 2 3 2 2 4 5" xfId="38545"/>
    <cellStyle name="Normal 2 3 2 2 4 6" xfId="38546"/>
    <cellStyle name="Normal 2 3 2 2 4 7" xfId="38547"/>
    <cellStyle name="Normal 2 3 2 2 4 8" xfId="38548"/>
    <cellStyle name="Normal 2 3 2 2 4 9" xfId="38549"/>
    <cellStyle name="Normal 2 3 2 2 40" xfId="38550"/>
    <cellStyle name="Normal 2 3 2 2 41" xfId="38551"/>
    <cellStyle name="Normal 2 3 2 2 42" xfId="38552"/>
    <cellStyle name="Normal 2 3 2 2 43" xfId="38553"/>
    <cellStyle name="Normal 2 3 2 2 44" xfId="38554"/>
    <cellStyle name="Normal 2 3 2 2 45" xfId="38555"/>
    <cellStyle name="Normal 2 3 2 2 46" xfId="38556"/>
    <cellStyle name="Normal 2 3 2 2 47" xfId="38557"/>
    <cellStyle name="Normal 2 3 2 2 48" xfId="38558"/>
    <cellStyle name="Normal 2 3 2 2 49" xfId="38559"/>
    <cellStyle name="Normal 2 3 2 2 5" xfId="38560"/>
    <cellStyle name="Normal 2 3 2 2 50" xfId="38561"/>
    <cellStyle name="Normal 2 3 2 2 51" xfId="38562"/>
    <cellStyle name="Normal 2 3 2 2 6" xfId="38563"/>
    <cellStyle name="Normal 2 3 2 2 7" xfId="38564"/>
    <cellStyle name="Normal 2 3 2 2 8" xfId="38565"/>
    <cellStyle name="Normal 2 3 2 2 9" xfId="38566"/>
    <cellStyle name="Normal 2 3 2 20" xfId="38567"/>
    <cellStyle name="Normal 2 3 2 21" xfId="38568"/>
    <cellStyle name="Normal 2 3 2 22" xfId="38569"/>
    <cellStyle name="Normal 2 3 2 23" xfId="38570"/>
    <cellStyle name="Normal 2 3 2 24" xfId="38571"/>
    <cellStyle name="Normal 2 3 2 25" xfId="38572"/>
    <cellStyle name="Normal 2 3 2 26" xfId="38573"/>
    <cellStyle name="Normal 2 3 2 27" xfId="38574"/>
    <cellStyle name="Normal 2 3 2 28" xfId="38575"/>
    <cellStyle name="Normal 2 3 2 29" xfId="38576"/>
    <cellStyle name="Normal 2 3 2 3" xfId="38577"/>
    <cellStyle name="Normal 2 3 2 3 10" xfId="38578"/>
    <cellStyle name="Normal 2 3 2 3 11" xfId="38579"/>
    <cellStyle name="Normal 2 3 2 3 12" xfId="38580"/>
    <cellStyle name="Normal 2 3 2 3 13" xfId="38581"/>
    <cellStyle name="Normal 2 3 2 3 14" xfId="38582"/>
    <cellStyle name="Normal 2 3 2 3 14 10" xfId="38583"/>
    <cellStyle name="Normal 2 3 2 3 14 11" xfId="38584"/>
    <cellStyle name="Normal 2 3 2 3 14 12" xfId="38585"/>
    <cellStyle name="Normal 2 3 2 3 14 13" xfId="38586"/>
    <cellStyle name="Normal 2 3 2 3 14 14" xfId="38587"/>
    <cellStyle name="Normal 2 3 2 3 14 15" xfId="38588"/>
    <cellStyle name="Normal 2 3 2 3 14 16" xfId="38589"/>
    <cellStyle name="Normal 2 3 2 3 14 17" xfId="38590"/>
    <cellStyle name="Normal 2 3 2 3 14 18" xfId="38591"/>
    <cellStyle name="Normal 2 3 2 3 14 19" xfId="38592"/>
    <cellStyle name="Normal 2 3 2 3 14 2" xfId="38593"/>
    <cellStyle name="Normal 2 3 2 3 14 2 10" xfId="38594"/>
    <cellStyle name="Normal 2 3 2 3 14 2 11" xfId="38595"/>
    <cellStyle name="Normal 2 3 2 3 14 2 12" xfId="38596"/>
    <cellStyle name="Normal 2 3 2 3 14 2 13" xfId="38597"/>
    <cellStyle name="Normal 2 3 2 3 14 2 14" xfId="38598"/>
    <cellStyle name="Normal 2 3 2 3 14 2 15" xfId="38599"/>
    <cellStyle name="Normal 2 3 2 3 14 2 16" xfId="38600"/>
    <cellStyle name="Normal 2 3 2 3 14 2 17" xfId="38601"/>
    <cellStyle name="Normal 2 3 2 3 14 2 18" xfId="38602"/>
    <cellStyle name="Normal 2 3 2 3 14 2 19" xfId="38603"/>
    <cellStyle name="Normal 2 3 2 3 14 2 2" xfId="38604"/>
    <cellStyle name="Normal 2 3 2 3 14 2 20" xfId="38605"/>
    <cellStyle name="Normal 2 3 2 3 14 2 21" xfId="38606"/>
    <cellStyle name="Normal 2 3 2 3 14 2 22" xfId="38607"/>
    <cellStyle name="Normal 2 3 2 3 14 2 23" xfId="38608"/>
    <cellStyle name="Normal 2 3 2 3 14 2 24" xfId="38609"/>
    <cellStyle name="Normal 2 3 2 3 14 2 25" xfId="38610"/>
    <cellStyle name="Normal 2 3 2 3 14 2 26" xfId="38611"/>
    <cellStyle name="Normal 2 3 2 3 14 2 27" xfId="38612"/>
    <cellStyle name="Normal 2 3 2 3 14 2 3" xfId="38613"/>
    <cellStyle name="Normal 2 3 2 3 14 2 4" xfId="38614"/>
    <cellStyle name="Normal 2 3 2 3 14 2 5" xfId="38615"/>
    <cellStyle name="Normal 2 3 2 3 14 2 6" xfId="38616"/>
    <cellStyle name="Normal 2 3 2 3 14 2 7" xfId="38617"/>
    <cellStyle name="Normal 2 3 2 3 14 2 8" xfId="38618"/>
    <cellStyle name="Normal 2 3 2 3 14 2 9" xfId="38619"/>
    <cellStyle name="Normal 2 3 2 3 14 20" xfId="38620"/>
    <cellStyle name="Normal 2 3 2 3 14 21" xfId="38621"/>
    <cellStyle name="Normal 2 3 2 3 14 22" xfId="38622"/>
    <cellStyle name="Normal 2 3 2 3 14 23" xfId="38623"/>
    <cellStyle name="Normal 2 3 2 3 14 24" xfId="38624"/>
    <cellStyle name="Normal 2 3 2 3 14 25" xfId="38625"/>
    <cellStyle name="Normal 2 3 2 3 14 26" xfId="38626"/>
    <cellStyle name="Normal 2 3 2 3 14 27" xfId="38627"/>
    <cellStyle name="Normal 2 3 2 3 14 3" xfId="38628"/>
    <cellStyle name="Normal 2 3 2 3 14 4" xfId="38629"/>
    <cellStyle name="Normal 2 3 2 3 14 5" xfId="38630"/>
    <cellStyle name="Normal 2 3 2 3 14 6" xfId="38631"/>
    <cellStyle name="Normal 2 3 2 3 14 7" xfId="38632"/>
    <cellStyle name="Normal 2 3 2 3 14 8" xfId="38633"/>
    <cellStyle name="Normal 2 3 2 3 14 9" xfId="38634"/>
    <cellStyle name="Normal 2 3 2 3 15" xfId="38635"/>
    <cellStyle name="Normal 2 3 2 3 16" xfId="38636"/>
    <cellStyle name="Normal 2 3 2 3 17" xfId="38637"/>
    <cellStyle name="Normal 2 3 2 3 18" xfId="38638"/>
    <cellStyle name="Normal 2 3 2 3 19" xfId="38639"/>
    <cellStyle name="Normal 2 3 2 3 2" xfId="38640"/>
    <cellStyle name="Normal 2 3 2 3 2 10" xfId="38641"/>
    <cellStyle name="Normal 2 3 2 3 2 11" xfId="38642"/>
    <cellStyle name="Normal 2 3 2 3 2 12" xfId="38643"/>
    <cellStyle name="Normal 2 3 2 3 2 13" xfId="38644"/>
    <cellStyle name="Normal 2 3 2 3 2 14" xfId="38645"/>
    <cellStyle name="Normal 2 3 2 3 2 15" xfId="38646"/>
    <cellStyle name="Normal 2 3 2 3 2 16" xfId="38647"/>
    <cellStyle name="Normal 2 3 2 3 2 17" xfId="38648"/>
    <cellStyle name="Normal 2 3 2 3 2 18" xfId="38649"/>
    <cellStyle name="Normal 2 3 2 3 2 19" xfId="38650"/>
    <cellStyle name="Normal 2 3 2 3 2 2" xfId="38651"/>
    <cellStyle name="Normal 2 3 2 3 2 2 10" xfId="38652"/>
    <cellStyle name="Normal 2 3 2 3 2 2 11" xfId="38653"/>
    <cellStyle name="Normal 2 3 2 3 2 2 12" xfId="38654"/>
    <cellStyle name="Normal 2 3 2 3 2 2 13" xfId="38655"/>
    <cellStyle name="Normal 2 3 2 3 2 2 14" xfId="38656"/>
    <cellStyle name="Normal 2 3 2 3 2 2 15" xfId="38657"/>
    <cellStyle name="Normal 2 3 2 3 2 2 16" xfId="38658"/>
    <cellStyle name="Normal 2 3 2 3 2 2 17" xfId="38659"/>
    <cellStyle name="Normal 2 3 2 3 2 2 18" xfId="38660"/>
    <cellStyle name="Normal 2 3 2 3 2 2 19" xfId="38661"/>
    <cellStyle name="Normal 2 3 2 3 2 2 2" xfId="38662"/>
    <cellStyle name="Normal 2 3 2 3 2 2 2 10" xfId="38663"/>
    <cellStyle name="Normal 2 3 2 3 2 2 2 11" xfId="38664"/>
    <cellStyle name="Normal 2 3 2 3 2 2 2 12" xfId="38665"/>
    <cellStyle name="Normal 2 3 2 3 2 2 2 13" xfId="38666"/>
    <cellStyle name="Normal 2 3 2 3 2 2 2 14" xfId="38667"/>
    <cellStyle name="Normal 2 3 2 3 2 2 2 15" xfId="38668"/>
    <cellStyle name="Normal 2 3 2 3 2 2 2 16" xfId="38669"/>
    <cellStyle name="Normal 2 3 2 3 2 2 2 17" xfId="38670"/>
    <cellStyle name="Normal 2 3 2 3 2 2 2 18" xfId="38671"/>
    <cellStyle name="Normal 2 3 2 3 2 2 2 19" xfId="38672"/>
    <cellStyle name="Normal 2 3 2 3 2 2 2 2" xfId="38673"/>
    <cellStyle name="Normal 2 3 2 3 2 2 2 2 2" xfId="38674"/>
    <cellStyle name="Normal 2 3 2 3 2 2 2 20" xfId="38675"/>
    <cellStyle name="Normal 2 3 2 3 2 2 2 21" xfId="38676"/>
    <cellStyle name="Normal 2 3 2 3 2 2 2 22" xfId="38677"/>
    <cellStyle name="Normal 2 3 2 3 2 2 2 23" xfId="38678"/>
    <cellStyle name="Normal 2 3 2 3 2 2 2 24" xfId="38679"/>
    <cellStyle name="Normal 2 3 2 3 2 2 2 25" xfId="38680"/>
    <cellStyle name="Normal 2 3 2 3 2 2 2 26" xfId="38681"/>
    <cellStyle name="Normal 2 3 2 3 2 2 2 27" xfId="38682"/>
    <cellStyle name="Normal 2 3 2 3 2 2 2 3" xfId="38683"/>
    <cellStyle name="Normal 2 3 2 3 2 2 2 4" xfId="38684"/>
    <cellStyle name="Normal 2 3 2 3 2 2 2 5" xfId="38685"/>
    <cellStyle name="Normal 2 3 2 3 2 2 2 6" xfId="38686"/>
    <cellStyle name="Normal 2 3 2 3 2 2 2 7" xfId="38687"/>
    <cellStyle name="Normal 2 3 2 3 2 2 2 8" xfId="38688"/>
    <cellStyle name="Normal 2 3 2 3 2 2 2 9" xfId="38689"/>
    <cellStyle name="Normal 2 3 2 3 2 2 20" xfId="38690"/>
    <cellStyle name="Normal 2 3 2 3 2 2 21" xfId="38691"/>
    <cellStyle name="Normal 2 3 2 3 2 2 22" xfId="38692"/>
    <cellStyle name="Normal 2 3 2 3 2 2 23" xfId="38693"/>
    <cellStyle name="Normal 2 3 2 3 2 2 24" xfId="38694"/>
    <cellStyle name="Normal 2 3 2 3 2 2 25" xfId="38695"/>
    <cellStyle name="Normal 2 3 2 3 2 2 26" xfId="38696"/>
    <cellStyle name="Normal 2 3 2 3 2 2 27" xfId="38697"/>
    <cellStyle name="Normal 2 3 2 3 2 2 3" xfId="38698"/>
    <cellStyle name="Normal 2 3 2 3 2 2 4" xfId="38699"/>
    <cellStyle name="Normal 2 3 2 3 2 2 5" xfId="38700"/>
    <cellStyle name="Normal 2 3 2 3 2 2 6" xfId="38701"/>
    <cellStyle name="Normal 2 3 2 3 2 2 7" xfId="38702"/>
    <cellStyle name="Normal 2 3 2 3 2 2 8" xfId="38703"/>
    <cellStyle name="Normal 2 3 2 3 2 2 9" xfId="38704"/>
    <cellStyle name="Normal 2 3 2 3 2 20" xfId="38705"/>
    <cellStyle name="Normal 2 3 2 3 2 21" xfId="38706"/>
    <cellStyle name="Normal 2 3 2 3 2 22" xfId="38707"/>
    <cellStyle name="Normal 2 3 2 3 2 23" xfId="38708"/>
    <cellStyle name="Normal 2 3 2 3 2 24" xfId="38709"/>
    <cellStyle name="Normal 2 3 2 3 2 25" xfId="38710"/>
    <cellStyle name="Normal 2 3 2 3 2 26" xfId="38711"/>
    <cellStyle name="Normal 2 3 2 3 2 27" xfId="38712"/>
    <cellStyle name="Normal 2 3 2 3 2 28" xfId="38713"/>
    <cellStyle name="Normal 2 3 2 3 2 29" xfId="38714"/>
    <cellStyle name="Normal 2 3 2 3 2 3" xfId="38715"/>
    <cellStyle name="Normal 2 3 2 3 2 30" xfId="38716"/>
    <cellStyle name="Normal 2 3 2 3 2 31" xfId="38717"/>
    <cellStyle name="Normal 2 3 2 3 2 32" xfId="38718"/>
    <cellStyle name="Normal 2 3 2 3 2 33" xfId="38719"/>
    <cellStyle name="Normal 2 3 2 3 2 34" xfId="38720"/>
    <cellStyle name="Normal 2 3 2 3 2 35" xfId="38721"/>
    <cellStyle name="Normal 2 3 2 3 2 36" xfId="38722"/>
    <cellStyle name="Normal 2 3 2 3 2 37" xfId="38723"/>
    <cellStyle name="Normal 2 3 2 3 2 38" xfId="38724"/>
    <cellStyle name="Normal 2 3 2 3 2 39" xfId="38725"/>
    <cellStyle name="Normal 2 3 2 3 2 4" xfId="38726"/>
    <cellStyle name="Normal 2 3 2 3 2 5" xfId="38727"/>
    <cellStyle name="Normal 2 3 2 3 2 6" xfId="38728"/>
    <cellStyle name="Normal 2 3 2 3 2 7" xfId="38729"/>
    <cellStyle name="Normal 2 3 2 3 2 8" xfId="38730"/>
    <cellStyle name="Normal 2 3 2 3 2 9" xfId="38731"/>
    <cellStyle name="Normal 2 3 2 3 20" xfId="38732"/>
    <cellStyle name="Normal 2 3 2 3 21" xfId="38733"/>
    <cellStyle name="Normal 2 3 2 3 22" xfId="38734"/>
    <cellStyle name="Normal 2 3 2 3 23" xfId="38735"/>
    <cellStyle name="Normal 2 3 2 3 24" xfId="38736"/>
    <cellStyle name="Normal 2 3 2 3 25" xfId="38737"/>
    <cellStyle name="Normal 2 3 2 3 26" xfId="38738"/>
    <cellStyle name="Normal 2 3 2 3 27" xfId="38739"/>
    <cellStyle name="Normal 2 3 2 3 28" xfId="38740"/>
    <cellStyle name="Normal 2 3 2 3 29" xfId="38741"/>
    <cellStyle name="Normal 2 3 2 3 3" xfId="38742"/>
    <cellStyle name="Normal 2 3 2 3 30" xfId="38743"/>
    <cellStyle name="Normal 2 3 2 3 31" xfId="38744"/>
    <cellStyle name="Normal 2 3 2 3 32" xfId="38745"/>
    <cellStyle name="Normal 2 3 2 3 33" xfId="38746"/>
    <cellStyle name="Normal 2 3 2 3 34" xfId="38747"/>
    <cellStyle name="Normal 2 3 2 3 35" xfId="38748"/>
    <cellStyle name="Normal 2 3 2 3 36" xfId="38749"/>
    <cellStyle name="Normal 2 3 2 3 37" xfId="38750"/>
    <cellStyle name="Normal 2 3 2 3 38" xfId="38751"/>
    <cellStyle name="Normal 2 3 2 3 39" xfId="38752"/>
    <cellStyle name="Normal 2 3 2 3 4" xfId="38753"/>
    <cellStyle name="Normal 2 3 2 3 40" xfId="38754"/>
    <cellStyle name="Normal 2 3 2 3 41" xfId="38755"/>
    <cellStyle name="Normal 2 3 2 3 42" xfId="38756"/>
    <cellStyle name="Normal 2 3 2 3 43" xfId="38757"/>
    <cellStyle name="Normal 2 3 2 3 44" xfId="38758"/>
    <cellStyle name="Normal 2 3 2 3 45" xfId="38759"/>
    <cellStyle name="Normal 2 3 2 3 46" xfId="38760"/>
    <cellStyle name="Normal 2 3 2 3 47" xfId="38761"/>
    <cellStyle name="Normal 2 3 2 3 48" xfId="38762"/>
    <cellStyle name="Normal 2 3 2 3 49" xfId="38763"/>
    <cellStyle name="Normal 2 3 2 3 5" xfId="38764"/>
    <cellStyle name="Normal 2 3 2 3 50" xfId="38765"/>
    <cellStyle name="Normal 2 3 2 3 6" xfId="38766"/>
    <cellStyle name="Normal 2 3 2 3 7" xfId="38767"/>
    <cellStyle name="Normal 2 3 2 3 8" xfId="38768"/>
    <cellStyle name="Normal 2 3 2 3 9" xfId="38769"/>
    <cellStyle name="Normal 2 3 2 30" xfId="38770"/>
    <cellStyle name="Normal 2 3 2 31" xfId="38771"/>
    <cellStyle name="Normal 2 3 2 32" xfId="38772"/>
    <cellStyle name="Normal 2 3 2 33" xfId="38773"/>
    <cellStyle name="Normal 2 3 2 34" xfId="38774"/>
    <cellStyle name="Normal 2 3 2 35" xfId="38775"/>
    <cellStyle name="Normal 2 3 2 36" xfId="38776"/>
    <cellStyle name="Normal 2 3 2 37" xfId="38777"/>
    <cellStyle name="Normal 2 3 2 38" xfId="38778"/>
    <cellStyle name="Normal 2 3 2 39" xfId="38779"/>
    <cellStyle name="Normal 2 3 2 4" xfId="38780"/>
    <cellStyle name="Normal 2 3 2 40" xfId="38781"/>
    <cellStyle name="Normal 2 3 2 41" xfId="38782"/>
    <cellStyle name="Normal 2 3 2 42" xfId="38783"/>
    <cellStyle name="Normal 2 3 2 43" xfId="38784"/>
    <cellStyle name="Normal 2 3 2 44" xfId="38785"/>
    <cellStyle name="Normal 2 3 2 45" xfId="38786"/>
    <cellStyle name="Normal 2 3 2 46" xfId="38787"/>
    <cellStyle name="Normal 2 3 2 47" xfId="38788"/>
    <cellStyle name="Normal 2 3 2 48" xfId="38789"/>
    <cellStyle name="Normal 2 3 2 49" xfId="38790"/>
    <cellStyle name="Normal 2 3 2 5" xfId="38791"/>
    <cellStyle name="Normal 2 3 2 50" xfId="38792"/>
    <cellStyle name="Normal 2 3 2 51" xfId="38793"/>
    <cellStyle name="Normal 2 3 2 52" xfId="38794"/>
    <cellStyle name="Normal 2 3 2 53" xfId="38795"/>
    <cellStyle name="Normal 2 3 2 6" xfId="38796"/>
    <cellStyle name="Normal 2 3 2 6 10" xfId="38797"/>
    <cellStyle name="Normal 2 3 2 6 11" xfId="38798"/>
    <cellStyle name="Normal 2 3 2 6 12" xfId="38799"/>
    <cellStyle name="Normal 2 3 2 6 13" xfId="38800"/>
    <cellStyle name="Normal 2 3 2 6 14" xfId="38801"/>
    <cellStyle name="Normal 2 3 2 6 15" xfId="38802"/>
    <cellStyle name="Normal 2 3 2 6 16" xfId="38803"/>
    <cellStyle name="Normal 2 3 2 6 17" xfId="38804"/>
    <cellStyle name="Normal 2 3 2 6 18" xfId="38805"/>
    <cellStyle name="Normal 2 3 2 6 19" xfId="38806"/>
    <cellStyle name="Normal 2 3 2 6 2" xfId="38807"/>
    <cellStyle name="Normal 2 3 2 6 2 10" xfId="38808"/>
    <cellStyle name="Normal 2 3 2 6 2 11" xfId="38809"/>
    <cellStyle name="Normal 2 3 2 6 2 12" xfId="38810"/>
    <cellStyle name="Normal 2 3 2 6 2 13" xfId="38811"/>
    <cellStyle name="Normal 2 3 2 6 2 14" xfId="38812"/>
    <cellStyle name="Normal 2 3 2 6 2 15" xfId="38813"/>
    <cellStyle name="Normal 2 3 2 6 2 16" xfId="38814"/>
    <cellStyle name="Normal 2 3 2 6 2 17" xfId="38815"/>
    <cellStyle name="Normal 2 3 2 6 2 18" xfId="38816"/>
    <cellStyle name="Normal 2 3 2 6 2 19" xfId="38817"/>
    <cellStyle name="Normal 2 3 2 6 2 2" xfId="38818"/>
    <cellStyle name="Normal 2 3 2 6 2 2 10" xfId="38819"/>
    <cellStyle name="Normal 2 3 2 6 2 2 11" xfId="38820"/>
    <cellStyle name="Normal 2 3 2 6 2 2 12" xfId="38821"/>
    <cellStyle name="Normal 2 3 2 6 2 2 13" xfId="38822"/>
    <cellStyle name="Normal 2 3 2 6 2 2 14" xfId="38823"/>
    <cellStyle name="Normal 2 3 2 6 2 2 15" xfId="38824"/>
    <cellStyle name="Normal 2 3 2 6 2 2 16" xfId="38825"/>
    <cellStyle name="Normal 2 3 2 6 2 2 17" xfId="38826"/>
    <cellStyle name="Normal 2 3 2 6 2 2 18" xfId="38827"/>
    <cellStyle name="Normal 2 3 2 6 2 2 19" xfId="38828"/>
    <cellStyle name="Normal 2 3 2 6 2 2 2" xfId="38829"/>
    <cellStyle name="Normal 2 3 2 6 2 2 20" xfId="38830"/>
    <cellStyle name="Normal 2 3 2 6 2 2 21" xfId="38831"/>
    <cellStyle name="Normal 2 3 2 6 2 2 22" xfId="38832"/>
    <cellStyle name="Normal 2 3 2 6 2 2 23" xfId="38833"/>
    <cellStyle name="Normal 2 3 2 6 2 2 24" xfId="38834"/>
    <cellStyle name="Normal 2 3 2 6 2 2 25" xfId="38835"/>
    <cellStyle name="Normal 2 3 2 6 2 2 26" xfId="38836"/>
    <cellStyle name="Normal 2 3 2 6 2 2 27" xfId="38837"/>
    <cellStyle name="Normal 2 3 2 6 2 2 3" xfId="38838"/>
    <cellStyle name="Normal 2 3 2 6 2 2 4" xfId="38839"/>
    <cellStyle name="Normal 2 3 2 6 2 2 5" xfId="38840"/>
    <cellStyle name="Normal 2 3 2 6 2 2 6" xfId="38841"/>
    <cellStyle name="Normal 2 3 2 6 2 2 7" xfId="38842"/>
    <cellStyle name="Normal 2 3 2 6 2 2 8" xfId="38843"/>
    <cellStyle name="Normal 2 3 2 6 2 2 9" xfId="38844"/>
    <cellStyle name="Normal 2 3 2 6 2 20" xfId="38845"/>
    <cellStyle name="Normal 2 3 2 6 2 21" xfId="38846"/>
    <cellStyle name="Normal 2 3 2 6 2 22" xfId="38847"/>
    <cellStyle name="Normal 2 3 2 6 2 23" xfId="38848"/>
    <cellStyle name="Normal 2 3 2 6 2 24" xfId="38849"/>
    <cellStyle name="Normal 2 3 2 6 2 25" xfId="38850"/>
    <cellStyle name="Normal 2 3 2 6 2 26" xfId="38851"/>
    <cellStyle name="Normal 2 3 2 6 2 27" xfId="38852"/>
    <cellStyle name="Normal 2 3 2 6 2 3" xfId="38853"/>
    <cellStyle name="Normal 2 3 2 6 2 4" xfId="38854"/>
    <cellStyle name="Normal 2 3 2 6 2 5" xfId="38855"/>
    <cellStyle name="Normal 2 3 2 6 2 6" xfId="38856"/>
    <cellStyle name="Normal 2 3 2 6 2 7" xfId="38857"/>
    <cellStyle name="Normal 2 3 2 6 2 8" xfId="38858"/>
    <cellStyle name="Normal 2 3 2 6 2 9" xfId="38859"/>
    <cellStyle name="Normal 2 3 2 6 20" xfId="38860"/>
    <cellStyle name="Normal 2 3 2 6 21" xfId="38861"/>
    <cellStyle name="Normal 2 3 2 6 22" xfId="38862"/>
    <cellStyle name="Normal 2 3 2 6 23" xfId="38863"/>
    <cellStyle name="Normal 2 3 2 6 24" xfId="38864"/>
    <cellStyle name="Normal 2 3 2 6 25" xfId="38865"/>
    <cellStyle name="Normal 2 3 2 6 26" xfId="38866"/>
    <cellStyle name="Normal 2 3 2 6 27" xfId="38867"/>
    <cellStyle name="Normal 2 3 2 6 28" xfId="38868"/>
    <cellStyle name="Normal 2 3 2 6 29" xfId="38869"/>
    <cellStyle name="Normal 2 3 2 6 3" xfId="38870"/>
    <cellStyle name="Normal 2 3 2 6 30" xfId="38871"/>
    <cellStyle name="Normal 2 3 2 6 31" xfId="38872"/>
    <cellStyle name="Normal 2 3 2 6 32" xfId="38873"/>
    <cellStyle name="Normal 2 3 2 6 33" xfId="38874"/>
    <cellStyle name="Normal 2 3 2 6 34" xfId="38875"/>
    <cellStyle name="Normal 2 3 2 6 35" xfId="38876"/>
    <cellStyle name="Normal 2 3 2 6 36" xfId="38877"/>
    <cellStyle name="Normal 2 3 2 6 37" xfId="38878"/>
    <cellStyle name="Normal 2 3 2 6 38" xfId="38879"/>
    <cellStyle name="Normal 2 3 2 6 39" xfId="38880"/>
    <cellStyle name="Normal 2 3 2 6 4" xfId="38881"/>
    <cellStyle name="Normal 2 3 2 6 5" xfId="38882"/>
    <cellStyle name="Normal 2 3 2 6 6" xfId="38883"/>
    <cellStyle name="Normal 2 3 2 6 7" xfId="38884"/>
    <cellStyle name="Normal 2 3 2 6 8" xfId="38885"/>
    <cellStyle name="Normal 2 3 2 6 9" xfId="38886"/>
    <cellStyle name="Normal 2 3 2 7" xfId="38887"/>
    <cellStyle name="Normal 2 3 2 8" xfId="38888"/>
    <cellStyle name="Normal 2 3 2 9" xfId="38889"/>
    <cellStyle name="Normal 2 3 20" xfId="38890"/>
    <cellStyle name="Normal 2 3 20 2" xfId="38891"/>
    <cellStyle name="Normal 2 3 20 3" xfId="38892"/>
    <cellStyle name="Normal 2 3 20 4" xfId="38893"/>
    <cellStyle name="Normal 2 3 20 5" xfId="38894"/>
    <cellStyle name="Normal 2 3 20 6" xfId="38895"/>
    <cellStyle name="Normal 2 3 21" xfId="38896"/>
    <cellStyle name="Normal 2 3 21 10" xfId="38897"/>
    <cellStyle name="Normal 2 3 21 11" xfId="38898"/>
    <cellStyle name="Normal 2 3 21 12" xfId="38899"/>
    <cellStyle name="Normal 2 3 21 13" xfId="38900"/>
    <cellStyle name="Normal 2 3 21 14" xfId="38901"/>
    <cellStyle name="Normal 2 3 21 15" xfId="38902"/>
    <cellStyle name="Normal 2 3 21 16" xfId="38903"/>
    <cellStyle name="Normal 2 3 21 17" xfId="38904"/>
    <cellStyle name="Normal 2 3 21 18" xfId="38905"/>
    <cellStyle name="Normal 2 3 21 19" xfId="38906"/>
    <cellStyle name="Normal 2 3 21 2" xfId="38907"/>
    <cellStyle name="Normal 2 3 21 2 10" xfId="38908"/>
    <cellStyle name="Normal 2 3 21 2 11" xfId="38909"/>
    <cellStyle name="Normal 2 3 21 2 12" xfId="38910"/>
    <cellStyle name="Normal 2 3 21 2 13" xfId="38911"/>
    <cellStyle name="Normal 2 3 21 2 14" xfId="38912"/>
    <cellStyle name="Normal 2 3 21 2 15" xfId="38913"/>
    <cellStyle name="Normal 2 3 21 2 16" xfId="38914"/>
    <cellStyle name="Normal 2 3 21 2 17" xfId="38915"/>
    <cellStyle name="Normal 2 3 21 2 18" xfId="38916"/>
    <cellStyle name="Normal 2 3 21 2 19" xfId="38917"/>
    <cellStyle name="Normal 2 3 21 2 2" xfId="38918"/>
    <cellStyle name="Normal 2 3 21 2 20" xfId="38919"/>
    <cellStyle name="Normal 2 3 21 2 21" xfId="38920"/>
    <cellStyle name="Normal 2 3 21 2 22" xfId="38921"/>
    <cellStyle name="Normal 2 3 21 2 23" xfId="38922"/>
    <cellStyle name="Normal 2 3 21 2 24" xfId="38923"/>
    <cellStyle name="Normal 2 3 21 2 25" xfId="38924"/>
    <cellStyle name="Normal 2 3 21 2 26" xfId="38925"/>
    <cellStyle name="Normal 2 3 21 2 27" xfId="38926"/>
    <cellStyle name="Normal 2 3 21 2 3" xfId="38927"/>
    <cellStyle name="Normal 2 3 21 2 4" xfId="38928"/>
    <cellStyle name="Normal 2 3 21 2 5" xfId="38929"/>
    <cellStyle name="Normal 2 3 21 2 6" xfId="38930"/>
    <cellStyle name="Normal 2 3 21 2 7" xfId="38931"/>
    <cellStyle name="Normal 2 3 21 2 8" xfId="38932"/>
    <cellStyle name="Normal 2 3 21 2 9" xfId="38933"/>
    <cellStyle name="Normal 2 3 21 20" xfId="38934"/>
    <cellStyle name="Normal 2 3 21 21" xfId="38935"/>
    <cellStyle name="Normal 2 3 21 22" xfId="38936"/>
    <cellStyle name="Normal 2 3 21 23" xfId="38937"/>
    <cellStyle name="Normal 2 3 21 24" xfId="38938"/>
    <cellStyle name="Normal 2 3 21 25" xfId="38939"/>
    <cellStyle name="Normal 2 3 21 26" xfId="38940"/>
    <cellStyle name="Normal 2 3 21 27" xfId="38941"/>
    <cellStyle name="Normal 2 3 21 3" xfId="38942"/>
    <cellStyle name="Normal 2 3 21 4" xfId="38943"/>
    <cellStyle name="Normal 2 3 21 5" xfId="38944"/>
    <cellStyle name="Normal 2 3 21 6" xfId="38945"/>
    <cellStyle name="Normal 2 3 21 7" xfId="38946"/>
    <cellStyle name="Normal 2 3 21 8" xfId="38947"/>
    <cellStyle name="Normal 2 3 21 9" xfId="38948"/>
    <cellStyle name="Normal 2 3 22" xfId="38949"/>
    <cellStyle name="Normal 2 3 22 2" xfId="38950"/>
    <cellStyle name="Normal 2 3 22 3" xfId="38951"/>
    <cellStyle name="Normal 2 3 23" xfId="38952"/>
    <cellStyle name="Normal 2 3 23 2" xfId="38953"/>
    <cellStyle name="Normal 2 3 24" xfId="38954"/>
    <cellStyle name="Normal 2 3 25" xfId="38955"/>
    <cellStyle name="Normal 2 3 26" xfId="38956"/>
    <cellStyle name="Normal 2 3 27" xfId="38957"/>
    <cellStyle name="Normal 2 3 28" xfId="38958"/>
    <cellStyle name="Normal 2 3 29" xfId="38959"/>
    <cellStyle name="Normal 2 3 3" xfId="38960"/>
    <cellStyle name="Normal 2 3 3 2" xfId="38961"/>
    <cellStyle name="Normal 2 3 3 2 2" xfId="38962"/>
    <cellStyle name="Normal 2 3 3 2 2 2" xfId="38963"/>
    <cellStyle name="Normal 2 3 3 2 3" xfId="38964"/>
    <cellStyle name="Normal 2 3 3 2 4" xfId="38965"/>
    <cellStyle name="Normal 2 3 3 2 5" xfId="38966"/>
    <cellStyle name="Normal 2 3 3 2 6" xfId="38967"/>
    <cellStyle name="Normal 2 3 3 3" xfId="38968"/>
    <cellStyle name="Normal 2 3 3 3 2" xfId="38969"/>
    <cellStyle name="Normal 2 3 3 3 2 2" xfId="38970"/>
    <cellStyle name="Normal 2 3 3 3 3" xfId="38971"/>
    <cellStyle name="Normal 2 3 3 4" xfId="38972"/>
    <cellStyle name="Normal 2 3 3 5" xfId="38973"/>
    <cellStyle name="Normal 2 3 3 6" xfId="38974"/>
    <cellStyle name="Normal 2 3 3 7" xfId="38975"/>
    <cellStyle name="Normal 2 3 30" xfId="38976"/>
    <cellStyle name="Normal 2 3 31" xfId="38977"/>
    <cellStyle name="Normal 2 3 32" xfId="38978"/>
    <cellStyle name="Normal 2 3 33" xfId="38979"/>
    <cellStyle name="Normal 2 3 34" xfId="38980"/>
    <cellStyle name="Normal 2 3 35" xfId="38981"/>
    <cellStyle name="Normal 2 3 36" xfId="38982"/>
    <cellStyle name="Normal 2 3 37" xfId="38983"/>
    <cellStyle name="Normal 2 3 38" xfId="38984"/>
    <cellStyle name="Normal 2 3 39" xfId="38985"/>
    <cellStyle name="Normal 2 3 4" xfId="38986"/>
    <cellStyle name="Normal 2 3 4 2" xfId="38987"/>
    <cellStyle name="Normal 2 3 4 2 2" xfId="38988"/>
    <cellStyle name="Normal 2 3 4 2 3" xfId="38989"/>
    <cellStyle name="Normal 2 3 4 2 4" xfId="38990"/>
    <cellStyle name="Normal 2 3 4 2 5" xfId="38991"/>
    <cellStyle name="Normal 2 3 4 2 6" xfId="38992"/>
    <cellStyle name="Normal 2 3 4 3" xfId="38993"/>
    <cellStyle name="Normal 2 3 4 4" xfId="38994"/>
    <cellStyle name="Normal 2 3 4 5" xfId="38995"/>
    <cellStyle name="Normal 2 3 4 6" xfId="38996"/>
    <cellStyle name="Normal 2 3 4 7" xfId="38997"/>
    <cellStyle name="Normal 2 3 40" xfId="38998"/>
    <cellStyle name="Normal 2 3 41" xfId="38999"/>
    <cellStyle name="Normal 2 3 42" xfId="39000"/>
    <cellStyle name="Normal 2 3 43" xfId="39001"/>
    <cellStyle name="Normal 2 3 44" xfId="39002"/>
    <cellStyle name="Normal 2 3 45" xfId="39003"/>
    <cellStyle name="Normal 2 3 46" xfId="39004"/>
    <cellStyle name="Normal 2 3 47" xfId="39005"/>
    <cellStyle name="Normal 2 3 48" xfId="39006"/>
    <cellStyle name="Normal 2 3 49" xfId="39007"/>
    <cellStyle name="Normal 2 3 5" xfId="39008"/>
    <cellStyle name="Normal 2 3 5 2" xfId="39009"/>
    <cellStyle name="Normal 2 3 5 2 2" xfId="39010"/>
    <cellStyle name="Normal 2 3 5 2 3" xfId="39011"/>
    <cellStyle name="Normal 2 3 5 2 4" xfId="39012"/>
    <cellStyle name="Normal 2 3 5 2 5" xfId="39013"/>
    <cellStyle name="Normal 2 3 5 2 6" xfId="39014"/>
    <cellStyle name="Normal 2 3 5 3" xfId="39015"/>
    <cellStyle name="Normal 2 3 5 4" xfId="39016"/>
    <cellStyle name="Normal 2 3 5 5" xfId="39017"/>
    <cellStyle name="Normal 2 3 5 6" xfId="39018"/>
    <cellStyle name="Normal 2 3 5 7" xfId="39019"/>
    <cellStyle name="Normal 2 3 50" xfId="39020"/>
    <cellStyle name="Normal 2 3 51" xfId="39021"/>
    <cellStyle name="Normal 2 3 52" xfId="39022"/>
    <cellStyle name="Normal 2 3 53" xfId="39023"/>
    <cellStyle name="Normal 2 3 54" xfId="39024"/>
    <cellStyle name="Normal 2 3 55" xfId="39025"/>
    <cellStyle name="Normal 2 3 56" xfId="39026"/>
    <cellStyle name="Normal 2 3 57" xfId="39027"/>
    <cellStyle name="Normal 2 3 6" xfId="39028"/>
    <cellStyle name="Normal 2 3 6 2" xfId="39029"/>
    <cellStyle name="Normal 2 3 6 2 2" xfId="39030"/>
    <cellStyle name="Normal 2 3 6 2 3" xfId="39031"/>
    <cellStyle name="Normal 2 3 6 2 4" xfId="39032"/>
    <cellStyle name="Normal 2 3 6 2 5" xfId="39033"/>
    <cellStyle name="Normal 2 3 6 2 6" xfId="39034"/>
    <cellStyle name="Normal 2 3 6 3" xfId="39035"/>
    <cellStyle name="Normal 2 3 6 4" xfId="39036"/>
    <cellStyle name="Normal 2 3 6 5" xfId="39037"/>
    <cellStyle name="Normal 2 3 6 6" xfId="39038"/>
    <cellStyle name="Normal 2 3 6 7" xfId="39039"/>
    <cellStyle name="Normal 2 3 7" xfId="39040"/>
    <cellStyle name="Normal 2 3 7 2" xfId="39041"/>
    <cellStyle name="Normal 2 3 7 2 2" xfId="39042"/>
    <cellStyle name="Normal 2 3 7 2 3" xfId="39043"/>
    <cellStyle name="Normal 2 3 7 2 4" xfId="39044"/>
    <cellStyle name="Normal 2 3 7 2 5" xfId="39045"/>
    <cellStyle name="Normal 2 3 7 2 6" xfId="39046"/>
    <cellStyle name="Normal 2 3 7 3" xfId="39047"/>
    <cellStyle name="Normal 2 3 7 4" xfId="39048"/>
    <cellStyle name="Normal 2 3 7 5" xfId="39049"/>
    <cellStyle name="Normal 2 3 7 6" xfId="39050"/>
    <cellStyle name="Normal 2 3 7 7" xfId="39051"/>
    <cellStyle name="Normal 2 3 8" xfId="39052"/>
    <cellStyle name="Normal 2 3 8 10" xfId="39053"/>
    <cellStyle name="Normal 2 3 8 11" xfId="39054"/>
    <cellStyle name="Normal 2 3 8 12" xfId="39055"/>
    <cellStyle name="Normal 2 3 8 13" xfId="39056"/>
    <cellStyle name="Normal 2 3 8 14" xfId="39057"/>
    <cellStyle name="Normal 2 3 8 15" xfId="39058"/>
    <cellStyle name="Normal 2 3 8 16" xfId="39059"/>
    <cellStyle name="Normal 2 3 8 16 10" xfId="39060"/>
    <cellStyle name="Normal 2 3 8 16 11" xfId="39061"/>
    <cellStyle name="Normal 2 3 8 16 12" xfId="39062"/>
    <cellStyle name="Normal 2 3 8 16 13" xfId="39063"/>
    <cellStyle name="Normal 2 3 8 16 14" xfId="39064"/>
    <cellStyle name="Normal 2 3 8 16 15" xfId="39065"/>
    <cellStyle name="Normal 2 3 8 16 16" xfId="39066"/>
    <cellStyle name="Normal 2 3 8 16 17" xfId="39067"/>
    <cellStyle name="Normal 2 3 8 16 18" xfId="39068"/>
    <cellStyle name="Normal 2 3 8 16 19" xfId="39069"/>
    <cellStyle name="Normal 2 3 8 16 2" xfId="39070"/>
    <cellStyle name="Normal 2 3 8 16 2 10" xfId="39071"/>
    <cellStyle name="Normal 2 3 8 16 2 11" xfId="39072"/>
    <cellStyle name="Normal 2 3 8 16 2 12" xfId="39073"/>
    <cellStyle name="Normal 2 3 8 16 2 13" xfId="39074"/>
    <cellStyle name="Normal 2 3 8 16 2 14" xfId="39075"/>
    <cellStyle name="Normal 2 3 8 16 2 15" xfId="39076"/>
    <cellStyle name="Normal 2 3 8 16 2 16" xfId="39077"/>
    <cellStyle name="Normal 2 3 8 16 2 17" xfId="39078"/>
    <cellStyle name="Normal 2 3 8 16 2 18" xfId="39079"/>
    <cellStyle name="Normal 2 3 8 16 2 19" xfId="39080"/>
    <cellStyle name="Normal 2 3 8 16 2 2" xfId="39081"/>
    <cellStyle name="Normal 2 3 8 16 2 20" xfId="39082"/>
    <cellStyle name="Normal 2 3 8 16 2 21" xfId="39083"/>
    <cellStyle name="Normal 2 3 8 16 2 22" xfId="39084"/>
    <cellStyle name="Normal 2 3 8 16 2 23" xfId="39085"/>
    <cellStyle name="Normal 2 3 8 16 2 24" xfId="39086"/>
    <cellStyle name="Normal 2 3 8 16 2 25" xfId="39087"/>
    <cellStyle name="Normal 2 3 8 16 2 26" xfId="39088"/>
    <cellStyle name="Normal 2 3 8 16 2 27" xfId="39089"/>
    <cellStyle name="Normal 2 3 8 16 2 3" xfId="39090"/>
    <cellStyle name="Normal 2 3 8 16 2 4" xfId="39091"/>
    <cellStyle name="Normal 2 3 8 16 2 5" xfId="39092"/>
    <cellStyle name="Normal 2 3 8 16 2 6" xfId="39093"/>
    <cellStyle name="Normal 2 3 8 16 2 7" xfId="39094"/>
    <cellStyle name="Normal 2 3 8 16 2 8" xfId="39095"/>
    <cellStyle name="Normal 2 3 8 16 2 9" xfId="39096"/>
    <cellStyle name="Normal 2 3 8 16 20" xfId="39097"/>
    <cellStyle name="Normal 2 3 8 16 21" xfId="39098"/>
    <cellStyle name="Normal 2 3 8 16 22" xfId="39099"/>
    <cellStyle name="Normal 2 3 8 16 23" xfId="39100"/>
    <cellStyle name="Normal 2 3 8 16 24" xfId="39101"/>
    <cellStyle name="Normal 2 3 8 16 25" xfId="39102"/>
    <cellStyle name="Normal 2 3 8 16 26" xfId="39103"/>
    <cellStyle name="Normal 2 3 8 16 27" xfId="39104"/>
    <cellStyle name="Normal 2 3 8 16 3" xfId="39105"/>
    <cellStyle name="Normal 2 3 8 16 4" xfId="39106"/>
    <cellStyle name="Normal 2 3 8 16 5" xfId="39107"/>
    <cellStyle name="Normal 2 3 8 16 6" xfId="39108"/>
    <cellStyle name="Normal 2 3 8 16 7" xfId="39109"/>
    <cellStyle name="Normal 2 3 8 16 8" xfId="39110"/>
    <cellStyle name="Normal 2 3 8 16 9" xfId="39111"/>
    <cellStyle name="Normal 2 3 8 17" xfId="39112"/>
    <cellStyle name="Normal 2 3 8 18" xfId="39113"/>
    <cellStyle name="Normal 2 3 8 19" xfId="39114"/>
    <cellStyle name="Normal 2 3 8 2" xfId="39115"/>
    <cellStyle name="Normal 2 3 8 2 10" xfId="39116"/>
    <cellStyle name="Normal 2 3 8 2 11" xfId="39117"/>
    <cellStyle name="Normal 2 3 8 2 12" xfId="39118"/>
    <cellStyle name="Normal 2 3 8 2 13" xfId="39119"/>
    <cellStyle name="Normal 2 3 8 2 14" xfId="39120"/>
    <cellStyle name="Normal 2 3 8 2 14 10" xfId="39121"/>
    <cellStyle name="Normal 2 3 8 2 14 11" xfId="39122"/>
    <cellStyle name="Normal 2 3 8 2 14 12" xfId="39123"/>
    <cellStyle name="Normal 2 3 8 2 14 13" xfId="39124"/>
    <cellStyle name="Normal 2 3 8 2 14 14" xfId="39125"/>
    <cellStyle name="Normal 2 3 8 2 14 15" xfId="39126"/>
    <cellStyle name="Normal 2 3 8 2 14 16" xfId="39127"/>
    <cellStyle name="Normal 2 3 8 2 14 17" xfId="39128"/>
    <cellStyle name="Normal 2 3 8 2 14 18" xfId="39129"/>
    <cellStyle name="Normal 2 3 8 2 14 19" xfId="39130"/>
    <cellStyle name="Normal 2 3 8 2 14 2" xfId="39131"/>
    <cellStyle name="Normal 2 3 8 2 14 2 10" xfId="39132"/>
    <cellStyle name="Normal 2 3 8 2 14 2 11" xfId="39133"/>
    <cellStyle name="Normal 2 3 8 2 14 2 12" xfId="39134"/>
    <cellStyle name="Normal 2 3 8 2 14 2 13" xfId="39135"/>
    <cellStyle name="Normal 2 3 8 2 14 2 14" xfId="39136"/>
    <cellStyle name="Normal 2 3 8 2 14 2 15" xfId="39137"/>
    <cellStyle name="Normal 2 3 8 2 14 2 16" xfId="39138"/>
    <cellStyle name="Normal 2 3 8 2 14 2 17" xfId="39139"/>
    <cellStyle name="Normal 2 3 8 2 14 2 18" xfId="39140"/>
    <cellStyle name="Normal 2 3 8 2 14 2 19" xfId="39141"/>
    <cellStyle name="Normal 2 3 8 2 14 2 2" xfId="39142"/>
    <cellStyle name="Normal 2 3 8 2 14 2 20" xfId="39143"/>
    <cellStyle name="Normal 2 3 8 2 14 2 21" xfId="39144"/>
    <cellStyle name="Normal 2 3 8 2 14 2 22" xfId="39145"/>
    <cellStyle name="Normal 2 3 8 2 14 2 23" xfId="39146"/>
    <cellStyle name="Normal 2 3 8 2 14 2 24" xfId="39147"/>
    <cellStyle name="Normal 2 3 8 2 14 2 25" xfId="39148"/>
    <cellStyle name="Normal 2 3 8 2 14 2 26" xfId="39149"/>
    <cellStyle name="Normal 2 3 8 2 14 2 27" xfId="39150"/>
    <cellStyle name="Normal 2 3 8 2 14 2 3" xfId="39151"/>
    <cellStyle name="Normal 2 3 8 2 14 2 4" xfId="39152"/>
    <cellStyle name="Normal 2 3 8 2 14 2 5" xfId="39153"/>
    <cellStyle name="Normal 2 3 8 2 14 2 6" xfId="39154"/>
    <cellStyle name="Normal 2 3 8 2 14 2 7" xfId="39155"/>
    <cellStyle name="Normal 2 3 8 2 14 2 8" xfId="39156"/>
    <cellStyle name="Normal 2 3 8 2 14 2 9" xfId="39157"/>
    <cellStyle name="Normal 2 3 8 2 14 20" xfId="39158"/>
    <cellStyle name="Normal 2 3 8 2 14 21" xfId="39159"/>
    <cellStyle name="Normal 2 3 8 2 14 22" xfId="39160"/>
    <cellStyle name="Normal 2 3 8 2 14 23" xfId="39161"/>
    <cellStyle name="Normal 2 3 8 2 14 24" xfId="39162"/>
    <cellStyle name="Normal 2 3 8 2 14 25" xfId="39163"/>
    <cellStyle name="Normal 2 3 8 2 14 26" xfId="39164"/>
    <cellStyle name="Normal 2 3 8 2 14 27" xfId="39165"/>
    <cellStyle name="Normal 2 3 8 2 14 3" xfId="39166"/>
    <cellStyle name="Normal 2 3 8 2 14 4" xfId="39167"/>
    <cellStyle name="Normal 2 3 8 2 14 5" xfId="39168"/>
    <cellStyle name="Normal 2 3 8 2 14 6" xfId="39169"/>
    <cellStyle name="Normal 2 3 8 2 14 7" xfId="39170"/>
    <cellStyle name="Normal 2 3 8 2 14 8" xfId="39171"/>
    <cellStyle name="Normal 2 3 8 2 14 9" xfId="39172"/>
    <cellStyle name="Normal 2 3 8 2 15" xfId="39173"/>
    <cellStyle name="Normal 2 3 8 2 16" xfId="39174"/>
    <cellStyle name="Normal 2 3 8 2 17" xfId="39175"/>
    <cellStyle name="Normal 2 3 8 2 18" xfId="39176"/>
    <cellStyle name="Normal 2 3 8 2 19" xfId="39177"/>
    <cellStyle name="Normal 2 3 8 2 2" xfId="39178"/>
    <cellStyle name="Normal 2 3 8 2 2 10" xfId="39179"/>
    <cellStyle name="Normal 2 3 8 2 2 11" xfId="39180"/>
    <cellStyle name="Normal 2 3 8 2 2 12" xfId="39181"/>
    <cellStyle name="Normal 2 3 8 2 2 13" xfId="39182"/>
    <cellStyle name="Normal 2 3 8 2 2 14" xfId="39183"/>
    <cellStyle name="Normal 2 3 8 2 2 15" xfId="39184"/>
    <cellStyle name="Normal 2 3 8 2 2 16" xfId="39185"/>
    <cellStyle name="Normal 2 3 8 2 2 17" xfId="39186"/>
    <cellStyle name="Normal 2 3 8 2 2 18" xfId="39187"/>
    <cellStyle name="Normal 2 3 8 2 2 19" xfId="39188"/>
    <cellStyle name="Normal 2 3 8 2 2 2" xfId="39189"/>
    <cellStyle name="Normal 2 3 8 2 2 2 10" xfId="39190"/>
    <cellStyle name="Normal 2 3 8 2 2 2 11" xfId="39191"/>
    <cellStyle name="Normal 2 3 8 2 2 2 12" xfId="39192"/>
    <cellStyle name="Normal 2 3 8 2 2 2 13" xfId="39193"/>
    <cellStyle name="Normal 2 3 8 2 2 2 14" xfId="39194"/>
    <cellStyle name="Normal 2 3 8 2 2 2 15" xfId="39195"/>
    <cellStyle name="Normal 2 3 8 2 2 2 16" xfId="39196"/>
    <cellStyle name="Normal 2 3 8 2 2 2 17" xfId="39197"/>
    <cellStyle name="Normal 2 3 8 2 2 2 18" xfId="39198"/>
    <cellStyle name="Normal 2 3 8 2 2 2 19" xfId="39199"/>
    <cellStyle name="Normal 2 3 8 2 2 2 2" xfId="39200"/>
    <cellStyle name="Normal 2 3 8 2 2 2 2 10" xfId="39201"/>
    <cellStyle name="Normal 2 3 8 2 2 2 2 11" xfId="39202"/>
    <cellStyle name="Normal 2 3 8 2 2 2 2 12" xfId="39203"/>
    <cellStyle name="Normal 2 3 8 2 2 2 2 13" xfId="39204"/>
    <cellStyle name="Normal 2 3 8 2 2 2 2 14" xfId="39205"/>
    <cellStyle name="Normal 2 3 8 2 2 2 2 15" xfId="39206"/>
    <cellStyle name="Normal 2 3 8 2 2 2 2 16" xfId="39207"/>
    <cellStyle name="Normal 2 3 8 2 2 2 2 17" xfId="39208"/>
    <cellStyle name="Normal 2 3 8 2 2 2 2 18" xfId="39209"/>
    <cellStyle name="Normal 2 3 8 2 2 2 2 19" xfId="39210"/>
    <cellStyle name="Normal 2 3 8 2 2 2 2 2" xfId="39211"/>
    <cellStyle name="Normal 2 3 8 2 2 2 2 20" xfId="39212"/>
    <cellStyle name="Normal 2 3 8 2 2 2 2 21" xfId="39213"/>
    <cellStyle name="Normal 2 3 8 2 2 2 2 22" xfId="39214"/>
    <cellStyle name="Normal 2 3 8 2 2 2 2 23" xfId="39215"/>
    <cellStyle name="Normal 2 3 8 2 2 2 2 24" xfId="39216"/>
    <cellStyle name="Normal 2 3 8 2 2 2 2 25" xfId="39217"/>
    <cellStyle name="Normal 2 3 8 2 2 2 2 26" xfId="39218"/>
    <cellStyle name="Normal 2 3 8 2 2 2 2 27" xfId="39219"/>
    <cellStyle name="Normal 2 3 8 2 2 2 2 3" xfId="39220"/>
    <cellStyle name="Normal 2 3 8 2 2 2 2 4" xfId="39221"/>
    <cellStyle name="Normal 2 3 8 2 2 2 2 5" xfId="39222"/>
    <cellStyle name="Normal 2 3 8 2 2 2 2 6" xfId="39223"/>
    <cellStyle name="Normal 2 3 8 2 2 2 2 7" xfId="39224"/>
    <cellStyle name="Normal 2 3 8 2 2 2 2 8" xfId="39225"/>
    <cellStyle name="Normal 2 3 8 2 2 2 2 9" xfId="39226"/>
    <cellStyle name="Normal 2 3 8 2 2 2 20" xfId="39227"/>
    <cellStyle name="Normal 2 3 8 2 2 2 21" xfId="39228"/>
    <cellStyle name="Normal 2 3 8 2 2 2 22" xfId="39229"/>
    <cellStyle name="Normal 2 3 8 2 2 2 23" xfId="39230"/>
    <cellStyle name="Normal 2 3 8 2 2 2 24" xfId="39231"/>
    <cellStyle name="Normal 2 3 8 2 2 2 25" xfId="39232"/>
    <cellStyle name="Normal 2 3 8 2 2 2 26" xfId="39233"/>
    <cellStyle name="Normal 2 3 8 2 2 2 27" xfId="39234"/>
    <cellStyle name="Normal 2 3 8 2 2 2 3" xfId="39235"/>
    <cellStyle name="Normal 2 3 8 2 2 2 4" xfId="39236"/>
    <cellStyle name="Normal 2 3 8 2 2 2 5" xfId="39237"/>
    <cellStyle name="Normal 2 3 8 2 2 2 6" xfId="39238"/>
    <cellStyle name="Normal 2 3 8 2 2 2 7" xfId="39239"/>
    <cellStyle name="Normal 2 3 8 2 2 2 8" xfId="39240"/>
    <cellStyle name="Normal 2 3 8 2 2 2 9" xfId="39241"/>
    <cellStyle name="Normal 2 3 8 2 2 20" xfId="39242"/>
    <cellStyle name="Normal 2 3 8 2 2 21" xfId="39243"/>
    <cellStyle name="Normal 2 3 8 2 2 22" xfId="39244"/>
    <cellStyle name="Normal 2 3 8 2 2 23" xfId="39245"/>
    <cellStyle name="Normal 2 3 8 2 2 24" xfId="39246"/>
    <cellStyle name="Normal 2 3 8 2 2 25" xfId="39247"/>
    <cellStyle name="Normal 2 3 8 2 2 26" xfId="39248"/>
    <cellStyle name="Normal 2 3 8 2 2 27" xfId="39249"/>
    <cellStyle name="Normal 2 3 8 2 2 28" xfId="39250"/>
    <cellStyle name="Normal 2 3 8 2 2 29" xfId="39251"/>
    <cellStyle name="Normal 2 3 8 2 2 3" xfId="39252"/>
    <cellStyle name="Normal 2 3 8 2 2 30" xfId="39253"/>
    <cellStyle name="Normal 2 3 8 2 2 31" xfId="39254"/>
    <cellStyle name="Normal 2 3 8 2 2 32" xfId="39255"/>
    <cellStyle name="Normal 2 3 8 2 2 33" xfId="39256"/>
    <cellStyle name="Normal 2 3 8 2 2 34" xfId="39257"/>
    <cellStyle name="Normal 2 3 8 2 2 35" xfId="39258"/>
    <cellStyle name="Normal 2 3 8 2 2 36" xfId="39259"/>
    <cellStyle name="Normal 2 3 8 2 2 37" xfId="39260"/>
    <cellStyle name="Normal 2 3 8 2 2 38" xfId="39261"/>
    <cellStyle name="Normal 2 3 8 2 2 39" xfId="39262"/>
    <cellStyle name="Normal 2 3 8 2 2 4" xfId="39263"/>
    <cellStyle name="Normal 2 3 8 2 2 5" xfId="39264"/>
    <cellStyle name="Normal 2 3 8 2 2 6" xfId="39265"/>
    <cellStyle name="Normal 2 3 8 2 2 7" xfId="39266"/>
    <cellStyle name="Normal 2 3 8 2 2 8" xfId="39267"/>
    <cellStyle name="Normal 2 3 8 2 2 9" xfId="39268"/>
    <cellStyle name="Normal 2 3 8 2 20" xfId="39269"/>
    <cellStyle name="Normal 2 3 8 2 21" xfId="39270"/>
    <cellStyle name="Normal 2 3 8 2 22" xfId="39271"/>
    <cellStyle name="Normal 2 3 8 2 23" xfId="39272"/>
    <cellStyle name="Normal 2 3 8 2 24" xfId="39273"/>
    <cellStyle name="Normal 2 3 8 2 25" xfId="39274"/>
    <cellStyle name="Normal 2 3 8 2 26" xfId="39275"/>
    <cellStyle name="Normal 2 3 8 2 27" xfId="39276"/>
    <cellStyle name="Normal 2 3 8 2 28" xfId="39277"/>
    <cellStyle name="Normal 2 3 8 2 29" xfId="39278"/>
    <cellStyle name="Normal 2 3 8 2 3" xfId="39279"/>
    <cellStyle name="Normal 2 3 8 2 30" xfId="39280"/>
    <cellStyle name="Normal 2 3 8 2 31" xfId="39281"/>
    <cellStyle name="Normal 2 3 8 2 32" xfId="39282"/>
    <cellStyle name="Normal 2 3 8 2 33" xfId="39283"/>
    <cellStyle name="Normal 2 3 8 2 34" xfId="39284"/>
    <cellStyle name="Normal 2 3 8 2 35" xfId="39285"/>
    <cellStyle name="Normal 2 3 8 2 36" xfId="39286"/>
    <cellStyle name="Normal 2 3 8 2 37" xfId="39287"/>
    <cellStyle name="Normal 2 3 8 2 38" xfId="39288"/>
    <cellStyle name="Normal 2 3 8 2 39" xfId="39289"/>
    <cellStyle name="Normal 2 3 8 2 4" xfId="39290"/>
    <cellStyle name="Normal 2 3 8 2 40" xfId="39291"/>
    <cellStyle name="Normal 2 3 8 2 41" xfId="39292"/>
    <cellStyle name="Normal 2 3 8 2 42" xfId="39293"/>
    <cellStyle name="Normal 2 3 8 2 43" xfId="39294"/>
    <cellStyle name="Normal 2 3 8 2 44" xfId="39295"/>
    <cellStyle name="Normal 2 3 8 2 45" xfId="39296"/>
    <cellStyle name="Normal 2 3 8 2 46" xfId="39297"/>
    <cellStyle name="Normal 2 3 8 2 47" xfId="39298"/>
    <cellStyle name="Normal 2 3 8 2 48" xfId="39299"/>
    <cellStyle name="Normal 2 3 8 2 49" xfId="39300"/>
    <cellStyle name="Normal 2 3 8 2 5" xfId="39301"/>
    <cellStyle name="Normal 2 3 8 2 50" xfId="39302"/>
    <cellStyle name="Normal 2 3 8 2 6" xfId="39303"/>
    <cellStyle name="Normal 2 3 8 2 7" xfId="39304"/>
    <cellStyle name="Normal 2 3 8 2 8" xfId="39305"/>
    <cellStyle name="Normal 2 3 8 2 9" xfId="39306"/>
    <cellStyle name="Normal 2 3 8 20" xfId="39307"/>
    <cellStyle name="Normal 2 3 8 21" xfId="39308"/>
    <cellStyle name="Normal 2 3 8 22" xfId="39309"/>
    <cellStyle name="Normal 2 3 8 23" xfId="39310"/>
    <cellStyle name="Normal 2 3 8 24" xfId="39311"/>
    <cellStyle name="Normal 2 3 8 25" xfId="39312"/>
    <cellStyle name="Normal 2 3 8 26" xfId="39313"/>
    <cellStyle name="Normal 2 3 8 27" xfId="39314"/>
    <cellStyle name="Normal 2 3 8 28" xfId="39315"/>
    <cellStyle name="Normal 2 3 8 29" xfId="39316"/>
    <cellStyle name="Normal 2 3 8 3" xfId="39317"/>
    <cellStyle name="Normal 2 3 8 30" xfId="39318"/>
    <cellStyle name="Normal 2 3 8 31" xfId="39319"/>
    <cellStyle name="Normal 2 3 8 32" xfId="39320"/>
    <cellStyle name="Normal 2 3 8 33" xfId="39321"/>
    <cellStyle name="Normal 2 3 8 34" xfId="39322"/>
    <cellStyle name="Normal 2 3 8 35" xfId="39323"/>
    <cellStyle name="Normal 2 3 8 36" xfId="39324"/>
    <cellStyle name="Normal 2 3 8 37" xfId="39325"/>
    <cellStyle name="Normal 2 3 8 38" xfId="39326"/>
    <cellStyle name="Normal 2 3 8 39" xfId="39327"/>
    <cellStyle name="Normal 2 3 8 4" xfId="39328"/>
    <cellStyle name="Normal 2 3 8 40" xfId="39329"/>
    <cellStyle name="Normal 2 3 8 41" xfId="39330"/>
    <cellStyle name="Normal 2 3 8 42" xfId="39331"/>
    <cellStyle name="Normal 2 3 8 43" xfId="39332"/>
    <cellStyle name="Normal 2 3 8 44" xfId="39333"/>
    <cellStyle name="Normal 2 3 8 45" xfId="39334"/>
    <cellStyle name="Normal 2 3 8 46" xfId="39335"/>
    <cellStyle name="Normal 2 3 8 47" xfId="39336"/>
    <cellStyle name="Normal 2 3 8 48" xfId="39337"/>
    <cellStyle name="Normal 2 3 8 49" xfId="39338"/>
    <cellStyle name="Normal 2 3 8 5" xfId="39339"/>
    <cellStyle name="Normal 2 3 8 5 10" xfId="39340"/>
    <cellStyle name="Normal 2 3 8 5 11" xfId="39341"/>
    <cellStyle name="Normal 2 3 8 5 12" xfId="39342"/>
    <cellStyle name="Normal 2 3 8 5 13" xfId="39343"/>
    <cellStyle name="Normal 2 3 8 5 14" xfId="39344"/>
    <cellStyle name="Normal 2 3 8 5 15" xfId="39345"/>
    <cellStyle name="Normal 2 3 8 5 16" xfId="39346"/>
    <cellStyle name="Normal 2 3 8 5 17" xfId="39347"/>
    <cellStyle name="Normal 2 3 8 5 18" xfId="39348"/>
    <cellStyle name="Normal 2 3 8 5 19" xfId="39349"/>
    <cellStyle name="Normal 2 3 8 5 2" xfId="39350"/>
    <cellStyle name="Normal 2 3 8 5 2 10" xfId="39351"/>
    <cellStyle name="Normal 2 3 8 5 2 11" xfId="39352"/>
    <cellStyle name="Normal 2 3 8 5 2 12" xfId="39353"/>
    <cellStyle name="Normal 2 3 8 5 2 13" xfId="39354"/>
    <cellStyle name="Normal 2 3 8 5 2 14" xfId="39355"/>
    <cellStyle name="Normal 2 3 8 5 2 15" xfId="39356"/>
    <cellStyle name="Normal 2 3 8 5 2 16" xfId="39357"/>
    <cellStyle name="Normal 2 3 8 5 2 17" xfId="39358"/>
    <cellStyle name="Normal 2 3 8 5 2 18" xfId="39359"/>
    <cellStyle name="Normal 2 3 8 5 2 19" xfId="39360"/>
    <cellStyle name="Normal 2 3 8 5 2 2" xfId="39361"/>
    <cellStyle name="Normal 2 3 8 5 2 2 10" xfId="39362"/>
    <cellStyle name="Normal 2 3 8 5 2 2 11" xfId="39363"/>
    <cellStyle name="Normal 2 3 8 5 2 2 12" xfId="39364"/>
    <cellStyle name="Normal 2 3 8 5 2 2 13" xfId="39365"/>
    <cellStyle name="Normal 2 3 8 5 2 2 14" xfId="39366"/>
    <cellStyle name="Normal 2 3 8 5 2 2 15" xfId="39367"/>
    <cellStyle name="Normal 2 3 8 5 2 2 16" xfId="39368"/>
    <cellStyle name="Normal 2 3 8 5 2 2 17" xfId="39369"/>
    <cellStyle name="Normal 2 3 8 5 2 2 18" xfId="39370"/>
    <cellStyle name="Normal 2 3 8 5 2 2 19" xfId="39371"/>
    <cellStyle name="Normal 2 3 8 5 2 2 2" xfId="39372"/>
    <cellStyle name="Normal 2 3 8 5 2 2 20" xfId="39373"/>
    <cellStyle name="Normal 2 3 8 5 2 2 21" xfId="39374"/>
    <cellStyle name="Normal 2 3 8 5 2 2 22" xfId="39375"/>
    <cellStyle name="Normal 2 3 8 5 2 2 23" xfId="39376"/>
    <cellStyle name="Normal 2 3 8 5 2 2 24" xfId="39377"/>
    <cellStyle name="Normal 2 3 8 5 2 2 25" xfId="39378"/>
    <cellStyle name="Normal 2 3 8 5 2 2 26" xfId="39379"/>
    <cellStyle name="Normal 2 3 8 5 2 2 27" xfId="39380"/>
    <cellStyle name="Normal 2 3 8 5 2 2 3" xfId="39381"/>
    <cellStyle name="Normal 2 3 8 5 2 2 4" xfId="39382"/>
    <cellStyle name="Normal 2 3 8 5 2 2 5" xfId="39383"/>
    <cellStyle name="Normal 2 3 8 5 2 2 6" xfId="39384"/>
    <cellStyle name="Normal 2 3 8 5 2 2 7" xfId="39385"/>
    <cellStyle name="Normal 2 3 8 5 2 2 8" xfId="39386"/>
    <cellStyle name="Normal 2 3 8 5 2 2 9" xfId="39387"/>
    <cellStyle name="Normal 2 3 8 5 2 20" xfId="39388"/>
    <cellStyle name="Normal 2 3 8 5 2 21" xfId="39389"/>
    <cellStyle name="Normal 2 3 8 5 2 22" xfId="39390"/>
    <cellStyle name="Normal 2 3 8 5 2 23" xfId="39391"/>
    <cellStyle name="Normal 2 3 8 5 2 24" xfId="39392"/>
    <cellStyle name="Normal 2 3 8 5 2 25" xfId="39393"/>
    <cellStyle name="Normal 2 3 8 5 2 26" xfId="39394"/>
    <cellStyle name="Normal 2 3 8 5 2 27" xfId="39395"/>
    <cellStyle name="Normal 2 3 8 5 2 3" xfId="39396"/>
    <cellStyle name="Normal 2 3 8 5 2 4" xfId="39397"/>
    <cellStyle name="Normal 2 3 8 5 2 5" xfId="39398"/>
    <cellStyle name="Normal 2 3 8 5 2 6" xfId="39399"/>
    <cellStyle name="Normal 2 3 8 5 2 7" xfId="39400"/>
    <cellStyle name="Normal 2 3 8 5 2 8" xfId="39401"/>
    <cellStyle name="Normal 2 3 8 5 2 9" xfId="39402"/>
    <cellStyle name="Normal 2 3 8 5 20" xfId="39403"/>
    <cellStyle name="Normal 2 3 8 5 21" xfId="39404"/>
    <cellStyle name="Normal 2 3 8 5 22" xfId="39405"/>
    <cellStyle name="Normal 2 3 8 5 23" xfId="39406"/>
    <cellStyle name="Normal 2 3 8 5 24" xfId="39407"/>
    <cellStyle name="Normal 2 3 8 5 25" xfId="39408"/>
    <cellStyle name="Normal 2 3 8 5 26" xfId="39409"/>
    <cellStyle name="Normal 2 3 8 5 27" xfId="39410"/>
    <cellStyle name="Normal 2 3 8 5 28" xfId="39411"/>
    <cellStyle name="Normal 2 3 8 5 29" xfId="39412"/>
    <cellStyle name="Normal 2 3 8 5 3" xfId="39413"/>
    <cellStyle name="Normal 2 3 8 5 30" xfId="39414"/>
    <cellStyle name="Normal 2 3 8 5 31" xfId="39415"/>
    <cellStyle name="Normal 2 3 8 5 32" xfId="39416"/>
    <cellStyle name="Normal 2 3 8 5 33" xfId="39417"/>
    <cellStyle name="Normal 2 3 8 5 34" xfId="39418"/>
    <cellStyle name="Normal 2 3 8 5 35" xfId="39419"/>
    <cellStyle name="Normal 2 3 8 5 36" xfId="39420"/>
    <cellStyle name="Normal 2 3 8 5 37" xfId="39421"/>
    <cellStyle name="Normal 2 3 8 5 38" xfId="39422"/>
    <cellStyle name="Normal 2 3 8 5 39" xfId="39423"/>
    <cellStyle name="Normal 2 3 8 5 4" xfId="39424"/>
    <cellStyle name="Normal 2 3 8 5 5" xfId="39425"/>
    <cellStyle name="Normal 2 3 8 5 6" xfId="39426"/>
    <cellStyle name="Normal 2 3 8 5 7" xfId="39427"/>
    <cellStyle name="Normal 2 3 8 5 8" xfId="39428"/>
    <cellStyle name="Normal 2 3 8 5 9" xfId="39429"/>
    <cellStyle name="Normal 2 3 8 50" xfId="39430"/>
    <cellStyle name="Normal 2 3 8 51" xfId="39431"/>
    <cellStyle name="Normal 2 3 8 52" xfId="39432"/>
    <cellStyle name="Normal 2 3 8 6" xfId="39433"/>
    <cellStyle name="Normal 2 3 8 7" xfId="39434"/>
    <cellStyle name="Normal 2 3 8 8" xfId="39435"/>
    <cellStyle name="Normal 2 3 8 9" xfId="39436"/>
    <cellStyle name="Normal 2 3 9" xfId="39437"/>
    <cellStyle name="Normal 2 3 9 10" xfId="39438"/>
    <cellStyle name="Normal 2 3 9 11" xfId="39439"/>
    <cellStyle name="Normal 2 3 9 12" xfId="39440"/>
    <cellStyle name="Normal 2 3 9 13" xfId="39441"/>
    <cellStyle name="Normal 2 3 9 14" xfId="39442"/>
    <cellStyle name="Normal 2 3 9 14 10" xfId="39443"/>
    <cellStyle name="Normal 2 3 9 14 11" xfId="39444"/>
    <cellStyle name="Normal 2 3 9 14 12" xfId="39445"/>
    <cellStyle name="Normal 2 3 9 14 13" xfId="39446"/>
    <cellStyle name="Normal 2 3 9 14 14" xfId="39447"/>
    <cellStyle name="Normal 2 3 9 14 15" xfId="39448"/>
    <cellStyle name="Normal 2 3 9 14 16" xfId="39449"/>
    <cellStyle name="Normal 2 3 9 14 17" xfId="39450"/>
    <cellStyle name="Normal 2 3 9 14 18" xfId="39451"/>
    <cellStyle name="Normal 2 3 9 14 19" xfId="39452"/>
    <cellStyle name="Normal 2 3 9 14 2" xfId="39453"/>
    <cellStyle name="Normal 2 3 9 14 2 10" xfId="39454"/>
    <cellStyle name="Normal 2 3 9 14 2 11" xfId="39455"/>
    <cellStyle name="Normal 2 3 9 14 2 12" xfId="39456"/>
    <cellStyle name="Normal 2 3 9 14 2 13" xfId="39457"/>
    <cellStyle name="Normal 2 3 9 14 2 14" xfId="39458"/>
    <cellStyle name="Normal 2 3 9 14 2 15" xfId="39459"/>
    <cellStyle name="Normal 2 3 9 14 2 16" xfId="39460"/>
    <cellStyle name="Normal 2 3 9 14 2 17" xfId="39461"/>
    <cellStyle name="Normal 2 3 9 14 2 18" xfId="39462"/>
    <cellStyle name="Normal 2 3 9 14 2 19" xfId="39463"/>
    <cellStyle name="Normal 2 3 9 14 2 2" xfId="39464"/>
    <cellStyle name="Normal 2 3 9 14 2 20" xfId="39465"/>
    <cellStyle name="Normal 2 3 9 14 2 21" xfId="39466"/>
    <cellStyle name="Normal 2 3 9 14 2 22" xfId="39467"/>
    <cellStyle name="Normal 2 3 9 14 2 23" xfId="39468"/>
    <cellStyle name="Normal 2 3 9 14 2 24" xfId="39469"/>
    <cellStyle name="Normal 2 3 9 14 2 25" xfId="39470"/>
    <cellStyle name="Normal 2 3 9 14 2 26" xfId="39471"/>
    <cellStyle name="Normal 2 3 9 14 2 27" xfId="39472"/>
    <cellStyle name="Normal 2 3 9 14 2 3" xfId="39473"/>
    <cellStyle name="Normal 2 3 9 14 2 4" xfId="39474"/>
    <cellStyle name="Normal 2 3 9 14 2 5" xfId="39475"/>
    <cellStyle name="Normal 2 3 9 14 2 6" xfId="39476"/>
    <cellStyle name="Normal 2 3 9 14 2 7" xfId="39477"/>
    <cellStyle name="Normal 2 3 9 14 2 8" xfId="39478"/>
    <cellStyle name="Normal 2 3 9 14 2 9" xfId="39479"/>
    <cellStyle name="Normal 2 3 9 14 20" xfId="39480"/>
    <cellStyle name="Normal 2 3 9 14 21" xfId="39481"/>
    <cellStyle name="Normal 2 3 9 14 22" xfId="39482"/>
    <cellStyle name="Normal 2 3 9 14 23" xfId="39483"/>
    <cellStyle name="Normal 2 3 9 14 24" xfId="39484"/>
    <cellStyle name="Normal 2 3 9 14 25" xfId="39485"/>
    <cellStyle name="Normal 2 3 9 14 26" xfId="39486"/>
    <cellStyle name="Normal 2 3 9 14 27" xfId="39487"/>
    <cellStyle name="Normal 2 3 9 14 3" xfId="39488"/>
    <cellStyle name="Normal 2 3 9 14 4" xfId="39489"/>
    <cellStyle name="Normal 2 3 9 14 5" xfId="39490"/>
    <cellStyle name="Normal 2 3 9 14 6" xfId="39491"/>
    <cellStyle name="Normal 2 3 9 14 7" xfId="39492"/>
    <cellStyle name="Normal 2 3 9 14 8" xfId="39493"/>
    <cellStyle name="Normal 2 3 9 14 9" xfId="39494"/>
    <cellStyle name="Normal 2 3 9 15" xfId="39495"/>
    <cellStyle name="Normal 2 3 9 16" xfId="39496"/>
    <cellStyle name="Normal 2 3 9 17" xfId="39497"/>
    <cellStyle name="Normal 2 3 9 18" xfId="39498"/>
    <cellStyle name="Normal 2 3 9 19" xfId="39499"/>
    <cellStyle name="Normal 2 3 9 2" xfId="39500"/>
    <cellStyle name="Normal 2 3 9 2 10" xfId="39501"/>
    <cellStyle name="Normal 2 3 9 2 11" xfId="39502"/>
    <cellStyle name="Normal 2 3 9 2 12" xfId="39503"/>
    <cellStyle name="Normal 2 3 9 2 13" xfId="39504"/>
    <cellStyle name="Normal 2 3 9 2 14" xfId="39505"/>
    <cellStyle name="Normal 2 3 9 2 15" xfId="39506"/>
    <cellStyle name="Normal 2 3 9 2 16" xfId="39507"/>
    <cellStyle name="Normal 2 3 9 2 17" xfId="39508"/>
    <cellStyle name="Normal 2 3 9 2 18" xfId="39509"/>
    <cellStyle name="Normal 2 3 9 2 19" xfId="39510"/>
    <cellStyle name="Normal 2 3 9 2 2" xfId="39511"/>
    <cellStyle name="Normal 2 3 9 2 2 10" xfId="39512"/>
    <cellStyle name="Normal 2 3 9 2 2 11" xfId="39513"/>
    <cellStyle name="Normal 2 3 9 2 2 12" xfId="39514"/>
    <cellStyle name="Normal 2 3 9 2 2 13" xfId="39515"/>
    <cellStyle name="Normal 2 3 9 2 2 14" xfId="39516"/>
    <cellStyle name="Normal 2 3 9 2 2 15" xfId="39517"/>
    <cellStyle name="Normal 2 3 9 2 2 16" xfId="39518"/>
    <cellStyle name="Normal 2 3 9 2 2 17" xfId="39519"/>
    <cellStyle name="Normal 2 3 9 2 2 18" xfId="39520"/>
    <cellStyle name="Normal 2 3 9 2 2 19" xfId="39521"/>
    <cellStyle name="Normal 2 3 9 2 2 2" xfId="39522"/>
    <cellStyle name="Normal 2 3 9 2 2 2 10" xfId="39523"/>
    <cellStyle name="Normal 2 3 9 2 2 2 11" xfId="39524"/>
    <cellStyle name="Normal 2 3 9 2 2 2 12" xfId="39525"/>
    <cellStyle name="Normal 2 3 9 2 2 2 13" xfId="39526"/>
    <cellStyle name="Normal 2 3 9 2 2 2 14" xfId="39527"/>
    <cellStyle name="Normal 2 3 9 2 2 2 15" xfId="39528"/>
    <cellStyle name="Normal 2 3 9 2 2 2 16" xfId="39529"/>
    <cellStyle name="Normal 2 3 9 2 2 2 17" xfId="39530"/>
    <cellStyle name="Normal 2 3 9 2 2 2 18" xfId="39531"/>
    <cellStyle name="Normal 2 3 9 2 2 2 19" xfId="39532"/>
    <cellStyle name="Normal 2 3 9 2 2 2 2" xfId="39533"/>
    <cellStyle name="Normal 2 3 9 2 2 2 20" xfId="39534"/>
    <cellStyle name="Normal 2 3 9 2 2 2 21" xfId="39535"/>
    <cellStyle name="Normal 2 3 9 2 2 2 22" xfId="39536"/>
    <cellStyle name="Normal 2 3 9 2 2 2 23" xfId="39537"/>
    <cellStyle name="Normal 2 3 9 2 2 2 24" xfId="39538"/>
    <cellStyle name="Normal 2 3 9 2 2 2 25" xfId="39539"/>
    <cellStyle name="Normal 2 3 9 2 2 2 26" xfId="39540"/>
    <cellStyle name="Normal 2 3 9 2 2 2 27" xfId="39541"/>
    <cellStyle name="Normal 2 3 9 2 2 2 3" xfId="39542"/>
    <cellStyle name="Normal 2 3 9 2 2 2 4" xfId="39543"/>
    <cellStyle name="Normal 2 3 9 2 2 2 5" xfId="39544"/>
    <cellStyle name="Normal 2 3 9 2 2 2 6" xfId="39545"/>
    <cellStyle name="Normal 2 3 9 2 2 2 7" xfId="39546"/>
    <cellStyle name="Normal 2 3 9 2 2 2 8" xfId="39547"/>
    <cellStyle name="Normal 2 3 9 2 2 2 9" xfId="39548"/>
    <cellStyle name="Normal 2 3 9 2 2 20" xfId="39549"/>
    <cellStyle name="Normal 2 3 9 2 2 21" xfId="39550"/>
    <cellStyle name="Normal 2 3 9 2 2 22" xfId="39551"/>
    <cellStyle name="Normal 2 3 9 2 2 23" xfId="39552"/>
    <cellStyle name="Normal 2 3 9 2 2 24" xfId="39553"/>
    <cellStyle name="Normal 2 3 9 2 2 25" xfId="39554"/>
    <cellStyle name="Normal 2 3 9 2 2 26" xfId="39555"/>
    <cellStyle name="Normal 2 3 9 2 2 27" xfId="39556"/>
    <cellStyle name="Normal 2 3 9 2 2 3" xfId="39557"/>
    <cellStyle name="Normal 2 3 9 2 2 4" xfId="39558"/>
    <cellStyle name="Normal 2 3 9 2 2 5" xfId="39559"/>
    <cellStyle name="Normal 2 3 9 2 2 6" xfId="39560"/>
    <cellStyle name="Normal 2 3 9 2 2 7" xfId="39561"/>
    <cellStyle name="Normal 2 3 9 2 2 8" xfId="39562"/>
    <cellStyle name="Normal 2 3 9 2 2 9" xfId="39563"/>
    <cellStyle name="Normal 2 3 9 2 20" xfId="39564"/>
    <cellStyle name="Normal 2 3 9 2 21" xfId="39565"/>
    <cellStyle name="Normal 2 3 9 2 22" xfId="39566"/>
    <cellStyle name="Normal 2 3 9 2 23" xfId="39567"/>
    <cellStyle name="Normal 2 3 9 2 24" xfId="39568"/>
    <cellStyle name="Normal 2 3 9 2 25" xfId="39569"/>
    <cellStyle name="Normal 2 3 9 2 26" xfId="39570"/>
    <cellStyle name="Normal 2 3 9 2 27" xfId="39571"/>
    <cellStyle name="Normal 2 3 9 2 28" xfId="39572"/>
    <cellStyle name="Normal 2 3 9 2 29" xfId="39573"/>
    <cellStyle name="Normal 2 3 9 2 3" xfId="39574"/>
    <cellStyle name="Normal 2 3 9 2 30" xfId="39575"/>
    <cellStyle name="Normal 2 3 9 2 31" xfId="39576"/>
    <cellStyle name="Normal 2 3 9 2 32" xfId="39577"/>
    <cellStyle name="Normal 2 3 9 2 33" xfId="39578"/>
    <cellStyle name="Normal 2 3 9 2 34" xfId="39579"/>
    <cellStyle name="Normal 2 3 9 2 35" xfId="39580"/>
    <cellStyle name="Normal 2 3 9 2 36" xfId="39581"/>
    <cellStyle name="Normal 2 3 9 2 37" xfId="39582"/>
    <cellStyle name="Normal 2 3 9 2 38" xfId="39583"/>
    <cellStyle name="Normal 2 3 9 2 39" xfId="39584"/>
    <cellStyle name="Normal 2 3 9 2 4" xfId="39585"/>
    <cellStyle name="Normal 2 3 9 2 5" xfId="39586"/>
    <cellStyle name="Normal 2 3 9 2 6" xfId="39587"/>
    <cellStyle name="Normal 2 3 9 2 7" xfId="39588"/>
    <cellStyle name="Normal 2 3 9 2 8" xfId="39589"/>
    <cellStyle name="Normal 2 3 9 2 9" xfId="39590"/>
    <cellStyle name="Normal 2 3 9 20" xfId="39591"/>
    <cellStyle name="Normal 2 3 9 21" xfId="39592"/>
    <cellStyle name="Normal 2 3 9 22" xfId="39593"/>
    <cellStyle name="Normal 2 3 9 23" xfId="39594"/>
    <cellStyle name="Normal 2 3 9 24" xfId="39595"/>
    <cellStyle name="Normal 2 3 9 25" xfId="39596"/>
    <cellStyle name="Normal 2 3 9 26" xfId="39597"/>
    <cellStyle name="Normal 2 3 9 27" xfId="39598"/>
    <cellStyle name="Normal 2 3 9 28" xfId="39599"/>
    <cellStyle name="Normal 2 3 9 29" xfId="39600"/>
    <cellStyle name="Normal 2 3 9 3" xfId="39601"/>
    <cellStyle name="Normal 2 3 9 30" xfId="39602"/>
    <cellStyle name="Normal 2 3 9 31" xfId="39603"/>
    <cellStyle name="Normal 2 3 9 32" xfId="39604"/>
    <cellStyle name="Normal 2 3 9 33" xfId="39605"/>
    <cellStyle name="Normal 2 3 9 34" xfId="39606"/>
    <cellStyle name="Normal 2 3 9 35" xfId="39607"/>
    <cellStyle name="Normal 2 3 9 36" xfId="39608"/>
    <cellStyle name="Normal 2 3 9 37" xfId="39609"/>
    <cellStyle name="Normal 2 3 9 38" xfId="39610"/>
    <cellStyle name="Normal 2 3 9 39" xfId="39611"/>
    <cellStyle name="Normal 2 3 9 4" xfId="39612"/>
    <cellStyle name="Normal 2 3 9 40" xfId="39613"/>
    <cellStyle name="Normal 2 3 9 41" xfId="39614"/>
    <cellStyle name="Normal 2 3 9 42" xfId="39615"/>
    <cellStyle name="Normal 2 3 9 43" xfId="39616"/>
    <cellStyle name="Normal 2 3 9 44" xfId="39617"/>
    <cellStyle name="Normal 2 3 9 45" xfId="39618"/>
    <cellStyle name="Normal 2 3 9 46" xfId="39619"/>
    <cellStyle name="Normal 2 3 9 47" xfId="39620"/>
    <cellStyle name="Normal 2 3 9 48" xfId="39621"/>
    <cellStyle name="Normal 2 3 9 49" xfId="39622"/>
    <cellStyle name="Normal 2 3 9 5" xfId="39623"/>
    <cellStyle name="Normal 2 3 9 50" xfId="39624"/>
    <cellStyle name="Normal 2 3 9 6" xfId="39625"/>
    <cellStyle name="Normal 2 3 9 7" xfId="39626"/>
    <cellStyle name="Normal 2 3 9 8" xfId="39627"/>
    <cellStyle name="Normal 2 3 9 9" xfId="39628"/>
    <cellStyle name="Normal 2 30" xfId="39629"/>
    <cellStyle name="Normal 2 30 2" xfId="39630"/>
    <cellStyle name="Normal 2 30 2 2" xfId="39631"/>
    <cellStyle name="Normal 2 30 2 3" xfId="39632"/>
    <cellStyle name="Normal 2 30 2 4" xfId="39633"/>
    <cellStyle name="Normal 2 30 2 5" xfId="39634"/>
    <cellStyle name="Normal 2 30 2 6" xfId="39635"/>
    <cellStyle name="Normal 2 30 3" xfId="39636"/>
    <cellStyle name="Normal 2 30 3 2" xfId="39637"/>
    <cellStyle name="Normal 2 30 4" xfId="39638"/>
    <cellStyle name="Normal 2 30 5" xfId="39639"/>
    <cellStyle name="Normal 2 30 6" xfId="39640"/>
    <cellStyle name="Normal 2 30 7" xfId="39641"/>
    <cellStyle name="Normal 2 30 8" xfId="39642"/>
    <cellStyle name="Normal 2 31" xfId="39643"/>
    <cellStyle name="Normal 2 31 2" xfId="39644"/>
    <cellStyle name="Normal 2 31 2 2" xfId="39645"/>
    <cellStyle name="Normal 2 31 2 3" xfId="39646"/>
    <cellStyle name="Normal 2 31 2 4" xfId="39647"/>
    <cellStyle name="Normal 2 31 2 5" xfId="39648"/>
    <cellStyle name="Normal 2 31 2 6" xfId="39649"/>
    <cellStyle name="Normal 2 31 3" xfId="39650"/>
    <cellStyle name="Normal 2 31 3 2" xfId="39651"/>
    <cellStyle name="Normal 2 31 4" xfId="39652"/>
    <cellStyle name="Normal 2 31 5" xfId="39653"/>
    <cellStyle name="Normal 2 31 6" xfId="39654"/>
    <cellStyle name="Normal 2 31 7" xfId="39655"/>
    <cellStyle name="Normal 2 31 8" xfId="39656"/>
    <cellStyle name="Normal 2 32" xfId="39657"/>
    <cellStyle name="Normal 2 32 2" xfId="39658"/>
    <cellStyle name="Normal 2 32 2 2" xfId="39659"/>
    <cellStyle name="Normal 2 32 3" xfId="39660"/>
    <cellStyle name="Normal 2 32 4" xfId="39661"/>
    <cellStyle name="Normal 2 32 5" xfId="39662"/>
    <cellStyle name="Normal 2 32 6" xfId="39663"/>
    <cellStyle name="Normal 2 32 7" xfId="39664"/>
    <cellStyle name="Normal 2 33" xfId="39665"/>
    <cellStyle name="Normal 2 33 2" xfId="39666"/>
    <cellStyle name="Normal 2 33 3" xfId="39667"/>
    <cellStyle name="Normal 2 33 4" xfId="39668"/>
    <cellStyle name="Normal 2 33 5" xfId="39669"/>
    <cellStyle name="Normal 2 33 6" xfId="39670"/>
    <cellStyle name="Normal 2 34" xfId="39671"/>
    <cellStyle name="Normal 2 34 2" xfId="39672"/>
    <cellStyle name="Normal 2 34 2 2" xfId="39673"/>
    <cellStyle name="Normal 2 34 2 3" xfId="39674"/>
    <cellStyle name="Normal 2 34 2 4" xfId="39675"/>
    <cellStyle name="Normal 2 34 3" xfId="39676"/>
    <cellStyle name="Normal 2 34 4" xfId="39677"/>
    <cellStyle name="Normal 2 34 5" xfId="39678"/>
    <cellStyle name="Normal 2 35" xfId="39679"/>
    <cellStyle name="Normal 2 35 2" xfId="39680"/>
    <cellStyle name="Normal 2 36" xfId="39681"/>
    <cellStyle name="Normal 2 36 2" xfId="39682"/>
    <cellStyle name="Normal 2 36 3" xfId="39683"/>
    <cellStyle name="Normal 2 36 3 2" xfId="39684"/>
    <cellStyle name="Normal 2 36 4" xfId="39685"/>
    <cellStyle name="Normal 2 36 5" xfId="39686"/>
    <cellStyle name="Normal 2 37" xfId="39687"/>
    <cellStyle name="Normal 2 37 2" xfId="39688"/>
    <cellStyle name="Normal 2 37 3" xfId="39689"/>
    <cellStyle name="Normal 2 38" xfId="39690"/>
    <cellStyle name="Normal 2 38 2" xfId="39691"/>
    <cellStyle name="Normal 2 38 3" xfId="39692"/>
    <cellStyle name="Normal 2 38 4" xfId="39693"/>
    <cellStyle name="Normal 2 39" xfId="39694"/>
    <cellStyle name="Normal 2 39 2" xfId="39695"/>
    <cellStyle name="Normal 2 4" xfId="39696"/>
    <cellStyle name="Normal 2 4 10" xfId="39697"/>
    <cellStyle name="Normal 2 4 10 10" xfId="39698"/>
    <cellStyle name="Normal 2 4 10 11" xfId="39699"/>
    <cellStyle name="Normal 2 4 10 12" xfId="39700"/>
    <cellStyle name="Normal 2 4 10 13" xfId="39701"/>
    <cellStyle name="Normal 2 4 10 2" xfId="39702"/>
    <cellStyle name="Normal 2 4 10 2 2" xfId="39703"/>
    <cellStyle name="Normal 2 4 10 2 2 2" xfId="39704"/>
    <cellStyle name="Normal 2 4 10 2 2 3" xfId="39705"/>
    <cellStyle name="Normal 2 4 10 2 2 4" xfId="39706"/>
    <cellStyle name="Normal 2 4 10 2 2 5" xfId="39707"/>
    <cellStyle name="Normal 2 4 10 2 2 6" xfId="39708"/>
    <cellStyle name="Normal 2 4 10 2 3" xfId="39709"/>
    <cellStyle name="Normal 2 4 10 2 4" xfId="39710"/>
    <cellStyle name="Normal 2 4 10 2 5" xfId="39711"/>
    <cellStyle name="Normal 2 4 10 2 6" xfId="39712"/>
    <cellStyle name="Normal 2 4 10 2 7" xfId="39713"/>
    <cellStyle name="Normal 2 4 10 3" xfId="39714"/>
    <cellStyle name="Normal 2 4 10 3 2" xfId="39715"/>
    <cellStyle name="Normal 2 4 10 3 2 2" xfId="39716"/>
    <cellStyle name="Normal 2 4 10 3 2 3" xfId="39717"/>
    <cellStyle name="Normal 2 4 10 3 2 4" xfId="39718"/>
    <cellStyle name="Normal 2 4 10 3 2 5" xfId="39719"/>
    <cellStyle name="Normal 2 4 10 3 2 6" xfId="39720"/>
    <cellStyle name="Normal 2 4 10 3 3" xfId="39721"/>
    <cellStyle name="Normal 2 4 10 3 4" xfId="39722"/>
    <cellStyle name="Normal 2 4 10 3 5" xfId="39723"/>
    <cellStyle name="Normal 2 4 10 3 6" xfId="39724"/>
    <cellStyle name="Normal 2 4 10 3 7" xfId="39725"/>
    <cellStyle name="Normal 2 4 10 4" xfId="39726"/>
    <cellStyle name="Normal 2 4 10 4 2" xfId="39727"/>
    <cellStyle name="Normal 2 4 10 4 2 2" xfId="39728"/>
    <cellStyle name="Normal 2 4 10 4 2 3" xfId="39729"/>
    <cellStyle name="Normal 2 4 10 4 2 4" xfId="39730"/>
    <cellStyle name="Normal 2 4 10 4 2 5" xfId="39731"/>
    <cellStyle name="Normal 2 4 10 4 2 6" xfId="39732"/>
    <cellStyle name="Normal 2 4 10 4 3" xfId="39733"/>
    <cellStyle name="Normal 2 4 10 4 4" xfId="39734"/>
    <cellStyle name="Normal 2 4 10 4 5" xfId="39735"/>
    <cellStyle name="Normal 2 4 10 4 6" xfId="39736"/>
    <cellStyle name="Normal 2 4 10 4 7" xfId="39737"/>
    <cellStyle name="Normal 2 4 10 5" xfId="39738"/>
    <cellStyle name="Normal 2 4 10 5 2" xfId="39739"/>
    <cellStyle name="Normal 2 4 10 5 2 2" xfId="39740"/>
    <cellStyle name="Normal 2 4 10 5 2 3" xfId="39741"/>
    <cellStyle name="Normal 2 4 10 5 2 4" xfId="39742"/>
    <cellStyle name="Normal 2 4 10 5 2 5" xfId="39743"/>
    <cellStyle name="Normal 2 4 10 5 2 6" xfId="39744"/>
    <cellStyle name="Normal 2 4 10 5 3" xfId="39745"/>
    <cellStyle name="Normal 2 4 10 5 4" xfId="39746"/>
    <cellStyle name="Normal 2 4 10 5 5" xfId="39747"/>
    <cellStyle name="Normal 2 4 10 5 6" xfId="39748"/>
    <cellStyle name="Normal 2 4 10 5 7" xfId="39749"/>
    <cellStyle name="Normal 2 4 10 6" xfId="39750"/>
    <cellStyle name="Normal 2 4 10 6 2" xfId="39751"/>
    <cellStyle name="Normal 2 4 10 6 2 2" xfId="39752"/>
    <cellStyle name="Normal 2 4 10 6 2 3" xfId="39753"/>
    <cellStyle name="Normal 2 4 10 6 2 4" xfId="39754"/>
    <cellStyle name="Normal 2 4 10 6 2 5" xfId="39755"/>
    <cellStyle name="Normal 2 4 10 6 2 6" xfId="39756"/>
    <cellStyle name="Normal 2 4 10 6 3" xfId="39757"/>
    <cellStyle name="Normal 2 4 10 6 4" xfId="39758"/>
    <cellStyle name="Normal 2 4 10 6 5" xfId="39759"/>
    <cellStyle name="Normal 2 4 10 6 6" xfId="39760"/>
    <cellStyle name="Normal 2 4 10 6 7" xfId="39761"/>
    <cellStyle name="Normal 2 4 10 7" xfId="39762"/>
    <cellStyle name="Normal 2 4 10 7 2" xfId="39763"/>
    <cellStyle name="Normal 2 4 10 7 2 2" xfId="39764"/>
    <cellStyle name="Normal 2 4 10 7 2 3" xfId="39765"/>
    <cellStyle name="Normal 2 4 10 7 2 4" xfId="39766"/>
    <cellStyle name="Normal 2 4 10 7 2 5" xfId="39767"/>
    <cellStyle name="Normal 2 4 10 7 2 6" xfId="39768"/>
    <cellStyle name="Normal 2 4 10 7 3" xfId="39769"/>
    <cellStyle name="Normal 2 4 10 7 4" xfId="39770"/>
    <cellStyle name="Normal 2 4 10 7 5" xfId="39771"/>
    <cellStyle name="Normal 2 4 10 7 6" xfId="39772"/>
    <cellStyle name="Normal 2 4 10 7 7" xfId="39773"/>
    <cellStyle name="Normal 2 4 10 8" xfId="39774"/>
    <cellStyle name="Normal 2 4 10 8 2" xfId="39775"/>
    <cellStyle name="Normal 2 4 10 8 3" xfId="39776"/>
    <cellStyle name="Normal 2 4 10 8 4" xfId="39777"/>
    <cellStyle name="Normal 2 4 10 8 5" xfId="39778"/>
    <cellStyle name="Normal 2 4 10 8 6" xfId="39779"/>
    <cellStyle name="Normal 2 4 10 9" xfId="39780"/>
    <cellStyle name="Normal 2 4 11" xfId="39781"/>
    <cellStyle name="Normal 2 4 11 10" xfId="39782"/>
    <cellStyle name="Normal 2 4 11 11" xfId="39783"/>
    <cellStyle name="Normal 2 4 11 12" xfId="39784"/>
    <cellStyle name="Normal 2 4 11 13" xfId="39785"/>
    <cellStyle name="Normal 2 4 11 2" xfId="39786"/>
    <cellStyle name="Normal 2 4 11 2 2" xfId="39787"/>
    <cellStyle name="Normal 2 4 11 2 2 2" xfId="39788"/>
    <cellStyle name="Normal 2 4 11 2 2 3" xfId="39789"/>
    <cellStyle name="Normal 2 4 11 2 2 4" xfId="39790"/>
    <cellStyle name="Normal 2 4 11 2 2 5" xfId="39791"/>
    <cellStyle name="Normal 2 4 11 2 2 6" xfId="39792"/>
    <cellStyle name="Normal 2 4 11 2 3" xfId="39793"/>
    <cellStyle name="Normal 2 4 11 2 4" xfId="39794"/>
    <cellStyle name="Normal 2 4 11 2 5" xfId="39795"/>
    <cellStyle name="Normal 2 4 11 2 6" xfId="39796"/>
    <cellStyle name="Normal 2 4 11 2 7" xfId="39797"/>
    <cellStyle name="Normal 2 4 11 3" xfId="39798"/>
    <cellStyle name="Normal 2 4 11 3 2" xfId="39799"/>
    <cellStyle name="Normal 2 4 11 3 2 2" xfId="39800"/>
    <cellStyle name="Normal 2 4 11 3 2 3" xfId="39801"/>
    <cellStyle name="Normal 2 4 11 3 2 4" xfId="39802"/>
    <cellStyle name="Normal 2 4 11 3 2 5" xfId="39803"/>
    <cellStyle name="Normal 2 4 11 3 2 6" xfId="39804"/>
    <cellStyle name="Normal 2 4 11 3 3" xfId="39805"/>
    <cellStyle name="Normal 2 4 11 3 3 2" xfId="39806"/>
    <cellStyle name="Normal 2 4 11 3 3 2 2" xfId="39807"/>
    <cellStyle name="Normal 2 4 11 3 3 3" xfId="39808"/>
    <cellStyle name="Normal 2 4 11 3 4" xfId="39809"/>
    <cellStyle name="Normal 2 4 11 3 5" xfId="39810"/>
    <cellStyle name="Normal 2 4 11 3 6" xfId="39811"/>
    <cellStyle name="Normal 2 4 11 3 7" xfId="39812"/>
    <cellStyle name="Normal 2 4 11 4" xfId="39813"/>
    <cellStyle name="Normal 2 4 11 4 2" xfId="39814"/>
    <cellStyle name="Normal 2 4 11 4 2 2" xfId="39815"/>
    <cellStyle name="Normal 2 4 11 4 2 3" xfId="39816"/>
    <cellStyle name="Normal 2 4 11 4 2 4" xfId="39817"/>
    <cellStyle name="Normal 2 4 11 4 2 5" xfId="39818"/>
    <cellStyle name="Normal 2 4 11 4 2 6" xfId="39819"/>
    <cellStyle name="Normal 2 4 11 4 3" xfId="39820"/>
    <cellStyle name="Normal 2 4 11 4 4" xfId="39821"/>
    <cellStyle name="Normal 2 4 11 4 5" xfId="39822"/>
    <cellStyle name="Normal 2 4 11 4 6" xfId="39823"/>
    <cellStyle name="Normal 2 4 11 4 7" xfId="39824"/>
    <cellStyle name="Normal 2 4 11 5" xfId="39825"/>
    <cellStyle name="Normal 2 4 11 5 2" xfId="39826"/>
    <cellStyle name="Normal 2 4 11 5 2 2" xfId="39827"/>
    <cellStyle name="Normal 2 4 11 5 2 3" xfId="39828"/>
    <cellStyle name="Normal 2 4 11 5 2 4" xfId="39829"/>
    <cellStyle name="Normal 2 4 11 5 2 5" xfId="39830"/>
    <cellStyle name="Normal 2 4 11 5 2 6" xfId="39831"/>
    <cellStyle name="Normal 2 4 11 5 3" xfId="39832"/>
    <cellStyle name="Normal 2 4 11 5 4" xfId="39833"/>
    <cellStyle name="Normal 2 4 11 5 5" xfId="39834"/>
    <cellStyle name="Normal 2 4 11 5 6" xfId="39835"/>
    <cellStyle name="Normal 2 4 11 5 7" xfId="39836"/>
    <cellStyle name="Normal 2 4 11 6" xfId="39837"/>
    <cellStyle name="Normal 2 4 11 6 2" xfId="39838"/>
    <cellStyle name="Normal 2 4 11 6 2 2" xfId="39839"/>
    <cellStyle name="Normal 2 4 11 6 2 3" xfId="39840"/>
    <cellStyle name="Normal 2 4 11 6 2 4" xfId="39841"/>
    <cellStyle name="Normal 2 4 11 6 2 5" xfId="39842"/>
    <cellStyle name="Normal 2 4 11 6 2 6" xfId="39843"/>
    <cellStyle name="Normal 2 4 11 6 3" xfId="39844"/>
    <cellStyle name="Normal 2 4 11 6 4" xfId="39845"/>
    <cellStyle name="Normal 2 4 11 6 5" xfId="39846"/>
    <cellStyle name="Normal 2 4 11 6 6" xfId="39847"/>
    <cellStyle name="Normal 2 4 11 6 7" xfId="39848"/>
    <cellStyle name="Normal 2 4 11 7" xfId="39849"/>
    <cellStyle name="Normal 2 4 11 7 2" xfId="39850"/>
    <cellStyle name="Normal 2 4 11 7 2 2" xfId="39851"/>
    <cellStyle name="Normal 2 4 11 7 2 3" xfId="39852"/>
    <cellStyle name="Normal 2 4 11 7 2 4" xfId="39853"/>
    <cellStyle name="Normal 2 4 11 7 2 5" xfId="39854"/>
    <cellStyle name="Normal 2 4 11 7 2 6" xfId="39855"/>
    <cellStyle name="Normal 2 4 11 7 3" xfId="39856"/>
    <cellStyle name="Normal 2 4 11 7 4" xfId="39857"/>
    <cellStyle name="Normal 2 4 11 7 5" xfId="39858"/>
    <cellStyle name="Normal 2 4 11 7 6" xfId="39859"/>
    <cellStyle name="Normal 2 4 11 7 7" xfId="39860"/>
    <cellStyle name="Normal 2 4 11 8" xfId="39861"/>
    <cellStyle name="Normal 2 4 11 8 2" xfId="39862"/>
    <cellStyle name="Normal 2 4 11 8 3" xfId="39863"/>
    <cellStyle name="Normal 2 4 11 8 4" xfId="39864"/>
    <cellStyle name="Normal 2 4 11 8 5" xfId="39865"/>
    <cellStyle name="Normal 2 4 11 8 6" xfId="39866"/>
    <cellStyle name="Normal 2 4 11 9" xfId="39867"/>
    <cellStyle name="Normal 2 4 12" xfId="39868"/>
    <cellStyle name="Normal 2 4 12 10" xfId="39869"/>
    <cellStyle name="Normal 2 4 12 11" xfId="39870"/>
    <cellStyle name="Normal 2 4 12 12" xfId="39871"/>
    <cellStyle name="Normal 2 4 12 13" xfId="39872"/>
    <cellStyle name="Normal 2 4 12 2" xfId="39873"/>
    <cellStyle name="Normal 2 4 12 2 2" xfId="39874"/>
    <cellStyle name="Normal 2 4 12 2 2 2" xfId="39875"/>
    <cellStyle name="Normal 2 4 12 2 2 3" xfId="39876"/>
    <cellStyle name="Normal 2 4 12 2 2 4" xfId="39877"/>
    <cellStyle name="Normal 2 4 12 2 2 5" xfId="39878"/>
    <cellStyle name="Normal 2 4 12 2 2 6" xfId="39879"/>
    <cellStyle name="Normal 2 4 12 2 3" xfId="39880"/>
    <cellStyle name="Normal 2 4 12 2 4" xfId="39881"/>
    <cellStyle name="Normal 2 4 12 2 5" xfId="39882"/>
    <cellStyle name="Normal 2 4 12 2 6" xfId="39883"/>
    <cellStyle name="Normal 2 4 12 2 7" xfId="39884"/>
    <cellStyle name="Normal 2 4 12 3" xfId="39885"/>
    <cellStyle name="Normal 2 4 12 3 2" xfId="39886"/>
    <cellStyle name="Normal 2 4 12 3 2 2" xfId="39887"/>
    <cellStyle name="Normal 2 4 12 3 2 3" xfId="39888"/>
    <cellStyle name="Normal 2 4 12 3 2 4" xfId="39889"/>
    <cellStyle name="Normal 2 4 12 3 2 5" xfId="39890"/>
    <cellStyle name="Normal 2 4 12 3 2 6" xfId="39891"/>
    <cellStyle name="Normal 2 4 12 3 3" xfId="39892"/>
    <cellStyle name="Normal 2 4 12 3 4" xfId="39893"/>
    <cellStyle name="Normal 2 4 12 3 5" xfId="39894"/>
    <cellStyle name="Normal 2 4 12 3 6" xfId="39895"/>
    <cellStyle name="Normal 2 4 12 3 7" xfId="39896"/>
    <cellStyle name="Normal 2 4 12 4" xfId="39897"/>
    <cellStyle name="Normal 2 4 12 4 2" xfId="39898"/>
    <cellStyle name="Normal 2 4 12 4 2 2" xfId="39899"/>
    <cellStyle name="Normal 2 4 12 4 2 3" xfId="39900"/>
    <cellStyle name="Normal 2 4 12 4 2 4" xfId="39901"/>
    <cellStyle name="Normal 2 4 12 4 2 5" xfId="39902"/>
    <cellStyle name="Normal 2 4 12 4 2 6" xfId="39903"/>
    <cellStyle name="Normal 2 4 12 4 3" xfId="39904"/>
    <cellStyle name="Normal 2 4 12 4 4" xfId="39905"/>
    <cellStyle name="Normal 2 4 12 4 5" xfId="39906"/>
    <cellStyle name="Normal 2 4 12 4 6" xfId="39907"/>
    <cellStyle name="Normal 2 4 12 4 7" xfId="39908"/>
    <cellStyle name="Normal 2 4 12 5" xfId="39909"/>
    <cellStyle name="Normal 2 4 12 5 2" xfId="39910"/>
    <cellStyle name="Normal 2 4 12 5 2 2" xfId="39911"/>
    <cellStyle name="Normal 2 4 12 5 2 3" xfId="39912"/>
    <cellStyle name="Normal 2 4 12 5 2 4" xfId="39913"/>
    <cellStyle name="Normal 2 4 12 5 2 5" xfId="39914"/>
    <cellStyle name="Normal 2 4 12 5 2 6" xfId="39915"/>
    <cellStyle name="Normal 2 4 12 5 3" xfId="39916"/>
    <cellStyle name="Normal 2 4 12 5 4" xfId="39917"/>
    <cellStyle name="Normal 2 4 12 5 5" xfId="39918"/>
    <cellStyle name="Normal 2 4 12 5 6" xfId="39919"/>
    <cellStyle name="Normal 2 4 12 5 7" xfId="39920"/>
    <cellStyle name="Normal 2 4 12 6" xfId="39921"/>
    <cellStyle name="Normal 2 4 12 6 2" xfId="39922"/>
    <cellStyle name="Normal 2 4 12 6 2 2" xfId="39923"/>
    <cellStyle name="Normal 2 4 12 6 2 3" xfId="39924"/>
    <cellStyle name="Normal 2 4 12 6 2 4" xfId="39925"/>
    <cellStyle name="Normal 2 4 12 6 2 5" xfId="39926"/>
    <cellStyle name="Normal 2 4 12 6 2 6" xfId="39927"/>
    <cellStyle name="Normal 2 4 12 6 3" xfId="39928"/>
    <cellStyle name="Normal 2 4 12 6 4" xfId="39929"/>
    <cellStyle name="Normal 2 4 12 6 5" xfId="39930"/>
    <cellStyle name="Normal 2 4 12 6 6" xfId="39931"/>
    <cellStyle name="Normal 2 4 12 6 7" xfId="39932"/>
    <cellStyle name="Normal 2 4 12 7" xfId="39933"/>
    <cellStyle name="Normal 2 4 12 7 2" xfId="39934"/>
    <cellStyle name="Normal 2 4 12 7 2 2" xfId="39935"/>
    <cellStyle name="Normal 2 4 12 7 2 3" xfId="39936"/>
    <cellStyle name="Normal 2 4 12 7 2 4" xfId="39937"/>
    <cellStyle name="Normal 2 4 12 7 2 5" xfId="39938"/>
    <cellStyle name="Normal 2 4 12 7 2 6" xfId="39939"/>
    <cellStyle name="Normal 2 4 12 7 3" xfId="39940"/>
    <cellStyle name="Normal 2 4 12 7 4" xfId="39941"/>
    <cellStyle name="Normal 2 4 12 7 4 2" xfId="39942"/>
    <cellStyle name="Normal 2 4 12 7 4 2 2" xfId="39943"/>
    <cellStyle name="Normal 2 4 12 7 4 3" xfId="39944"/>
    <cellStyle name="Normal 2 4 12 7 5" xfId="39945"/>
    <cellStyle name="Normal 2 4 12 7 6" xfId="39946"/>
    <cellStyle name="Normal 2 4 12 7 7" xfId="39947"/>
    <cellStyle name="Normal 2 4 12 8" xfId="39948"/>
    <cellStyle name="Normal 2 4 12 8 2" xfId="39949"/>
    <cellStyle name="Normal 2 4 12 8 3" xfId="39950"/>
    <cellStyle name="Normal 2 4 12 8 4" xfId="39951"/>
    <cellStyle name="Normal 2 4 12 8 5" xfId="39952"/>
    <cellStyle name="Normal 2 4 12 8 6" xfId="39953"/>
    <cellStyle name="Normal 2 4 12 9" xfId="39954"/>
    <cellStyle name="Normal 2 4 13" xfId="39955"/>
    <cellStyle name="Normal 2 4 13 10" xfId="39956"/>
    <cellStyle name="Normal 2 4 13 10 2" xfId="39957"/>
    <cellStyle name="Normal 2 4 13 10 2 2" xfId="39958"/>
    <cellStyle name="Normal 2 4 13 10 3" xfId="39959"/>
    <cellStyle name="Normal 2 4 13 11" xfId="39960"/>
    <cellStyle name="Normal 2 4 13 12" xfId="39961"/>
    <cellStyle name="Normal 2 4 13 13" xfId="39962"/>
    <cellStyle name="Normal 2 4 13 2" xfId="39963"/>
    <cellStyle name="Normal 2 4 13 2 2" xfId="39964"/>
    <cellStyle name="Normal 2 4 13 2 2 2" xfId="39965"/>
    <cellStyle name="Normal 2 4 13 2 2 3" xfId="39966"/>
    <cellStyle name="Normal 2 4 13 2 2 4" xfId="39967"/>
    <cellStyle name="Normal 2 4 13 2 2 5" xfId="39968"/>
    <cellStyle name="Normal 2 4 13 2 2 6" xfId="39969"/>
    <cellStyle name="Normal 2 4 13 2 3" xfId="39970"/>
    <cellStyle name="Normal 2 4 13 2 4" xfId="39971"/>
    <cellStyle name="Normal 2 4 13 2 5" xfId="39972"/>
    <cellStyle name="Normal 2 4 13 2 6" xfId="39973"/>
    <cellStyle name="Normal 2 4 13 2 7" xfId="39974"/>
    <cellStyle name="Normal 2 4 13 3" xfId="39975"/>
    <cellStyle name="Normal 2 4 13 3 2" xfId="39976"/>
    <cellStyle name="Normal 2 4 13 3 2 2" xfId="39977"/>
    <cellStyle name="Normal 2 4 13 3 2 3" xfId="39978"/>
    <cellStyle name="Normal 2 4 13 3 2 4" xfId="39979"/>
    <cellStyle name="Normal 2 4 13 3 2 5" xfId="39980"/>
    <cellStyle name="Normal 2 4 13 3 2 6" xfId="39981"/>
    <cellStyle name="Normal 2 4 13 3 3" xfId="39982"/>
    <cellStyle name="Normal 2 4 13 3 4" xfId="39983"/>
    <cellStyle name="Normal 2 4 13 3 5" xfId="39984"/>
    <cellStyle name="Normal 2 4 13 3 6" xfId="39985"/>
    <cellStyle name="Normal 2 4 13 3 7" xfId="39986"/>
    <cellStyle name="Normal 2 4 13 4" xfId="39987"/>
    <cellStyle name="Normal 2 4 13 4 2" xfId="39988"/>
    <cellStyle name="Normal 2 4 13 4 2 2" xfId="39989"/>
    <cellStyle name="Normal 2 4 13 4 2 3" xfId="39990"/>
    <cellStyle name="Normal 2 4 13 4 2 4" xfId="39991"/>
    <cellStyle name="Normal 2 4 13 4 2 5" xfId="39992"/>
    <cellStyle name="Normal 2 4 13 4 2 6" xfId="39993"/>
    <cellStyle name="Normal 2 4 13 4 3" xfId="39994"/>
    <cellStyle name="Normal 2 4 13 4 4" xfId="39995"/>
    <cellStyle name="Normal 2 4 13 4 5" xfId="39996"/>
    <cellStyle name="Normal 2 4 13 4 6" xfId="39997"/>
    <cellStyle name="Normal 2 4 13 4 7" xfId="39998"/>
    <cellStyle name="Normal 2 4 13 5" xfId="39999"/>
    <cellStyle name="Normal 2 4 13 5 2" xfId="40000"/>
    <cellStyle name="Normal 2 4 13 5 2 2" xfId="40001"/>
    <cellStyle name="Normal 2 4 13 5 2 3" xfId="40002"/>
    <cellStyle name="Normal 2 4 13 5 2 4" xfId="40003"/>
    <cellStyle name="Normal 2 4 13 5 2 5" xfId="40004"/>
    <cellStyle name="Normal 2 4 13 5 2 6" xfId="40005"/>
    <cellStyle name="Normal 2 4 13 5 3" xfId="40006"/>
    <cellStyle name="Normal 2 4 13 5 4" xfId="40007"/>
    <cellStyle name="Normal 2 4 13 5 5" xfId="40008"/>
    <cellStyle name="Normal 2 4 13 5 6" xfId="40009"/>
    <cellStyle name="Normal 2 4 13 5 7" xfId="40010"/>
    <cellStyle name="Normal 2 4 13 6" xfId="40011"/>
    <cellStyle name="Normal 2 4 13 6 2" xfId="40012"/>
    <cellStyle name="Normal 2 4 13 6 2 2" xfId="40013"/>
    <cellStyle name="Normal 2 4 13 6 2 3" xfId="40014"/>
    <cellStyle name="Normal 2 4 13 6 2 4" xfId="40015"/>
    <cellStyle name="Normal 2 4 13 6 2 5" xfId="40016"/>
    <cellStyle name="Normal 2 4 13 6 2 6" xfId="40017"/>
    <cellStyle name="Normal 2 4 13 6 3" xfId="40018"/>
    <cellStyle name="Normal 2 4 13 6 4" xfId="40019"/>
    <cellStyle name="Normal 2 4 13 6 5" xfId="40020"/>
    <cellStyle name="Normal 2 4 13 6 6" xfId="40021"/>
    <cellStyle name="Normal 2 4 13 6 7" xfId="40022"/>
    <cellStyle name="Normal 2 4 13 7" xfId="40023"/>
    <cellStyle name="Normal 2 4 13 7 2" xfId="40024"/>
    <cellStyle name="Normal 2 4 13 7 2 2" xfId="40025"/>
    <cellStyle name="Normal 2 4 13 7 2 3" xfId="40026"/>
    <cellStyle name="Normal 2 4 13 7 2 4" xfId="40027"/>
    <cellStyle name="Normal 2 4 13 7 2 5" xfId="40028"/>
    <cellStyle name="Normal 2 4 13 7 2 6" xfId="40029"/>
    <cellStyle name="Normal 2 4 13 7 3" xfId="40030"/>
    <cellStyle name="Normal 2 4 13 7 4" xfId="40031"/>
    <cellStyle name="Normal 2 4 13 7 5" xfId="40032"/>
    <cellStyle name="Normal 2 4 13 7 6" xfId="40033"/>
    <cellStyle name="Normal 2 4 13 7 7" xfId="40034"/>
    <cellStyle name="Normal 2 4 13 8" xfId="40035"/>
    <cellStyle name="Normal 2 4 13 8 2" xfId="40036"/>
    <cellStyle name="Normal 2 4 13 8 3" xfId="40037"/>
    <cellStyle name="Normal 2 4 13 8 3 2" xfId="40038"/>
    <cellStyle name="Normal 2 4 13 8 3 2 2" xfId="40039"/>
    <cellStyle name="Normal 2 4 13 8 3 3" xfId="40040"/>
    <cellStyle name="Normal 2 4 13 8 4" xfId="40041"/>
    <cellStyle name="Normal 2 4 13 8 5" xfId="40042"/>
    <cellStyle name="Normal 2 4 13 8 6" xfId="40043"/>
    <cellStyle name="Normal 2 4 13 9" xfId="40044"/>
    <cellStyle name="Normal 2 4 14" xfId="40045"/>
    <cellStyle name="Normal 2 4 14 2" xfId="40046"/>
    <cellStyle name="Normal 2 4 14 2 2" xfId="40047"/>
    <cellStyle name="Normal 2 4 14 2 3" xfId="40048"/>
    <cellStyle name="Normal 2 4 14 2 4" xfId="40049"/>
    <cellStyle name="Normal 2 4 14 2 5" xfId="40050"/>
    <cellStyle name="Normal 2 4 14 2 6" xfId="40051"/>
    <cellStyle name="Normal 2 4 14 3" xfId="40052"/>
    <cellStyle name="Normal 2 4 14 3 2" xfId="40053"/>
    <cellStyle name="Normal 2 4 14 3 2 2" xfId="40054"/>
    <cellStyle name="Normal 2 4 14 3 3" xfId="40055"/>
    <cellStyle name="Normal 2 4 14 4" xfId="40056"/>
    <cellStyle name="Normal 2 4 14 5" xfId="40057"/>
    <cellStyle name="Normal 2 4 14 6" xfId="40058"/>
    <cellStyle name="Normal 2 4 14 7" xfId="40059"/>
    <cellStyle name="Normal 2 4 15" xfId="40060"/>
    <cellStyle name="Normal 2 4 15 2" xfId="40061"/>
    <cellStyle name="Normal 2 4 15 2 2" xfId="40062"/>
    <cellStyle name="Normal 2 4 15 2 3" xfId="40063"/>
    <cellStyle name="Normal 2 4 15 2 4" xfId="40064"/>
    <cellStyle name="Normal 2 4 15 2 5" xfId="40065"/>
    <cellStyle name="Normal 2 4 15 2 6" xfId="40066"/>
    <cellStyle name="Normal 2 4 15 3" xfId="40067"/>
    <cellStyle name="Normal 2 4 15 4" xfId="40068"/>
    <cellStyle name="Normal 2 4 15 5" xfId="40069"/>
    <cellStyle name="Normal 2 4 15 6" xfId="40070"/>
    <cellStyle name="Normal 2 4 15 7" xfId="40071"/>
    <cellStyle name="Normal 2 4 16" xfId="40072"/>
    <cellStyle name="Normal 2 4 16 2" xfId="40073"/>
    <cellStyle name="Normal 2 4 16 2 2" xfId="40074"/>
    <cellStyle name="Normal 2 4 16 2 3" xfId="40075"/>
    <cellStyle name="Normal 2 4 16 2 4" xfId="40076"/>
    <cellStyle name="Normal 2 4 16 2 5" xfId="40077"/>
    <cellStyle name="Normal 2 4 16 2 6" xfId="40078"/>
    <cellStyle name="Normal 2 4 16 3" xfId="40079"/>
    <cellStyle name="Normal 2 4 16 4" xfId="40080"/>
    <cellStyle name="Normal 2 4 16 5" xfId="40081"/>
    <cellStyle name="Normal 2 4 16 6" xfId="40082"/>
    <cellStyle name="Normal 2 4 16 7" xfId="40083"/>
    <cellStyle name="Normal 2 4 17" xfId="40084"/>
    <cellStyle name="Normal 2 4 17 2" xfId="40085"/>
    <cellStyle name="Normal 2 4 17 2 2" xfId="40086"/>
    <cellStyle name="Normal 2 4 17 2 3" xfId="40087"/>
    <cellStyle name="Normal 2 4 17 2 4" xfId="40088"/>
    <cellStyle name="Normal 2 4 17 2 5" xfId="40089"/>
    <cellStyle name="Normal 2 4 17 2 6" xfId="40090"/>
    <cellStyle name="Normal 2 4 17 3" xfId="40091"/>
    <cellStyle name="Normal 2 4 17 4" xfId="40092"/>
    <cellStyle name="Normal 2 4 17 5" xfId="40093"/>
    <cellStyle name="Normal 2 4 17 6" xfId="40094"/>
    <cellStyle name="Normal 2 4 17 7" xfId="40095"/>
    <cellStyle name="Normal 2 4 18" xfId="40096"/>
    <cellStyle name="Normal 2 4 18 2" xfId="40097"/>
    <cellStyle name="Normal 2 4 18 2 2" xfId="40098"/>
    <cellStyle name="Normal 2 4 18 2 3" xfId="40099"/>
    <cellStyle name="Normal 2 4 18 2 4" xfId="40100"/>
    <cellStyle name="Normal 2 4 18 2 5" xfId="40101"/>
    <cellStyle name="Normal 2 4 18 2 6" xfId="40102"/>
    <cellStyle name="Normal 2 4 18 3" xfId="40103"/>
    <cellStyle name="Normal 2 4 18 4" xfId="40104"/>
    <cellStyle name="Normal 2 4 18 5" xfId="40105"/>
    <cellStyle name="Normal 2 4 18 6" xfId="40106"/>
    <cellStyle name="Normal 2 4 18 7" xfId="40107"/>
    <cellStyle name="Normal 2 4 19" xfId="40108"/>
    <cellStyle name="Normal 2 4 19 2" xfId="40109"/>
    <cellStyle name="Normal 2 4 19 2 2" xfId="40110"/>
    <cellStyle name="Normal 2 4 19 2 3" xfId="40111"/>
    <cellStyle name="Normal 2 4 19 2 4" xfId="40112"/>
    <cellStyle name="Normal 2 4 19 2 5" xfId="40113"/>
    <cellStyle name="Normal 2 4 19 2 6" xfId="40114"/>
    <cellStyle name="Normal 2 4 19 3" xfId="40115"/>
    <cellStyle name="Normal 2 4 19 3 2" xfId="40116"/>
    <cellStyle name="Normal 2 4 19 3 2 2" xfId="40117"/>
    <cellStyle name="Normal 2 4 19 3 3" xfId="40118"/>
    <cellStyle name="Normal 2 4 19 4" xfId="40119"/>
    <cellStyle name="Normal 2 4 19 5" xfId="40120"/>
    <cellStyle name="Normal 2 4 19 6" xfId="40121"/>
    <cellStyle name="Normal 2 4 19 7" xfId="40122"/>
    <cellStyle name="Normal 2 4 2" xfId="40123"/>
    <cellStyle name="Normal 2 4 2 10" xfId="40124"/>
    <cellStyle name="Normal 2 4 2 11" xfId="40125"/>
    <cellStyle name="Normal 2 4 2 12" xfId="40126"/>
    <cellStyle name="Normal 2 4 2 13" xfId="40127"/>
    <cellStyle name="Normal 2 4 2 2" xfId="40128"/>
    <cellStyle name="Normal 2 4 2 2 2" xfId="40129"/>
    <cellStyle name="Normal 2 4 2 2 2 2" xfId="40130"/>
    <cellStyle name="Normal 2 4 2 2 2 3" xfId="40131"/>
    <cellStyle name="Normal 2 4 2 2 2 4" xfId="40132"/>
    <cellStyle name="Normal 2 4 2 2 2 5" xfId="40133"/>
    <cellStyle name="Normal 2 4 2 2 2 6" xfId="40134"/>
    <cellStyle name="Normal 2 4 2 2 3" xfId="40135"/>
    <cellStyle name="Normal 2 4 2 2 4" xfId="40136"/>
    <cellStyle name="Normal 2 4 2 2 5" xfId="40137"/>
    <cellStyle name="Normal 2 4 2 2 6" xfId="40138"/>
    <cellStyle name="Normal 2 4 2 2 7" xfId="40139"/>
    <cellStyle name="Normal 2 4 2 3" xfId="40140"/>
    <cellStyle name="Normal 2 4 2 3 2" xfId="40141"/>
    <cellStyle name="Normal 2 4 2 3 2 2" xfId="40142"/>
    <cellStyle name="Normal 2 4 2 3 2 3" xfId="40143"/>
    <cellStyle name="Normal 2 4 2 3 2 4" xfId="40144"/>
    <cellStyle name="Normal 2 4 2 3 2 5" xfId="40145"/>
    <cellStyle name="Normal 2 4 2 3 2 6" xfId="40146"/>
    <cellStyle name="Normal 2 4 2 3 3" xfId="40147"/>
    <cellStyle name="Normal 2 4 2 3 4" xfId="40148"/>
    <cellStyle name="Normal 2 4 2 3 5" xfId="40149"/>
    <cellStyle name="Normal 2 4 2 3 6" xfId="40150"/>
    <cellStyle name="Normal 2 4 2 3 7" xfId="40151"/>
    <cellStyle name="Normal 2 4 2 4" xfId="40152"/>
    <cellStyle name="Normal 2 4 2 4 2" xfId="40153"/>
    <cellStyle name="Normal 2 4 2 4 2 2" xfId="40154"/>
    <cellStyle name="Normal 2 4 2 4 2 2 2" xfId="40155"/>
    <cellStyle name="Normal 2 4 2 4 2 2 2 2" xfId="40156"/>
    <cellStyle name="Normal 2 4 2 4 2 2 3" xfId="40157"/>
    <cellStyle name="Normal 2 4 2 4 2 3" xfId="40158"/>
    <cellStyle name="Normal 2 4 2 4 2 4" xfId="40159"/>
    <cellStyle name="Normal 2 4 2 4 2 5" xfId="40160"/>
    <cellStyle name="Normal 2 4 2 4 2 6" xfId="40161"/>
    <cellStyle name="Normal 2 4 2 4 3" xfId="40162"/>
    <cellStyle name="Normal 2 4 2 4 4" xfId="40163"/>
    <cellStyle name="Normal 2 4 2 4 5" xfId="40164"/>
    <cellStyle name="Normal 2 4 2 4 6" xfId="40165"/>
    <cellStyle name="Normal 2 4 2 4 7" xfId="40166"/>
    <cellStyle name="Normal 2 4 2 5" xfId="40167"/>
    <cellStyle name="Normal 2 4 2 5 2" xfId="40168"/>
    <cellStyle name="Normal 2 4 2 5 2 2" xfId="40169"/>
    <cellStyle name="Normal 2 4 2 5 2 3" xfId="40170"/>
    <cellStyle name="Normal 2 4 2 5 2 4" xfId="40171"/>
    <cellStyle name="Normal 2 4 2 5 2 5" xfId="40172"/>
    <cellStyle name="Normal 2 4 2 5 2 6" xfId="40173"/>
    <cellStyle name="Normal 2 4 2 5 3" xfId="40174"/>
    <cellStyle name="Normal 2 4 2 5 4" xfId="40175"/>
    <cellStyle name="Normal 2 4 2 5 5" xfId="40176"/>
    <cellStyle name="Normal 2 4 2 5 6" xfId="40177"/>
    <cellStyle name="Normal 2 4 2 5 7" xfId="40178"/>
    <cellStyle name="Normal 2 4 2 6" xfId="40179"/>
    <cellStyle name="Normal 2 4 2 6 2" xfId="40180"/>
    <cellStyle name="Normal 2 4 2 6 2 2" xfId="40181"/>
    <cellStyle name="Normal 2 4 2 6 2 3" xfId="40182"/>
    <cellStyle name="Normal 2 4 2 6 2 4" xfId="40183"/>
    <cellStyle name="Normal 2 4 2 6 2 5" xfId="40184"/>
    <cellStyle name="Normal 2 4 2 6 2 6" xfId="40185"/>
    <cellStyle name="Normal 2 4 2 6 3" xfId="40186"/>
    <cellStyle name="Normal 2 4 2 6 4" xfId="40187"/>
    <cellStyle name="Normal 2 4 2 6 5" xfId="40188"/>
    <cellStyle name="Normal 2 4 2 6 6" xfId="40189"/>
    <cellStyle name="Normal 2 4 2 6 7" xfId="40190"/>
    <cellStyle name="Normal 2 4 2 7" xfId="40191"/>
    <cellStyle name="Normal 2 4 2 7 2" xfId="40192"/>
    <cellStyle name="Normal 2 4 2 7 2 2" xfId="40193"/>
    <cellStyle name="Normal 2 4 2 7 2 3" xfId="40194"/>
    <cellStyle name="Normal 2 4 2 7 2 4" xfId="40195"/>
    <cellStyle name="Normal 2 4 2 7 2 5" xfId="40196"/>
    <cellStyle name="Normal 2 4 2 7 2 6" xfId="40197"/>
    <cellStyle name="Normal 2 4 2 7 3" xfId="40198"/>
    <cellStyle name="Normal 2 4 2 7 4" xfId="40199"/>
    <cellStyle name="Normal 2 4 2 7 5" xfId="40200"/>
    <cellStyle name="Normal 2 4 2 7 6" xfId="40201"/>
    <cellStyle name="Normal 2 4 2 7 7" xfId="40202"/>
    <cellStyle name="Normal 2 4 2 8" xfId="40203"/>
    <cellStyle name="Normal 2 4 2 8 2" xfId="40204"/>
    <cellStyle name="Normal 2 4 2 8 3" xfId="40205"/>
    <cellStyle name="Normal 2 4 2 8 4" xfId="40206"/>
    <cellStyle name="Normal 2 4 2 8 5" xfId="40207"/>
    <cellStyle name="Normal 2 4 2 8 6" xfId="40208"/>
    <cellStyle name="Normal 2 4 2 9" xfId="40209"/>
    <cellStyle name="Normal 2 4 20" xfId="40210"/>
    <cellStyle name="Normal 2 4 20 2" xfId="40211"/>
    <cellStyle name="Normal 2 4 20 3" xfId="40212"/>
    <cellStyle name="Normal 2 4 20 4" xfId="40213"/>
    <cellStyle name="Normal 2 4 20 5" xfId="40214"/>
    <cellStyle name="Normal 2 4 20 6" xfId="40215"/>
    <cellStyle name="Normal 2 4 21" xfId="40216"/>
    <cellStyle name="Normal 2 4 21 2" xfId="40217"/>
    <cellStyle name="Normal 2 4 21 3" xfId="40218"/>
    <cellStyle name="Normal 2 4 21 4" xfId="40219"/>
    <cellStyle name="Normal 2 4 21 5" xfId="40220"/>
    <cellStyle name="Normal 2 4 21 6" xfId="40221"/>
    <cellStyle name="Normal 2 4 22" xfId="40222"/>
    <cellStyle name="Normal 2 4 22 2" xfId="40223"/>
    <cellStyle name="Normal 2 4 23" xfId="40224"/>
    <cellStyle name="Normal 2 4 23 2" xfId="40225"/>
    <cellStyle name="Normal 2 4 24" xfId="40226"/>
    <cellStyle name="Normal 2 4 25" xfId="40227"/>
    <cellStyle name="Normal 2 4 26" xfId="40228"/>
    <cellStyle name="Normal 2 4 3" xfId="40229"/>
    <cellStyle name="Normal 2 4 3 10" xfId="40230"/>
    <cellStyle name="Normal 2 4 3 11" xfId="40231"/>
    <cellStyle name="Normal 2 4 3 12" xfId="40232"/>
    <cellStyle name="Normal 2 4 3 13" xfId="40233"/>
    <cellStyle name="Normal 2 4 3 2" xfId="40234"/>
    <cellStyle name="Normal 2 4 3 2 2" xfId="40235"/>
    <cellStyle name="Normal 2 4 3 2 2 2" xfId="40236"/>
    <cellStyle name="Normal 2 4 3 2 2 3" xfId="40237"/>
    <cellStyle name="Normal 2 4 3 2 2 4" xfId="40238"/>
    <cellStyle name="Normal 2 4 3 2 2 5" xfId="40239"/>
    <cellStyle name="Normal 2 4 3 2 2 6" xfId="40240"/>
    <cellStyle name="Normal 2 4 3 2 3" xfId="40241"/>
    <cellStyle name="Normal 2 4 3 2 4" xfId="40242"/>
    <cellStyle name="Normal 2 4 3 2 5" xfId="40243"/>
    <cellStyle name="Normal 2 4 3 2 6" xfId="40244"/>
    <cellStyle name="Normal 2 4 3 2 7" xfId="40245"/>
    <cellStyle name="Normal 2 4 3 3" xfId="40246"/>
    <cellStyle name="Normal 2 4 3 3 2" xfId="40247"/>
    <cellStyle name="Normal 2 4 3 3 2 2" xfId="40248"/>
    <cellStyle name="Normal 2 4 3 3 2 3" xfId="40249"/>
    <cellStyle name="Normal 2 4 3 3 2 4" xfId="40250"/>
    <cellStyle name="Normal 2 4 3 3 2 5" xfId="40251"/>
    <cellStyle name="Normal 2 4 3 3 2 6" xfId="40252"/>
    <cellStyle name="Normal 2 4 3 3 3" xfId="40253"/>
    <cellStyle name="Normal 2 4 3 3 4" xfId="40254"/>
    <cellStyle name="Normal 2 4 3 3 5" xfId="40255"/>
    <cellStyle name="Normal 2 4 3 3 6" xfId="40256"/>
    <cellStyle name="Normal 2 4 3 3 7" xfId="40257"/>
    <cellStyle name="Normal 2 4 3 4" xfId="40258"/>
    <cellStyle name="Normal 2 4 3 4 2" xfId="40259"/>
    <cellStyle name="Normal 2 4 3 4 2 2" xfId="40260"/>
    <cellStyle name="Normal 2 4 3 4 2 3" xfId="40261"/>
    <cellStyle name="Normal 2 4 3 4 2 4" xfId="40262"/>
    <cellStyle name="Normal 2 4 3 4 2 5" xfId="40263"/>
    <cellStyle name="Normal 2 4 3 4 2 6" xfId="40264"/>
    <cellStyle name="Normal 2 4 3 4 3" xfId="40265"/>
    <cellStyle name="Normal 2 4 3 4 4" xfId="40266"/>
    <cellStyle name="Normal 2 4 3 4 5" xfId="40267"/>
    <cellStyle name="Normal 2 4 3 4 6" xfId="40268"/>
    <cellStyle name="Normal 2 4 3 4 7" xfId="40269"/>
    <cellStyle name="Normal 2 4 3 5" xfId="40270"/>
    <cellStyle name="Normal 2 4 3 5 2" xfId="40271"/>
    <cellStyle name="Normal 2 4 3 5 2 2" xfId="40272"/>
    <cellStyle name="Normal 2 4 3 5 2 3" xfId="40273"/>
    <cellStyle name="Normal 2 4 3 5 2 4" xfId="40274"/>
    <cellStyle name="Normal 2 4 3 5 2 5" xfId="40275"/>
    <cellStyle name="Normal 2 4 3 5 2 6" xfId="40276"/>
    <cellStyle name="Normal 2 4 3 5 3" xfId="40277"/>
    <cellStyle name="Normal 2 4 3 5 4" xfId="40278"/>
    <cellStyle name="Normal 2 4 3 5 5" xfId="40279"/>
    <cellStyle name="Normal 2 4 3 5 6" xfId="40280"/>
    <cellStyle name="Normal 2 4 3 5 7" xfId="40281"/>
    <cellStyle name="Normal 2 4 3 6" xfId="40282"/>
    <cellStyle name="Normal 2 4 3 6 2" xfId="40283"/>
    <cellStyle name="Normal 2 4 3 6 2 2" xfId="40284"/>
    <cellStyle name="Normal 2 4 3 6 2 3" xfId="40285"/>
    <cellStyle name="Normal 2 4 3 6 2 4" xfId="40286"/>
    <cellStyle name="Normal 2 4 3 6 2 5" xfId="40287"/>
    <cellStyle name="Normal 2 4 3 6 2 6" xfId="40288"/>
    <cellStyle name="Normal 2 4 3 6 3" xfId="40289"/>
    <cellStyle name="Normal 2 4 3 6 4" xfId="40290"/>
    <cellStyle name="Normal 2 4 3 6 5" xfId="40291"/>
    <cellStyle name="Normal 2 4 3 6 6" xfId="40292"/>
    <cellStyle name="Normal 2 4 3 6 7" xfId="40293"/>
    <cellStyle name="Normal 2 4 3 7" xfId="40294"/>
    <cellStyle name="Normal 2 4 3 7 2" xfId="40295"/>
    <cellStyle name="Normal 2 4 3 7 2 2" xfId="40296"/>
    <cellStyle name="Normal 2 4 3 7 2 3" xfId="40297"/>
    <cellStyle name="Normal 2 4 3 7 2 4" xfId="40298"/>
    <cellStyle name="Normal 2 4 3 7 2 5" xfId="40299"/>
    <cellStyle name="Normal 2 4 3 7 2 6" xfId="40300"/>
    <cellStyle name="Normal 2 4 3 7 3" xfId="40301"/>
    <cellStyle name="Normal 2 4 3 7 4" xfId="40302"/>
    <cellStyle name="Normal 2 4 3 7 5" xfId="40303"/>
    <cellStyle name="Normal 2 4 3 7 6" xfId="40304"/>
    <cellStyle name="Normal 2 4 3 7 7" xfId="40305"/>
    <cellStyle name="Normal 2 4 3 8" xfId="40306"/>
    <cellStyle name="Normal 2 4 3 8 2" xfId="40307"/>
    <cellStyle name="Normal 2 4 3 8 3" xfId="40308"/>
    <cellStyle name="Normal 2 4 3 8 4" xfId="40309"/>
    <cellStyle name="Normal 2 4 3 8 5" xfId="40310"/>
    <cellStyle name="Normal 2 4 3 8 6" xfId="40311"/>
    <cellStyle name="Normal 2 4 3 9" xfId="40312"/>
    <cellStyle name="Normal 2 4 4" xfId="40313"/>
    <cellStyle name="Normal 2 4 4 10" xfId="40314"/>
    <cellStyle name="Normal 2 4 4 11" xfId="40315"/>
    <cellStyle name="Normal 2 4 4 12" xfId="40316"/>
    <cellStyle name="Normal 2 4 4 13" xfId="40317"/>
    <cellStyle name="Normal 2 4 4 2" xfId="40318"/>
    <cellStyle name="Normal 2 4 4 2 2" xfId="40319"/>
    <cellStyle name="Normal 2 4 4 2 2 2" xfId="40320"/>
    <cellStyle name="Normal 2 4 4 2 2 3" xfId="40321"/>
    <cellStyle name="Normal 2 4 4 2 2 4" xfId="40322"/>
    <cellStyle name="Normal 2 4 4 2 2 5" xfId="40323"/>
    <cellStyle name="Normal 2 4 4 2 2 6" xfId="40324"/>
    <cellStyle name="Normal 2 4 4 2 3" xfId="40325"/>
    <cellStyle name="Normal 2 4 4 2 4" xfId="40326"/>
    <cellStyle name="Normal 2 4 4 2 5" xfId="40327"/>
    <cellStyle name="Normal 2 4 4 2 6" xfId="40328"/>
    <cellStyle name="Normal 2 4 4 2 7" xfId="40329"/>
    <cellStyle name="Normal 2 4 4 3" xfId="40330"/>
    <cellStyle name="Normal 2 4 4 3 2" xfId="40331"/>
    <cellStyle name="Normal 2 4 4 3 2 2" xfId="40332"/>
    <cellStyle name="Normal 2 4 4 3 2 3" xfId="40333"/>
    <cellStyle name="Normal 2 4 4 3 2 4" xfId="40334"/>
    <cellStyle name="Normal 2 4 4 3 2 5" xfId="40335"/>
    <cellStyle name="Normal 2 4 4 3 2 6" xfId="40336"/>
    <cellStyle name="Normal 2 4 4 3 3" xfId="40337"/>
    <cellStyle name="Normal 2 4 4 3 4" xfId="40338"/>
    <cellStyle name="Normal 2 4 4 3 5" xfId="40339"/>
    <cellStyle name="Normal 2 4 4 3 6" xfId="40340"/>
    <cellStyle name="Normal 2 4 4 3 7" xfId="40341"/>
    <cellStyle name="Normal 2 4 4 4" xfId="40342"/>
    <cellStyle name="Normal 2 4 4 4 2" xfId="40343"/>
    <cellStyle name="Normal 2 4 4 4 2 2" xfId="40344"/>
    <cellStyle name="Normal 2 4 4 4 2 3" xfId="40345"/>
    <cellStyle name="Normal 2 4 4 4 2 4" xfId="40346"/>
    <cellStyle name="Normal 2 4 4 4 2 5" xfId="40347"/>
    <cellStyle name="Normal 2 4 4 4 2 6" xfId="40348"/>
    <cellStyle name="Normal 2 4 4 4 3" xfId="40349"/>
    <cellStyle name="Normal 2 4 4 4 4" xfId="40350"/>
    <cellStyle name="Normal 2 4 4 4 5" xfId="40351"/>
    <cellStyle name="Normal 2 4 4 4 6" xfId="40352"/>
    <cellStyle name="Normal 2 4 4 4 7" xfId="40353"/>
    <cellStyle name="Normal 2 4 4 5" xfId="40354"/>
    <cellStyle name="Normal 2 4 4 5 2" xfId="40355"/>
    <cellStyle name="Normal 2 4 4 5 2 2" xfId="40356"/>
    <cellStyle name="Normal 2 4 4 5 2 3" xfId="40357"/>
    <cellStyle name="Normal 2 4 4 5 2 4" xfId="40358"/>
    <cellStyle name="Normal 2 4 4 5 2 5" xfId="40359"/>
    <cellStyle name="Normal 2 4 4 5 2 6" xfId="40360"/>
    <cellStyle name="Normal 2 4 4 5 3" xfId="40361"/>
    <cellStyle name="Normal 2 4 4 5 4" xfId="40362"/>
    <cellStyle name="Normal 2 4 4 5 5" xfId="40363"/>
    <cellStyle name="Normal 2 4 4 5 6" xfId="40364"/>
    <cellStyle name="Normal 2 4 4 5 7" xfId="40365"/>
    <cellStyle name="Normal 2 4 4 6" xfId="40366"/>
    <cellStyle name="Normal 2 4 4 6 2" xfId="40367"/>
    <cellStyle name="Normal 2 4 4 6 2 2" xfId="40368"/>
    <cellStyle name="Normal 2 4 4 6 2 3" xfId="40369"/>
    <cellStyle name="Normal 2 4 4 6 2 4" xfId="40370"/>
    <cellStyle name="Normal 2 4 4 6 2 5" xfId="40371"/>
    <cellStyle name="Normal 2 4 4 6 2 6" xfId="40372"/>
    <cellStyle name="Normal 2 4 4 6 3" xfId="40373"/>
    <cellStyle name="Normal 2 4 4 6 4" xfId="40374"/>
    <cellStyle name="Normal 2 4 4 6 5" xfId="40375"/>
    <cellStyle name="Normal 2 4 4 6 6" xfId="40376"/>
    <cellStyle name="Normal 2 4 4 6 7" xfId="40377"/>
    <cellStyle name="Normal 2 4 4 7" xfId="40378"/>
    <cellStyle name="Normal 2 4 4 7 2" xfId="40379"/>
    <cellStyle name="Normal 2 4 4 7 2 2" xfId="40380"/>
    <cellStyle name="Normal 2 4 4 7 2 2 2" xfId="40381"/>
    <cellStyle name="Normal 2 4 4 7 2 2 2 2" xfId="40382"/>
    <cellStyle name="Normal 2 4 4 7 2 2 3" xfId="40383"/>
    <cellStyle name="Normal 2 4 4 7 2 3" xfId="40384"/>
    <cellStyle name="Normal 2 4 4 7 2 4" xfId="40385"/>
    <cellStyle name="Normal 2 4 4 7 2 5" xfId="40386"/>
    <cellStyle name="Normal 2 4 4 7 2 6" xfId="40387"/>
    <cellStyle name="Normal 2 4 4 7 3" xfId="40388"/>
    <cellStyle name="Normal 2 4 4 7 4" xfId="40389"/>
    <cellStyle name="Normal 2 4 4 7 5" xfId="40390"/>
    <cellStyle name="Normal 2 4 4 7 6" xfId="40391"/>
    <cellStyle name="Normal 2 4 4 7 7" xfId="40392"/>
    <cellStyle name="Normal 2 4 4 8" xfId="40393"/>
    <cellStyle name="Normal 2 4 4 8 2" xfId="40394"/>
    <cellStyle name="Normal 2 4 4 8 3" xfId="40395"/>
    <cellStyle name="Normal 2 4 4 8 4" xfId="40396"/>
    <cellStyle name="Normal 2 4 4 8 5" xfId="40397"/>
    <cellStyle name="Normal 2 4 4 8 6" xfId="40398"/>
    <cellStyle name="Normal 2 4 4 9" xfId="40399"/>
    <cellStyle name="Normal 2 4 5" xfId="40400"/>
    <cellStyle name="Normal 2 4 5 10" xfId="40401"/>
    <cellStyle name="Normal 2 4 5 11" xfId="40402"/>
    <cellStyle name="Normal 2 4 5 12" xfId="40403"/>
    <cellStyle name="Normal 2 4 5 13" xfId="40404"/>
    <cellStyle name="Normal 2 4 5 2" xfId="40405"/>
    <cellStyle name="Normal 2 4 5 2 2" xfId="40406"/>
    <cellStyle name="Normal 2 4 5 2 2 2" xfId="40407"/>
    <cellStyle name="Normal 2 4 5 2 2 3" xfId="40408"/>
    <cellStyle name="Normal 2 4 5 2 2 4" xfId="40409"/>
    <cellStyle name="Normal 2 4 5 2 2 5" xfId="40410"/>
    <cellStyle name="Normal 2 4 5 2 2 6" xfId="40411"/>
    <cellStyle name="Normal 2 4 5 2 3" xfId="40412"/>
    <cellStyle name="Normal 2 4 5 2 4" xfId="40413"/>
    <cellStyle name="Normal 2 4 5 2 5" xfId="40414"/>
    <cellStyle name="Normal 2 4 5 2 6" xfId="40415"/>
    <cellStyle name="Normal 2 4 5 2 7" xfId="40416"/>
    <cellStyle name="Normal 2 4 5 3" xfId="40417"/>
    <cellStyle name="Normal 2 4 5 3 2" xfId="40418"/>
    <cellStyle name="Normal 2 4 5 3 2 2" xfId="40419"/>
    <cellStyle name="Normal 2 4 5 3 2 3" xfId="40420"/>
    <cellStyle name="Normal 2 4 5 3 2 4" xfId="40421"/>
    <cellStyle name="Normal 2 4 5 3 2 5" xfId="40422"/>
    <cellStyle name="Normal 2 4 5 3 2 6" xfId="40423"/>
    <cellStyle name="Normal 2 4 5 3 3" xfId="40424"/>
    <cellStyle name="Normal 2 4 5 3 4" xfId="40425"/>
    <cellStyle name="Normal 2 4 5 3 5" xfId="40426"/>
    <cellStyle name="Normal 2 4 5 3 6" xfId="40427"/>
    <cellStyle name="Normal 2 4 5 3 7" xfId="40428"/>
    <cellStyle name="Normal 2 4 5 4" xfId="40429"/>
    <cellStyle name="Normal 2 4 5 4 2" xfId="40430"/>
    <cellStyle name="Normal 2 4 5 4 2 2" xfId="40431"/>
    <cellStyle name="Normal 2 4 5 4 2 3" xfId="40432"/>
    <cellStyle name="Normal 2 4 5 4 2 4" xfId="40433"/>
    <cellStyle name="Normal 2 4 5 4 2 5" xfId="40434"/>
    <cellStyle name="Normal 2 4 5 4 2 6" xfId="40435"/>
    <cellStyle name="Normal 2 4 5 4 3" xfId="40436"/>
    <cellStyle name="Normal 2 4 5 4 4" xfId="40437"/>
    <cellStyle name="Normal 2 4 5 4 5" xfId="40438"/>
    <cellStyle name="Normal 2 4 5 4 6" xfId="40439"/>
    <cellStyle name="Normal 2 4 5 4 7" xfId="40440"/>
    <cellStyle name="Normal 2 4 5 5" xfId="40441"/>
    <cellStyle name="Normal 2 4 5 5 2" xfId="40442"/>
    <cellStyle name="Normal 2 4 5 5 2 2" xfId="40443"/>
    <cellStyle name="Normal 2 4 5 5 2 3" xfId="40444"/>
    <cellStyle name="Normal 2 4 5 5 2 4" xfId="40445"/>
    <cellStyle name="Normal 2 4 5 5 2 5" xfId="40446"/>
    <cellStyle name="Normal 2 4 5 5 2 6" xfId="40447"/>
    <cellStyle name="Normal 2 4 5 5 3" xfId="40448"/>
    <cellStyle name="Normal 2 4 5 5 4" xfId="40449"/>
    <cellStyle name="Normal 2 4 5 5 5" xfId="40450"/>
    <cellStyle name="Normal 2 4 5 5 6" xfId="40451"/>
    <cellStyle name="Normal 2 4 5 5 7" xfId="40452"/>
    <cellStyle name="Normal 2 4 5 6" xfId="40453"/>
    <cellStyle name="Normal 2 4 5 6 2" xfId="40454"/>
    <cellStyle name="Normal 2 4 5 6 2 2" xfId="40455"/>
    <cellStyle name="Normal 2 4 5 6 2 3" xfId="40456"/>
    <cellStyle name="Normal 2 4 5 6 2 4" xfId="40457"/>
    <cellStyle name="Normal 2 4 5 6 2 5" xfId="40458"/>
    <cellStyle name="Normal 2 4 5 6 2 6" xfId="40459"/>
    <cellStyle name="Normal 2 4 5 6 3" xfId="40460"/>
    <cellStyle name="Normal 2 4 5 6 4" xfId="40461"/>
    <cellStyle name="Normal 2 4 5 6 5" xfId="40462"/>
    <cellStyle name="Normal 2 4 5 6 6" xfId="40463"/>
    <cellStyle name="Normal 2 4 5 6 7" xfId="40464"/>
    <cellStyle name="Normal 2 4 5 7" xfId="40465"/>
    <cellStyle name="Normal 2 4 5 7 2" xfId="40466"/>
    <cellStyle name="Normal 2 4 5 7 2 2" xfId="40467"/>
    <cellStyle name="Normal 2 4 5 7 2 3" xfId="40468"/>
    <cellStyle name="Normal 2 4 5 7 2 4" xfId="40469"/>
    <cellStyle name="Normal 2 4 5 7 2 5" xfId="40470"/>
    <cellStyle name="Normal 2 4 5 7 2 6" xfId="40471"/>
    <cellStyle name="Normal 2 4 5 7 3" xfId="40472"/>
    <cellStyle name="Normal 2 4 5 7 4" xfId="40473"/>
    <cellStyle name="Normal 2 4 5 7 5" xfId="40474"/>
    <cellStyle name="Normal 2 4 5 7 6" xfId="40475"/>
    <cellStyle name="Normal 2 4 5 7 7" xfId="40476"/>
    <cellStyle name="Normal 2 4 5 8" xfId="40477"/>
    <cellStyle name="Normal 2 4 5 8 2" xfId="40478"/>
    <cellStyle name="Normal 2 4 5 8 3" xfId="40479"/>
    <cellStyle name="Normal 2 4 5 8 4" xfId="40480"/>
    <cellStyle name="Normal 2 4 5 8 5" xfId="40481"/>
    <cellStyle name="Normal 2 4 5 8 6" xfId="40482"/>
    <cellStyle name="Normal 2 4 5 9" xfId="40483"/>
    <cellStyle name="Normal 2 4 6" xfId="40484"/>
    <cellStyle name="Normal 2 4 6 10" xfId="40485"/>
    <cellStyle name="Normal 2 4 6 11" xfId="40486"/>
    <cellStyle name="Normal 2 4 6 12" xfId="40487"/>
    <cellStyle name="Normal 2 4 6 13" xfId="40488"/>
    <cellStyle name="Normal 2 4 6 2" xfId="40489"/>
    <cellStyle name="Normal 2 4 6 2 2" xfId="40490"/>
    <cellStyle name="Normal 2 4 6 2 2 2" xfId="40491"/>
    <cellStyle name="Normal 2 4 6 2 2 3" xfId="40492"/>
    <cellStyle name="Normal 2 4 6 2 2 4" xfId="40493"/>
    <cellStyle name="Normal 2 4 6 2 2 5" xfId="40494"/>
    <cellStyle name="Normal 2 4 6 2 2 6" xfId="40495"/>
    <cellStyle name="Normal 2 4 6 2 3" xfId="40496"/>
    <cellStyle name="Normal 2 4 6 2 4" xfId="40497"/>
    <cellStyle name="Normal 2 4 6 2 5" xfId="40498"/>
    <cellStyle name="Normal 2 4 6 2 6" xfId="40499"/>
    <cellStyle name="Normal 2 4 6 2 7" xfId="40500"/>
    <cellStyle name="Normal 2 4 6 3" xfId="40501"/>
    <cellStyle name="Normal 2 4 6 3 2" xfId="40502"/>
    <cellStyle name="Normal 2 4 6 3 2 2" xfId="40503"/>
    <cellStyle name="Normal 2 4 6 3 2 3" xfId="40504"/>
    <cellStyle name="Normal 2 4 6 3 2 4" xfId="40505"/>
    <cellStyle name="Normal 2 4 6 3 2 5" xfId="40506"/>
    <cellStyle name="Normal 2 4 6 3 2 6" xfId="40507"/>
    <cellStyle name="Normal 2 4 6 3 3" xfId="40508"/>
    <cellStyle name="Normal 2 4 6 3 4" xfId="40509"/>
    <cellStyle name="Normal 2 4 6 3 5" xfId="40510"/>
    <cellStyle name="Normal 2 4 6 3 6" xfId="40511"/>
    <cellStyle name="Normal 2 4 6 3 7" xfId="40512"/>
    <cellStyle name="Normal 2 4 6 4" xfId="40513"/>
    <cellStyle name="Normal 2 4 6 4 2" xfId="40514"/>
    <cellStyle name="Normal 2 4 6 4 2 2" xfId="40515"/>
    <cellStyle name="Normal 2 4 6 4 2 3" xfId="40516"/>
    <cellStyle name="Normal 2 4 6 4 2 4" xfId="40517"/>
    <cellStyle name="Normal 2 4 6 4 2 5" xfId="40518"/>
    <cellStyle name="Normal 2 4 6 4 2 6" xfId="40519"/>
    <cellStyle name="Normal 2 4 6 4 3" xfId="40520"/>
    <cellStyle name="Normal 2 4 6 4 4" xfId="40521"/>
    <cellStyle name="Normal 2 4 6 4 5" xfId="40522"/>
    <cellStyle name="Normal 2 4 6 4 6" xfId="40523"/>
    <cellStyle name="Normal 2 4 6 4 7" xfId="40524"/>
    <cellStyle name="Normal 2 4 6 5" xfId="40525"/>
    <cellStyle name="Normal 2 4 6 5 2" xfId="40526"/>
    <cellStyle name="Normal 2 4 6 5 2 2" xfId="40527"/>
    <cellStyle name="Normal 2 4 6 5 2 3" xfId="40528"/>
    <cellStyle name="Normal 2 4 6 5 2 4" xfId="40529"/>
    <cellStyle name="Normal 2 4 6 5 2 5" xfId="40530"/>
    <cellStyle name="Normal 2 4 6 5 2 6" xfId="40531"/>
    <cellStyle name="Normal 2 4 6 5 3" xfId="40532"/>
    <cellStyle name="Normal 2 4 6 5 4" xfId="40533"/>
    <cellStyle name="Normal 2 4 6 5 4 2" xfId="40534"/>
    <cellStyle name="Normal 2 4 6 5 4 2 2" xfId="40535"/>
    <cellStyle name="Normal 2 4 6 5 4 3" xfId="40536"/>
    <cellStyle name="Normal 2 4 6 5 5" xfId="40537"/>
    <cellStyle name="Normal 2 4 6 5 6" xfId="40538"/>
    <cellStyle name="Normal 2 4 6 5 7" xfId="40539"/>
    <cellStyle name="Normal 2 4 6 6" xfId="40540"/>
    <cellStyle name="Normal 2 4 6 6 2" xfId="40541"/>
    <cellStyle name="Normal 2 4 6 6 2 2" xfId="40542"/>
    <cellStyle name="Normal 2 4 6 6 2 3" xfId="40543"/>
    <cellStyle name="Normal 2 4 6 6 2 4" xfId="40544"/>
    <cellStyle name="Normal 2 4 6 6 2 5" xfId="40545"/>
    <cellStyle name="Normal 2 4 6 6 2 6" xfId="40546"/>
    <cellStyle name="Normal 2 4 6 6 3" xfId="40547"/>
    <cellStyle name="Normal 2 4 6 6 4" xfId="40548"/>
    <cellStyle name="Normal 2 4 6 6 5" xfId="40549"/>
    <cellStyle name="Normal 2 4 6 6 6" xfId="40550"/>
    <cellStyle name="Normal 2 4 6 6 7" xfId="40551"/>
    <cellStyle name="Normal 2 4 6 7" xfId="40552"/>
    <cellStyle name="Normal 2 4 6 7 2" xfId="40553"/>
    <cellStyle name="Normal 2 4 6 7 2 2" xfId="40554"/>
    <cellStyle name="Normal 2 4 6 7 2 3" xfId="40555"/>
    <cellStyle name="Normal 2 4 6 7 2 4" xfId="40556"/>
    <cellStyle name="Normal 2 4 6 7 2 5" xfId="40557"/>
    <cellStyle name="Normal 2 4 6 7 2 6" xfId="40558"/>
    <cellStyle name="Normal 2 4 6 7 3" xfId="40559"/>
    <cellStyle name="Normal 2 4 6 7 4" xfId="40560"/>
    <cellStyle name="Normal 2 4 6 7 5" xfId="40561"/>
    <cellStyle name="Normal 2 4 6 7 6" xfId="40562"/>
    <cellStyle name="Normal 2 4 6 7 7" xfId="40563"/>
    <cellStyle name="Normal 2 4 6 8" xfId="40564"/>
    <cellStyle name="Normal 2 4 6 8 2" xfId="40565"/>
    <cellStyle name="Normal 2 4 6 8 3" xfId="40566"/>
    <cellStyle name="Normal 2 4 6 8 4" xfId="40567"/>
    <cellStyle name="Normal 2 4 6 8 5" xfId="40568"/>
    <cellStyle name="Normal 2 4 6 8 6" xfId="40569"/>
    <cellStyle name="Normal 2 4 6 9" xfId="40570"/>
    <cellStyle name="Normal 2 4 7" xfId="40571"/>
    <cellStyle name="Normal 2 4 7 10" xfId="40572"/>
    <cellStyle name="Normal 2 4 7 11" xfId="40573"/>
    <cellStyle name="Normal 2 4 7 12" xfId="40574"/>
    <cellStyle name="Normal 2 4 7 13" xfId="40575"/>
    <cellStyle name="Normal 2 4 7 2" xfId="40576"/>
    <cellStyle name="Normal 2 4 7 2 2" xfId="40577"/>
    <cellStyle name="Normal 2 4 7 2 2 2" xfId="40578"/>
    <cellStyle name="Normal 2 4 7 2 2 3" xfId="40579"/>
    <cellStyle name="Normal 2 4 7 2 2 4" xfId="40580"/>
    <cellStyle name="Normal 2 4 7 2 2 5" xfId="40581"/>
    <cellStyle name="Normal 2 4 7 2 2 6" xfId="40582"/>
    <cellStyle name="Normal 2 4 7 2 3" xfId="40583"/>
    <cellStyle name="Normal 2 4 7 2 4" xfId="40584"/>
    <cellStyle name="Normal 2 4 7 2 5" xfId="40585"/>
    <cellStyle name="Normal 2 4 7 2 6" xfId="40586"/>
    <cellStyle name="Normal 2 4 7 2 7" xfId="40587"/>
    <cellStyle name="Normal 2 4 7 3" xfId="40588"/>
    <cellStyle name="Normal 2 4 7 3 2" xfId="40589"/>
    <cellStyle name="Normal 2 4 7 3 2 2" xfId="40590"/>
    <cellStyle name="Normal 2 4 7 3 2 3" xfId="40591"/>
    <cellStyle name="Normal 2 4 7 3 2 4" xfId="40592"/>
    <cellStyle name="Normal 2 4 7 3 2 5" xfId="40593"/>
    <cellStyle name="Normal 2 4 7 3 2 6" xfId="40594"/>
    <cellStyle name="Normal 2 4 7 3 3" xfId="40595"/>
    <cellStyle name="Normal 2 4 7 3 4" xfId="40596"/>
    <cellStyle name="Normal 2 4 7 3 5" xfId="40597"/>
    <cellStyle name="Normal 2 4 7 3 6" xfId="40598"/>
    <cellStyle name="Normal 2 4 7 3 7" xfId="40599"/>
    <cellStyle name="Normal 2 4 7 4" xfId="40600"/>
    <cellStyle name="Normal 2 4 7 4 2" xfId="40601"/>
    <cellStyle name="Normal 2 4 7 4 2 2" xfId="40602"/>
    <cellStyle name="Normal 2 4 7 4 2 3" xfId="40603"/>
    <cellStyle name="Normal 2 4 7 4 2 4" xfId="40604"/>
    <cellStyle name="Normal 2 4 7 4 2 5" xfId="40605"/>
    <cellStyle name="Normal 2 4 7 4 2 6" xfId="40606"/>
    <cellStyle name="Normal 2 4 7 4 3" xfId="40607"/>
    <cellStyle name="Normal 2 4 7 4 4" xfId="40608"/>
    <cellStyle name="Normal 2 4 7 4 5" xfId="40609"/>
    <cellStyle name="Normal 2 4 7 4 6" xfId="40610"/>
    <cellStyle name="Normal 2 4 7 4 7" xfId="40611"/>
    <cellStyle name="Normal 2 4 7 5" xfId="40612"/>
    <cellStyle name="Normal 2 4 7 5 2" xfId="40613"/>
    <cellStyle name="Normal 2 4 7 5 2 2" xfId="40614"/>
    <cellStyle name="Normal 2 4 7 5 2 3" xfId="40615"/>
    <cellStyle name="Normal 2 4 7 5 2 4" xfId="40616"/>
    <cellStyle name="Normal 2 4 7 5 2 5" xfId="40617"/>
    <cellStyle name="Normal 2 4 7 5 2 6" xfId="40618"/>
    <cellStyle name="Normal 2 4 7 5 3" xfId="40619"/>
    <cellStyle name="Normal 2 4 7 5 4" xfId="40620"/>
    <cellStyle name="Normal 2 4 7 5 5" xfId="40621"/>
    <cellStyle name="Normal 2 4 7 5 6" xfId="40622"/>
    <cellStyle name="Normal 2 4 7 5 7" xfId="40623"/>
    <cellStyle name="Normal 2 4 7 6" xfId="40624"/>
    <cellStyle name="Normal 2 4 7 6 2" xfId="40625"/>
    <cellStyle name="Normal 2 4 7 6 2 2" xfId="40626"/>
    <cellStyle name="Normal 2 4 7 6 2 3" xfId="40627"/>
    <cellStyle name="Normal 2 4 7 6 2 4" xfId="40628"/>
    <cellStyle name="Normal 2 4 7 6 2 5" xfId="40629"/>
    <cellStyle name="Normal 2 4 7 6 2 6" xfId="40630"/>
    <cellStyle name="Normal 2 4 7 6 3" xfId="40631"/>
    <cellStyle name="Normal 2 4 7 6 4" xfId="40632"/>
    <cellStyle name="Normal 2 4 7 6 5" xfId="40633"/>
    <cellStyle name="Normal 2 4 7 6 6" xfId="40634"/>
    <cellStyle name="Normal 2 4 7 6 7" xfId="40635"/>
    <cellStyle name="Normal 2 4 7 7" xfId="40636"/>
    <cellStyle name="Normal 2 4 7 7 2" xfId="40637"/>
    <cellStyle name="Normal 2 4 7 7 2 2" xfId="40638"/>
    <cellStyle name="Normal 2 4 7 7 2 3" xfId="40639"/>
    <cellStyle name="Normal 2 4 7 7 2 4" xfId="40640"/>
    <cellStyle name="Normal 2 4 7 7 2 5" xfId="40641"/>
    <cellStyle name="Normal 2 4 7 7 2 6" xfId="40642"/>
    <cellStyle name="Normal 2 4 7 7 3" xfId="40643"/>
    <cellStyle name="Normal 2 4 7 7 4" xfId="40644"/>
    <cellStyle name="Normal 2 4 7 7 5" xfId="40645"/>
    <cellStyle name="Normal 2 4 7 7 6" xfId="40646"/>
    <cellStyle name="Normal 2 4 7 7 7" xfId="40647"/>
    <cellStyle name="Normal 2 4 7 8" xfId="40648"/>
    <cellStyle name="Normal 2 4 7 8 2" xfId="40649"/>
    <cellStyle name="Normal 2 4 7 8 3" xfId="40650"/>
    <cellStyle name="Normal 2 4 7 8 4" xfId="40651"/>
    <cellStyle name="Normal 2 4 7 8 5" xfId="40652"/>
    <cellStyle name="Normal 2 4 7 8 6" xfId="40653"/>
    <cellStyle name="Normal 2 4 7 9" xfId="40654"/>
    <cellStyle name="Normal 2 4 8" xfId="40655"/>
    <cellStyle name="Normal 2 4 8 10" xfId="40656"/>
    <cellStyle name="Normal 2 4 8 11" xfId="40657"/>
    <cellStyle name="Normal 2 4 8 12" xfId="40658"/>
    <cellStyle name="Normal 2 4 8 13" xfId="40659"/>
    <cellStyle name="Normal 2 4 8 2" xfId="40660"/>
    <cellStyle name="Normal 2 4 8 2 2" xfId="40661"/>
    <cellStyle name="Normal 2 4 8 2 2 2" xfId="40662"/>
    <cellStyle name="Normal 2 4 8 2 2 3" xfId="40663"/>
    <cellStyle name="Normal 2 4 8 2 2 4" xfId="40664"/>
    <cellStyle name="Normal 2 4 8 2 2 5" xfId="40665"/>
    <cellStyle name="Normal 2 4 8 2 2 6" xfId="40666"/>
    <cellStyle name="Normal 2 4 8 2 3" xfId="40667"/>
    <cellStyle name="Normal 2 4 8 2 4" xfId="40668"/>
    <cellStyle name="Normal 2 4 8 2 5" xfId="40669"/>
    <cellStyle name="Normal 2 4 8 2 6" xfId="40670"/>
    <cellStyle name="Normal 2 4 8 2 7" xfId="40671"/>
    <cellStyle name="Normal 2 4 8 3" xfId="40672"/>
    <cellStyle name="Normal 2 4 8 3 2" xfId="40673"/>
    <cellStyle name="Normal 2 4 8 3 2 2" xfId="40674"/>
    <cellStyle name="Normal 2 4 8 3 2 2 2" xfId="40675"/>
    <cellStyle name="Normal 2 4 8 3 2 2 2 2" xfId="40676"/>
    <cellStyle name="Normal 2 4 8 3 2 2 3" xfId="40677"/>
    <cellStyle name="Normal 2 4 8 3 2 3" xfId="40678"/>
    <cellStyle name="Normal 2 4 8 3 2 4" xfId="40679"/>
    <cellStyle name="Normal 2 4 8 3 2 5" xfId="40680"/>
    <cellStyle name="Normal 2 4 8 3 2 6" xfId="40681"/>
    <cellStyle name="Normal 2 4 8 3 3" xfId="40682"/>
    <cellStyle name="Normal 2 4 8 3 4" xfId="40683"/>
    <cellStyle name="Normal 2 4 8 3 5" xfId="40684"/>
    <cellStyle name="Normal 2 4 8 3 6" xfId="40685"/>
    <cellStyle name="Normal 2 4 8 3 7" xfId="40686"/>
    <cellStyle name="Normal 2 4 8 4" xfId="40687"/>
    <cellStyle name="Normal 2 4 8 4 2" xfId="40688"/>
    <cellStyle name="Normal 2 4 8 4 2 2" xfId="40689"/>
    <cellStyle name="Normal 2 4 8 4 2 3" xfId="40690"/>
    <cellStyle name="Normal 2 4 8 4 2 4" xfId="40691"/>
    <cellStyle name="Normal 2 4 8 4 2 5" xfId="40692"/>
    <cellStyle name="Normal 2 4 8 4 2 6" xfId="40693"/>
    <cellStyle name="Normal 2 4 8 4 3" xfId="40694"/>
    <cellStyle name="Normal 2 4 8 4 4" xfId="40695"/>
    <cellStyle name="Normal 2 4 8 4 5" xfId="40696"/>
    <cellStyle name="Normal 2 4 8 4 6" xfId="40697"/>
    <cellStyle name="Normal 2 4 8 4 7" xfId="40698"/>
    <cellStyle name="Normal 2 4 8 5" xfId="40699"/>
    <cellStyle name="Normal 2 4 8 5 2" xfId="40700"/>
    <cellStyle name="Normal 2 4 8 5 2 2" xfId="40701"/>
    <cellStyle name="Normal 2 4 8 5 2 3" xfId="40702"/>
    <cellStyle name="Normal 2 4 8 5 2 4" xfId="40703"/>
    <cellStyle name="Normal 2 4 8 5 2 5" xfId="40704"/>
    <cellStyle name="Normal 2 4 8 5 2 6" xfId="40705"/>
    <cellStyle name="Normal 2 4 8 5 3" xfId="40706"/>
    <cellStyle name="Normal 2 4 8 5 4" xfId="40707"/>
    <cellStyle name="Normal 2 4 8 5 5" xfId="40708"/>
    <cellStyle name="Normal 2 4 8 5 6" xfId="40709"/>
    <cellStyle name="Normal 2 4 8 5 7" xfId="40710"/>
    <cellStyle name="Normal 2 4 8 6" xfId="40711"/>
    <cellStyle name="Normal 2 4 8 6 2" xfId="40712"/>
    <cellStyle name="Normal 2 4 8 6 2 2" xfId="40713"/>
    <cellStyle name="Normal 2 4 8 6 2 3" xfId="40714"/>
    <cellStyle name="Normal 2 4 8 6 2 4" xfId="40715"/>
    <cellStyle name="Normal 2 4 8 6 2 5" xfId="40716"/>
    <cellStyle name="Normal 2 4 8 6 2 6" xfId="40717"/>
    <cellStyle name="Normal 2 4 8 6 3" xfId="40718"/>
    <cellStyle name="Normal 2 4 8 6 4" xfId="40719"/>
    <cellStyle name="Normal 2 4 8 6 5" xfId="40720"/>
    <cellStyle name="Normal 2 4 8 6 6" xfId="40721"/>
    <cellStyle name="Normal 2 4 8 6 7" xfId="40722"/>
    <cellStyle name="Normal 2 4 8 7" xfId="40723"/>
    <cellStyle name="Normal 2 4 8 7 2" xfId="40724"/>
    <cellStyle name="Normal 2 4 8 7 2 2" xfId="40725"/>
    <cellStyle name="Normal 2 4 8 7 2 3" xfId="40726"/>
    <cellStyle name="Normal 2 4 8 7 2 4" xfId="40727"/>
    <cellStyle name="Normal 2 4 8 7 2 5" xfId="40728"/>
    <cellStyle name="Normal 2 4 8 7 2 6" xfId="40729"/>
    <cellStyle name="Normal 2 4 8 7 3" xfId="40730"/>
    <cellStyle name="Normal 2 4 8 7 3 2" xfId="40731"/>
    <cellStyle name="Normal 2 4 8 7 4" xfId="40732"/>
    <cellStyle name="Normal 2 4 8 7 5" xfId="40733"/>
    <cellStyle name="Normal 2 4 8 7 6" xfId="40734"/>
    <cellStyle name="Normal 2 4 8 7 7" xfId="40735"/>
    <cellStyle name="Normal 2 4 8 8" xfId="40736"/>
    <cellStyle name="Normal 2 4 8 8 2" xfId="40737"/>
    <cellStyle name="Normal 2 4 8 8 3" xfId="40738"/>
    <cellStyle name="Normal 2 4 8 8 4" xfId="40739"/>
    <cellStyle name="Normal 2 4 8 8 5" xfId="40740"/>
    <cellStyle name="Normal 2 4 8 8 6" xfId="40741"/>
    <cellStyle name="Normal 2 4 8 9" xfId="40742"/>
    <cellStyle name="Normal 2 4 9" xfId="40743"/>
    <cellStyle name="Normal 2 4 9 10" xfId="40744"/>
    <cellStyle name="Normal 2 4 9 11" xfId="40745"/>
    <cellStyle name="Normal 2 4 9 12" xfId="40746"/>
    <cellStyle name="Normal 2 4 9 13" xfId="40747"/>
    <cellStyle name="Normal 2 4 9 2" xfId="40748"/>
    <cellStyle name="Normal 2 4 9 2 2" xfId="40749"/>
    <cellStyle name="Normal 2 4 9 2 2 2" xfId="40750"/>
    <cellStyle name="Normal 2 4 9 2 2 3" xfId="40751"/>
    <cellStyle name="Normal 2 4 9 2 2 4" xfId="40752"/>
    <cellStyle name="Normal 2 4 9 2 2 5" xfId="40753"/>
    <cellStyle name="Normal 2 4 9 2 2 6" xfId="40754"/>
    <cellStyle name="Normal 2 4 9 2 3" xfId="40755"/>
    <cellStyle name="Normal 2 4 9 2 4" xfId="40756"/>
    <cellStyle name="Normal 2 4 9 2 5" xfId="40757"/>
    <cellStyle name="Normal 2 4 9 2 6" xfId="40758"/>
    <cellStyle name="Normal 2 4 9 2 7" xfId="40759"/>
    <cellStyle name="Normal 2 4 9 3" xfId="40760"/>
    <cellStyle name="Normal 2 4 9 3 2" xfId="40761"/>
    <cellStyle name="Normal 2 4 9 3 2 2" xfId="40762"/>
    <cellStyle name="Normal 2 4 9 3 2 3" xfId="40763"/>
    <cellStyle name="Normal 2 4 9 3 2 4" xfId="40764"/>
    <cellStyle name="Normal 2 4 9 3 2 5" xfId="40765"/>
    <cellStyle name="Normal 2 4 9 3 2 6" xfId="40766"/>
    <cellStyle name="Normal 2 4 9 3 3" xfId="40767"/>
    <cellStyle name="Normal 2 4 9 3 4" xfId="40768"/>
    <cellStyle name="Normal 2 4 9 3 5" xfId="40769"/>
    <cellStyle name="Normal 2 4 9 3 6" xfId="40770"/>
    <cellStyle name="Normal 2 4 9 3 7" xfId="40771"/>
    <cellStyle name="Normal 2 4 9 4" xfId="40772"/>
    <cellStyle name="Normal 2 4 9 4 2" xfId="40773"/>
    <cellStyle name="Normal 2 4 9 4 2 2" xfId="40774"/>
    <cellStyle name="Normal 2 4 9 4 2 3" xfId="40775"/>
    <cellStyle name="Normal 2 4 9 4 2 4" xfId="40776"/>
    <cellStyle name="Normal 2 4 9 4 2 5" xfId="40777"/>
    <cellStyle name="Normal 2 4 9 4 2 6" xfId="40778"/>
    <cellStyle name="Normal 2 4 9 4 3" xfId="40779"/>
    <cellStyle name="Normal 2 4 9 4 4" xfId="40780"/>
    <cellStyle name="Normal 2 4 9 4 5" xfId="40781"/>
    <cellStyle name="Normal 2 4 9 4 6" xfId="40782"/>
    <cellStyle name="Normal 2 4 9 4 7" xfId="40783"/>
    <cellStyle name="Normal 2 4 9 5" xfId="40784"/>
    <cellStyle name="Normal 2 4 9 5 2" xfId="40785"/>
    <cellStyle name="Normal 2 4 9 5 2 2" xfId="40786"/>
    <cellStyle name="Normal 2 4 9 5 2 3" xfId="40787"/>
    <cellStyle name="Normal 2 4 9 5 2 4" xfId="40788"/>
    <cellStyle name="Normal 2 4 9 5 2 5" xfId="40789"/>
    <cellStyle name="Normal 2 4 9 5 2 6" xfId="40790"/>
    <cellStyle name="Normal 2 4 9 5 3" xfId="40791"/>
    <cellStyle name="Normal 2 4 9 5 4" xfId="40792"/>
    <cellStyle name="Normal 2 4 9 5 5" xfId="40793"/>
    <cellStyle name="Normal 2 4 9 5 6" xfId="40794"/>
    <cellStyle name="Normal 2 4 9 5 7" xfId="40795"/>
    <cellStyle name="Normal 2 4 9 6" xfId="40796"/>
    <cellStyle name="Normal 2 4 9 6 2" xfId="40797"/>
    <cellStyle name="Normal 2 4 9 6 2 2" xfId="40798"/>
    <cellStyle name="Normal 2 4 9 6 2 3" xfId="40799"/>
    <cellStyle name="Normal 2 4 9 6 2 4" xfId="40800"/>
    <cellStyle name="Normal 2 4 9 6 2 5" xfId="40801"/>
    <cellStyle name="Normal 2 4 9 6 2 6" xfId="40802"/>
    <cellStyle name="Normal 2 4 9 6 3" xfId="40803"/>
    <cellStyle name="Normal 2 4 9 6 4" xfId="40804"/>
    <cellStyle name="Normal 2 4 9 6 5" xfId="40805"/>
    <cellStyle name="Normal 2 4 9 6 6" xfId="40806"/>
    <cellStyle name="Normal 2 4 9 6 7" xfId="40807"/>
    <cellStyle name="Normal 2 4 9 7" xfId="40808"/>
    <cellStyle name="Normal 2 4 9 7 2" xfId="40809"/>
    <cellStyle name="Normal 2 4 9 7 2 2" xfId="40810"/>
    <cellStyle name="Normal 2 4 9 7 2 3" xfId="40811"/>
    <cellStyle name="Normal 2 4 9 7 2 4" xfId="40812"/>
    <cellStyle name="Normal 2 4 9 7 2 5" xfId="40813"/>
    <cellStyle name="Normal 2 4 9 7 2 6" xfId="40814"/>
    <cellStyle name="Normal 2 4 9 7 3" xfId="40815"/>
    <cellStyle name="Normal 2 4 9 7 4" xfId="40816"/>
    <cellStyle name="Normal 2 4 9 7 5" xfId="40817"/>
    <cellStyle name="Normal 2 4 9 7 6" xfId="40818"/>
    <cellStyle name="Normal 2 4 9 7 7" xfId="40819"/>
    <cellStyle name="Normal 2 4 9 8" xfId="40820"/>
    <cellStyle name="Normal 2 4 9 8 2" xfId="40821"/>
    <cellStyle name="Normal 2 4 9 8 3" xfId="40822"/>
    <cellStyle name="Normal 2 4 9 8 4" xfId="40823"/>
    <cellStyle name="Normal 2 4 9 8 5" xfId="40824"/>
    <cellStyle name="Normal 2 4 9 8 6" xfId="40825"/>
    <cellStyle name="Normal 2 4 9 9" xfId="40826"/>
    <cellStyle name="Normal 2 4 9 9 2" xfId="40827"/>
    <cellStyle name="Normal 2 4 9 9 2 2" xfId="40828"/>
    <cellStyle name="Normal 2 4 9 9 3" xfId="40829"/>
    <cellStyle name="Normal 2 40" xfId="40830"/>
    <cellStyle name="Normal 2 40 2" xfId="40831"/>
    <cellStyle name="Normal 2 41" xfId="40832"/>
    <cellStyle name="Normal 2 42" xfId="40833"/>
    <cellStyle name="Normal 2 43" xfId="40834"/>
    <cellStyle name="Normal 2 44" xfId="40835"/>
    <cellStyle name="Normal 2 45" xfId="40836"/>
    <cellStyle name="Normal 2 46" xfId="40837"/>
    <cellStyle name="Normal 2 47" xfId="40838"/>
    <cellStyle name="Normal 2 48" xfId="40839"/>
    <cellStyle name="Normal 2 49" xfId="40840"/>
    <cellStyle name="Normal 2 5" xfId="40841"/>
    <cellStyle name="Normal 2 5 10" xfId="40842"/>
    <cellStyle name="Normal 2 5 10 10" xfId="40843"/>
    <cellStyle name="Normal 2 5 10 11" xfId="40844"/>
    <cellStyle name="Normal 2 5 10 12" xfId="40845"/>
    <cellStyle name="Normal 2 5 10 13" xfId="40846"/>
    <cellStyle name="Normal 2 5 10 2" xfId="40847"/>
    <cellStyle name="Normal 2 5 10 2 2" xfId="40848"/>
    <cellStyle name="Normal 2 5 10 2 2 2" xfId="40849"/>
    <cellStyle name="Normal 2 5 10 2 2 3" xfId="40850"/>
    <cellStyle name="Normal 2 5 10 2 2 4" xfId="40851"/>
    <cellStyle name="Normal 2 5 10 2 2 5" xfId="40852"/>
    <cellStyle name="Normal 2 5 10 2 2 6" xfId="40853"/>
    <cellStyle name="Normal 2 5 10 2 3" xfId="40854"/>
    <cellStyle name="Normal 2 5 10 2 4" xfId="40855"/>
    <cellStyle name="Normal 2 5 10 2 5" xfId="40856"/>
    <cellStyle name="Normal 2 5 10 2 6" xfId="40857"/>
    <cellStyle name="Normal 2 5 10 2 7" xfId="40858"/>
    <cellStyle name="Normal 2 5 10 3" xfId="40859"/>
    <cellStyle name="Normal 2 5 10 3 2" xfId="40860"/>
    <cellStyle name="Normal 2 5 10 3 2 2" xfId="40861"/>
    <cellStyle name="Normal 2 5 10 3 2 3" xfId="40862"/>
    <cellStyle name="Normal 2 5 10 3 2 4" xfId="40863"/>
    <cellStyle name="Normal 2 5 10 3 2 5" xfId="40864"/>
    <cellStyle name="Normal 2 5 10 3 2 6" xfId="40865"/>
    <cellStyle name="Normal 2 5 10 3 3" xfId="40866"/>
    <cellStyle name="Normal 2 5 10 3 4" xfId="40867"/>
    <cellStyle name="Normal 2 5 10 3 5" xfId="40868"/>
    <cellStyle name="Normal 2 5 10 3 6" xfId="40869"/>
    <cellStyle name="Normal 2 5 10 3 7" xfId="40870"/>
    <cellStyle name="Normal 2 5 10 4" xfId="40871"/>
    <cellStyle name="Normal 2 5 10 4 2" xfId="40872"/>
    <cellStyle name="Normal 2 5 10 4 2 2" xfId="40873"/>
    <cellStyle name="Normal 2 5 10 4 2 3" xfId="40874"/>
    <cellStyle name="Normal 2 5 10 4 2 4" xfId="40875"/>
    <cellStyle name="Normal 2 5 10 4 2 5" xfId="40876"/>
    <cellStyle name="Normal 2 5 10 4 2 6" xfId="40877"/>
    <cellStyle name="Normal 2 5 10 4 3" xfId="40878"/>
    <cellStyle name="Normal 2 5 10 4 4" xfId="40879"/>
    <cellStyle name="Normal 2 5 10 4 5" xfId="40880"/>
    <cellStyle name="Normal 2 5 10 4 6" xfId="40881"/>
    <cellStyle name="Normal 2 5 10 4 7" xfId="40882"/>
    <cellStyle name="Normal 2 5 10 5" xfId="40883"/>
    <cellStyle name="Normal 2 5 10 5 2" xfId="40884"/>
    <cellStyle name="Normal 2 5 10 5 2 2" xfId="40885"/>
    <cellStyle name="Normal 2 5 10 5 2 3" xfId="40886"/>
    <cellStyle name="Normal 2 5 10 5 2 4" xfId="40887"/>
    <cellStyle name="Normal 2 5 10 5 2 5" xfId="40888"/>
    <cellStyle name="Normal 2 5 10 5 2 6" xfId="40889"/>
    <cellStyle name="Normal 2 5 10 5 3" xfId="40890"/>
    <cellStyle name="Normal 2 5 10 5 4" xfId="40891"/>
    <cellStyle name="Normal 2 5 10 5 5" xfId="40892"/>
    <cellStyle name="Normal 2 5 10 5 6" xfId="40893"/>
    <cellStyle name="Normal 2 5 10 5 7" xfId="40894"/>
    <cellStyle name="Normal 2 5 10 6" xfId="40895"/>
    <cellStyle name="Normal 2 5 10 6 2" xfId="40896"/>
    <cellStyle name="Normal 2 5 10 6 2 2" xfId="40897"/>
    <cellStyle name="Normal 2 5 10 6 2 3" xfId="40898"/>
    <cellStyle name="Normal 2 5 10 6 2 4" xfId="40899"/>
    <cellStyle name="Normal 2 5 10 6 2 5" xfId="40900"/>
    <cellStyle name="Normal 2 5 10 6 2 6" xfId="40901"/>
    <cellStyle name="Normal 2 5 10 6 3" xfId="40902"/>
    <cellStyle name="Normal 2 5 10 6 4" xfId="40903"/>
    <cellStyle name="Normal 2 5 10 6 5" xfId="40904"/>
    <cellStyle name="Normal 2 5 10 6 6" xfId="40905"/>
    <cellStyle name="Normal 2 5 10 6 7" xfId="40906"/>
    <cellStyle name="Normal 2 5 10 7" xfId="40907"/>
    <cellStyle name="Normal 2 5 10 7 2" xfId="40908"/>
    <cellStyle name="Normal 2 5 10 7 2 2" xfId="40909"/>
    <cellStyle name="Normal 2 5 10 7 2 3" xfId="40910"/>
    <cellStyle name="Normal 2 5 10 7 2 4" xfId="40911"/>
    <cellStyle name="Normal 2 5 10 7 2 5" xfId="40912"/>
    <cellStyle name="Normal 2 5 10 7 2 6" xfId="40913"/>
    <cellStyle name="Normal 2 5 10 7 3" xfId="40914"/>
    <cellStyle name="Normal 2 5 10 7 4" xfId="40915"/>
    <cellStyle name="Normal 2 5 10 7 5" xfId="40916"/>
    <cellStyle name="Normal 2 5 10 7 6" xfId="40917"/>
    <cellStyle name="Normal 2 5 10 7 7" xfId="40918"/>
    <cellStyle name="Normal 2 5 10 8" xfId="40919"/>
    <cellStyle name="Normal 2 5 10 8 2" xfId="40920"/>
    <cellStyle name="Normal 2 5 10 8 3" xfId="40921"/>
    <cellStyle name="Normal 2 5 10 8 4" xfId="40922"/>
    <cellStyle name="Normal 2 5 10 8 5" xfId="40923"/>
    <cellStyle name="Normal 2 5 10 8 6" xfId="40924"/>
    <cellStyle name="Normal 2 5 10 9" xfId="40925"/>
    <cellStyle name="Normal 2 5 11" xfId="40926"/>
    <cellStyle name="Normal 2 5 11 10" xfId="40927"/>
    <cellStyle name="Normal 2 5 11 11" xfId="40928"/>
    <cellStyle name="Normal 2 5 11 12" xfId="40929"/>
    <cellStyle name="Normal 2 5 11 13" xfId="40930"/>
    <cellStyle name="Normal 2 5 11 2" xfId="40931"/>
    <cellStyle name="Normal 2 5 11 2 2" xfId="40932"/>
    <cellStyle name="Normal 2 5 11 2 2 2" xfId="40933"/>
    <cellStyle name="Normal 2 5 11 2 2 3" xfId="40934"/>
    <cellStyle name="Normal 2 5 11 2 2 4" xfId="40935"/>
    <cellStyle name="Normal 2 5 11 2 2 5" xfId="40936"/>
    <cellStyle name="Normal 2 5 11 2 2 6" xfId="40937"/>
    <cellStyle name="Normal 2 5 11 2 3" xfId="40938"/>
    <cellStyle name="Normal 2 5 11 2 4" xfId="40939"/>
    <cellStyle name="Normal 2 5 11 2 5" xfId="40940"/>
    <cellStyle name="Normal 2 5 11 2 6" xfId="40941"/>
    <cellStyle name="Normal 2 5 11 2 7" xfId="40942"/>
    <cellStyle name="Normal 2 5 11 3" xfId="40943"/>
    <cellStyle name="Normal 2 5 11 3 2" xfId="40944"/>
    <cellStyle name="Normal 2 5 11 3 2 2" xfId="40945"/>
    <cellStyle name="Normal 2 5 11 3 2 3" xfId="40946"/>
    <cellStyle name="Normal 2 5 11 3 2 4" xfId="40947"/>
    <cellStyle name="Normal 2 5 11 3 2 5" xfId="40948"/>
    <cellStyle name="Normal 2 5 11 3 2 6" xfId="40949"/>
    <cellStyle name="Normal 2 5 11 3 3" xfId="40950"/>
    <cellStyle name="Normal 2 5 11 3 4" xfId="40951"/>
    <cellStyle name="Normal 2 5 11 3 5" xfId="40952"/>
    <cellStyle name="Normal 2 5 11 3 6" xfId="40953"/>
    <cellStyle name="Normal 2 5 11 3 7" xfId="40954"/>
    <cellStyle name="Normal 2 5 11 4" xfId="40955"/>
    <cellStyle name="Normal 2 5 11 4 2" xfId="40956"/>
    <cellStyle name="Normal 2 5 11 4 2 2" xfId="40957"/>
    <cellStyle name="Normal 2 5 11 4 2 3" xfId="40958"/>
    <cellStyle name="Normal 2 5 11 4 2 4" xfId="40959"/>
    <cellStyle name="Normal 2 5 11 4 2 5" xfId="40960"/>
    <cellStyle name="Normal 2 5 11 4 2 6" xfId="40961"/>
    <cellStyle name="Normal 2 5 11 4 3" xfId="40962"/>
    <cellStyle name="Normal 2 5 11 4 4" xfId="40963"/>
    <cellStyle name="Normal 2 5 11 4 5" xfId="40964"/>
    <cellStyle name="Normal 2 5 11 4 6" xfId="40965"/>
    <cellStyle name="Normal 2 5 11 4 7" xfId="40966"/>
    <cellStyle name="Normal 2 5 11 5" xfId="40967"/>
    <cellStyle name="Normal 2 5 11 5 2" xfId="40968"/>
    <cellStyle name="Normal 2 5 11 5 2 2" xfId="40969"/>
    <cellStyle name="Normal 2 5 11 5 2 3" xfId="40970"/>
    <cellStyle name="Normal 2 5 11 5 2 4" xfId="40971"/>
    <cellStyle name="Normal 2 5 11 5 2 5" xfId="40972"/>
    <cellStyle name="Normal 2 5 11 5 2 6" xfId="40973"/>
    <cellStyle name="Normal 2 5 11 5 3" xfId="40974"/>
    <cellStyle name="Normal 2 5 11 5 4" xfId="40975"/>
    <cellStyle name="Normal 2 5 11 5 5" xfId="40976"/>
    <cellStyle name="Normal 2 5 11 5 6" xfId="40977"/>
    <cellStyle name="Normal 2 5 11 5 7" xfId="40978"/>
    <cellStyle name="Normal 2 5 11 6" xfId="40979"/>
    <cellStyle name="Normal 2 5 11 6 2" xfId="40980"/>
    <cellStyle name="Normal 2 5 11 6 2 2" xfId="40981"/>
    <cellStyle name="Normal 2 5 11 6 2 3" xfId="40982"/>
    <cellStyle name="Normal 2 5 11 6 2 4" xfId="40983"/>
    <cellStyle name="Normal 2 5 11 6 2 5" xfId="40984"/>
    <cellStyle name="Normal 2 5 11 6 2 6" xfId="40985"/>
    <cellStyle name="Normal 2 5 11 6 3" xfId="40986"/>
    <cellStyle name="Normal 2 5 11 6 4" xfId="40987"/>
    <cellStyle name="Normal 2 5 11 6 5" xfId="40988"/>
    <cellStyle name="Normal 2 5 11 6 6" xfId="40989"/>
    <cellStyle name="Normal 2 5 11 6 7" xfId="40990"/>
    <cellStyle name="Normal 2 5 11 7" xfId="40991"/>
    <cellStyle name="Normal 2 5 11 7 2" xfId="40992"/>
    <cellStyle name="Normal 2 5 11 7 2 2" xfId="40993"/>
    <cellStyle name="Normal 2 5 11 7 2 3" xfId="40994"/>
    <cellStyle name="Normal 2 5 11 7 2 4" xfId="40995"/>
    <cellStyle name="Normal 2 5 11 7 2 5" xfId="40996"/>
    <cellStyle name="Normal 2 5 11 7 2 6" xfId="40997"/>
    <cellStyle name="Normal 2 5 11 7 3" xfId="40998"/>
    <cellStyle name="Normal 2 5 11 7 4" xfId="40999"/>
    <cellStyle name="Normal 2 5 11 7 5" xfId="41000"/>
    <cellStyle name="Normal 2 5 11 7 6" xfId="41001"/>
    <cellStyle name="Normal 2 5 11 7 7" xfId="41002"/>
    <cellStyle name="Normal 2 5 11 8" xfId="41003"/>
    <cellStyle name="Normal 2 5 11 8 2" xfId="41004"/>
    <cellStyle name="Normal 2 5 11 8 3" xfId="41005"/>
    <cellStyle name="Normal 2 5 11 8 4" xfId="41006"/>
    <cellStyle name="Normal 2 5 11 8 5" xfId="41007"/>
    <cellStyle name="Normal 2 5 11 8 6" xfId="41008"/>
    <cellStyle name="Normal 2 5 11 9" xfId="41009"/>
    <cellStyle name="Normal 2 5 12" xfId="41010"/>
    <cellStyle name="Normal 2 5 12 10" xfId="41011"/>
    <cellStyle name="Normal 2 5 12 11" xfId="41012"/>
    <cellStyle name="Normal 2 5 12 12" xfId="41013"/>
    <cellStyle name="Normal 2 5 12 13" xfId="41014"/>
    <cellStyle name="Normal 2 5 12 2" xfId="41015"/>
    <cellStyle name="Normal 2 5 12 2 2" xfId="41016"/>
    <cellStyle name="Normal 2 5 12 2 2 2" xfId="41017"/>
    <cellStyle name="Normal 2 5 12 2 2 2 2" xfId="41018"/>
    <cellStyle name="Normal 2 5 12 2 2 2 2 2" xfId="41019"/>
    <cellStyle name="Normal 2 5 12 2 2 2 3" xfId="41020"/>
    <cellStyle name="Normal 2 5 12 2 2 3" xfId="41021"/>
    <cellStyle name="Normal 2 5 12 2 2 4" xfId="41022"/>
    <cellStyle name="Normal 2 5 12 2 2 5" xfId="41023"/>
    <cellStyle name="Normal 2 5 12 2 2 6" xfId="41024"/>
    <cellStyle name="Normal 2 5 12 2 3" xfId="41025"/>
    <cellStyle name="Normal 2 5 12 2 4" xfId="41026"/>
    <cellStyle name="Normal 2 5 12 2 5" xfId="41027"/>
    <cellStyle name="Normal 2 5 12 2 6" xfId="41028"/>
    <cellStyle name="Normal 2 5 12 2 7" xfId="41029"/>
    <cellStyle name="Normal 2 5 12 3" xfId="41030"/>
    <cellStyle name="Normal 2 5 12 3 2" xfId="41031"/>
    <cellStyle name="Normal 2 5 12 3 2 2" xfId="41032"/>
    <cellStyle name="Normal 2 5 12 3 2 3" xfId="41033"/>
    <cellStyle name="Normal 2 5 12 3 2 4" xfId="41034"/>
    <cellStyle name="Normal 2 5 12 3 2 5" xfId="41035"/>
    <cellStyle name="Normal 2 5 12 3 2 6" xfId="41036"/>
    <cellStyle name="Normal 2 5 12 3 3" xfId="41037"/>
    <cellStyle name="Normal 2 5 12 3 4" xfId="41038"/>
    <cellStyle name="Normal 2 5 12 3 5" xfId="41039"/>
    <cellStyle name="Normal 2 5 12 3 6" xfId="41040"/>
    <cellStyle name="Normal 2 5 12 3 7" xfId="41041"/>
    <cellStyle name="Normal 2 5 12 4" xfId="41042"/>
    <cellStyle name="Normal 2 5 12 4 2" xfId="41043"/>
    <cellStyle name="Normal 2 5 12 4 2 2" xfId="41044"/>
    <cellStyle name="Normal 2 5 12 4 2 3" xfId="41045"/>
    <cellStyle name="Normal 2 5 12 4 2 4" xfId="41046"/>
    <cellStyle name="Normal 2 5 12 4 2 5" xfId="41047"/>
    <cellStyle name="Normal 2 5 12 4 2 6" xfId="41048"/>
    <cellStyle name="Normal 2 5 12 4 3" xfId="41049"/>
    <cellStyle name="Normal 2 5 12 4 3 2" xfId="41050"/>
    <cellStyle name="Normal 2 5 12 4 3 2 2" xfId="41051"/>
    <cellStyle name="Normal 2 5 12 4 3 3" xfId="41052"/>
    <cellStyle name="Normal 2 5 12 4 4" xfId="41053"/>
    <cellStyle name="Normal 2 5 12 4 5" xfId="41054"/>
    <cellStyle name="Normal 2 5 12 4 6" xfId="41055"/>
    <cellStyle name="Normal 2 5 12 4 7" xfId="41056"/>
    <cellStyle name="Normal 2 5 12 5" xfId="41057"/>
    <cellStyle name="Normal 2 5 12 5 2" xfId="41058"/>
    <cellStyle name="Normal 2 5 12 5 2 2" xfId="41059"/>
    <cellStyle name="Normal 2 5 12 5 2 3" xfId="41060"/>
    <cellStyle name="Normal 2 5 12 5 2 4" xfId="41061"/>
    <cellStyle name="Normal 2 5 12 5 2 5" xfId="41062"/>
    <cellStyle name="Normal 2 5 12 5 2 6" xfId="41063"/>
    <cellStyle name="Normal 2 5 12 5 3" xfId="41064"/>
    <cellStyle name="Normal 2 5 12 5 4" xfId="41065"/>
    <cellStyle name="Normal 2 5 12 5 5" xfId="41066"/>
    <cellStyle name="Normal 2 5 12 5 6" xfId="41067"/>
    <cellStyle name="Normal 2 5 12 5 7" xfId="41068"/>
    <cellStyle name="Normal 2 5 12 6" xfId="41069"/>
    <cellStyle name="Normal 2 5 12 6 2" xfId="41070"/>
    <cellStyle name="Normal 2 5 12 6 2 2" xfId="41071"/>
    <cellStyle name="Normal 2 5 12 6 2 3" xfId="41072"/>
    <cellStyle name="Normal 2 5 12 6 2 4" xfId="41073"/>
    <cellStyle name="Normal 2 5 12 6 2 5" xfId="41074"/>
    <cellStyle name="Normal 2 5 12 6 2 6" xfId="41075"/>
    <cellStyle name="Normal 2 5 12 6 3" xfId="41076"/>
    <cellStyle name="Normal 2 5 12 6 4" xfId="41077"/>
    <cellStyle name="Normal 2 5 12 6 5" xfId="41078"/>
    <cellStyle name="Normal 2 5 12 6 6" xfId="41079"/>
    <cellStyle name="Normal 2 5 12 6 7" xfId="41080"/>
    <cellStyle name="Normal 2 5 12 7" xfId="41081"/>
    <cellStyle name="Normal 2 5 12 7 2" xfId="41082"/>
    <cellStyle name="Normal 2 5 12 7 2 2" xfId="41083"/>
    <cellStyle name="Normal 2 5 12 7 2 3" xfId="41084"/>
    <cellStyle name="Normal 2 5 12 7 2 4" xfId="41085"/>
    <cellStyle name="Normal 2 5 12 7 2 5" xfId="41086"/>
    <cellStyle name="Normal 2 5 12 7 2 6" xfId="41087"/>
    <cellStyle name="Normal 2 5 12 7 3" xfId="41088"/>
    <cellStyle name="Normal 2 5 12 7 4" xfId="41089"/>
    <cellStyle name="Normal 2 5 12 7 5" xfId="41090"/>
    <cellStyle name="Normal 2 5 12 7 6" xfId="41091"/>
    <cellStyle name="Normal 2 5 12 7 7" xfId="41092"/>
    <cellStyle name="Normal 2 5 12 8" xfId="41093"/>
    <cellStyle name="Normal 2 5 12 8 2" xfId="41094"/>
    <cellStyle name="Normal 2 5 12 8 3" xfId="41095"/>
    <cellStyle name="Normal 2 5 12 8 4" xfId="41096"/>
    <cellStyle name="Normal 2 5 12 8 5" xfId="41097"/>
    <cellStyle name="Normal 2 5 12 8 6" xfId="41098"/>
    <cellStyle name="Normal 2 5 12 9" xfId="41099"/>
    <cellStyle name="Normal 2 5 13" xfId="41100"/>
    <cellStyle name="Normal 2 5 13 10" xfId="41101"/>
    <cellStyle name="Normal 2 5 13 11" xfId="41102"/>
    <cellStyle name="Normal 2 5 13 12" xfId="41103"/>
    <cellStyle name="Normal 2 5 13 13" xfId="41104"/>
    <cellStyle name="Normal 2 5 13 2" xfId="41105"/>
    <cellStyle name="Normal 2 5 13 2 2" xfId="41106"/>
    <cellStyle name="Normal 2 5 13 2 2 2" xfId="41107"/>
    <cellStyle name="Normal 2 5 13 2 2 3" xfId="41108"/>
    <cellStyle name="Normal 2 5 13 2 2 4" xfId="41109"/>
    <cellStyle name="Normal 2 5 13 2 2 5" xfId="41110"/>
    <cellStyle name="Normal 2 5 13 2 2 6" xfId="41111"/>
    <cellStyle name="Normal 2 5 13 2 3" xfId="41112"/>
    <cellStyle name="Normal 2 5 13 2 4" xfId="41113"/>
    <cellStyle name="Normal 2 5 13 2 5" xfId="41114"/>
    <cellStyle name="Normal 2 5 13 2 6" xfId="41115"/>
    <cellStyle name="Normal 2 5 13 2 7" xfId="41116"/>
    <cellStyle name="Normal 2 5 13 3" xfId="41117"/>
    <cellStyle name="Normal 2 5 13 3 2" xfId="41118"/>
    <cellStyle name="Normal 2 5 13 3 2 2" xfId="41119"/>
    <cellStyle name="Normal 2 5 13 3 2 3" xfId="41120"/>
    <cellStyle name="Normal 2 5 13 3 2 4" xfId="41121"/>
    <cellStyle name="Normal 2 5 13 3 2 5" xfId="41122"/>
    <cellStyle name="Normal 2 5 13 3 2 6" xfId="41123"/>
    <cellStyle name="Normal 2 5 13 3 3" xfId="41124"/>
    <cellStyle name="Normal 2 5 13 3 4" xfId="41125"/>
    <cellStyle name="Normal 2 5 13 3 5" xfId="41126"/>
    <cellStyle name="Normal 2 5 13 3 6" xfId="41127"/>
    <cellStyle name="Normal 2 5 13 3 7" xfId="41128"/>
    <cellStyle name="Normal 2 5 13 4" xfId="41129"/>
    <cellStyle name="Normal 2 5 13 4 2" xfId="41130"/>
    <cellStyle name="Normal 2 5 13 4 2 2" xfId="41131"/>
    <cellStyle name="Normal 2 5 13 4 2 3" xfId="41132"/>
    <cellStyle name="Normal 2 5 13 4 2 4" xfId="41133"/>
    <cellStyle name="Normal 2 5 13 4 2 5" xfId="41134"/>
    <cellStyle name="Normal 2 5 13 4 2 6" xfId="41135"/>
    <cellStyle name="Normal 2 5 13 4 3" xfId="41136"/>
    <cellStyle name="Normal 2 5 13 4 4" xfId="41137"/>
    <cellStyle name="Normal 2 5 13 4 5" xfId="41138"/>
    <cellStyle name="Normal 2 5 13 4 6" xfId="41139"/>
    <cellStyle name="Normal 2 5 13 4 7" xfId="41140"/>
    <cellStyle name="Normal 2 5 13 5" xfId="41141"/>
    <cellStyle name="Normal 2 5 13 5 2" xfId="41142"/>
    <cellStyle name="Normal 2 5 13 5 2 2" xfId="41143"/>
    <cellStyle name="Normal 2 5 13 5 2 3" xfId="41144"/>
    <cellStyle name="Normal 2 5 13 5 2 4" xfId="41145"/>
    <cellStyle name="Normal 2 5 13 5 2 5" xfId="41146"/>
    <cellStyle name="Normal 2 5 13 5 2 6" xfId="41147"/>
    <cellStyle name="Normal 2 5 13 5 3" xfId="41148"/>
    <cellStyle name="Normal 2 5 13 5 4" xfId="41149"/>
    <cellStyle name="Normal 2 5 13 5 5" xfId="41150"/>
    <cellStyle name="Normal 2 5 13 5 6" xfId="41151"/>
    <cellStyle name="Normal 2 5 13 5 7" xfId="41152"/>
    <cellStyle name="Normal 2 5 13 6" xfId="41153"/>
    <cellStyle name="Normal 2 5 13 6 2" xfId="41154"/>
    <cellStyle name="Normal 2 5 13 6 2 2" xfId="41155"/>
    <cellStyle name="Normal 2 5 13 6 2 3" xfId="41156"/>
    <cellStyle name="Normal 2 5 13 6 2 4" xfId="41157"/>
    <cellStyle name="Normal 2 5 13 6 2 5" xfId="41158"/>
    <cellStyle name="Normal 2 5 13 6 2 6" xfId="41159"/>
    <cellStyle name="Normal 2 5 13 6 3" xfId="41160"/>
    <cellStyle name="Normal 2 5 13 6 3 2" xfId="41161"/>
    <cellStyle name="Normal 2 5 13 6 3 2 2" xfId="41162"/>
    <cellStyle name="Normal 2 5 13 6 3 3" xfId="41163"/>
    <cellStyle name="Normal 2 5 13 6 4" xfId="41164"/>
    <cellStyle name="Normal 2 5 13 6 5" xfId="41165"/>
    <cellStyle name="Normal 2 5 13 6 6" xfId="41166"/>
    <cellStyle name="Normal 2 5 13 6 7" xfId="41167"/>
    <cellStyle name="Normal 2 5 13 7" xfId="41168"/>
    <cellStyle name="Normal 2 5 13 7 2" xfId="41169"/>
    <cellStyle name="Normal 2 5 13 7 2 2" xfId="41170"/>
    <cellStyle name="Normal 2 5 13 7 2 3" xfId="41171"/>
    <cellStyle name="Normal 2 5 13 7 2 4" xfId="41172"/>
    <cellStyle name="Normal 2 5 13 7 2 5" xfId="41173"/>
    <cellStyle name="Normal 2 5 13 7 2 6" xfId="41174"/>
    <cellStyle name="Normal 2 5 13 7 3" xfId="41175"/>
    <cellStyle name="Normal 2 5 13 7 4" xfId="41176"/>
    <cellStyle name="Normal 2 5 13 7 5" xfId="41177"/>
    <cellStyle name="Normal 2 5 13 7 6" xfId="41178"/>
    <cellStyle name="Normal 2 5 13 7 7" xfId="41179"/>
    <cellStyle name="Normal 2 5 13 8" xfId="41180"/>
    <cellStyle name="Normal 2 5 13 8 2" xfId="41181"/>
    <cellStyle name="Normal 2 5 13 8 3" xfId="41182"/>
    <cellStyle name="Normal 2 5 13 8 4" xfId="41183"/>
    <cellStyle name="Normal 2 5 13 8 5" xfId="41184"/>
    <cellStyle name="Normal 2 5 13 8 6" xfId="41185"/>
    <cellStyle name="Normal 2 5 13 9" xfId="41186"/>
    <cellStyle name="Normal 2 5 14" xfId="41187"/>
    <cellStyle name="Normal 2 5 14 2" xfId="41188"/>
    <cellStyle name="Normal 2 5 14 2 2" xfId="41189"/>
    <cellStyle name="Normal 2 5 14 2 3" xfId="41190"/>
    <cellStyle name="Normal 2 5 14 2 4" xfId="41191"/>
    <cellStyle name="Normal 2 5 14 2 5" xfId="41192"/>
    <cellStyle name="Normal 2 5 14 2 6" xfId="41193"/>
    <cellStyle name="Normal 2 5 14 3" xfId="41194"/>
    <cellStyle name="Normal 2 5 14 4" xfId="41195"/>
    <cellStyle name="Normal 2 5 14 5" xfId="41196"/>
    <cellStyle name="Normal 2 5 14 6" xfId="41197"/>
    <cellStyle name="Normal 2 5 14 7" xfId="41198"/>
    <cellStyle name="Normal 2 5 15" xfId="41199"/>
    <cellStyle name="Normal 2 5 15 2" xfId="41200"/>
    <cellStyle name="Normal 2 5 15 2 2" xfId="41201"/>
    <cellStyle name="Normal 2 5 15 2 3" xfId="41202"/>
    <cellStyle name="Normal 2 5 15 2 4" xfId="41203"/>
    <cellStyle name="Normal 2 5 15 2 5" xfId="41204"/>
    <cellStyle name="Normal 2 5 15 2 6" xfId="41205"/>
    <cellStyle name="Normal 2 5 15 3" xfId="41206"/>
    <cellStyle name="Normal 2 5 15 4" xfId="41207"/>
    <cellStyle name="Normal 2 5 15 5" xfId="41208"/>
    <cellStyle name="Normal 2 5 15 6" xfId="41209"/>
    <cellStyle name="Normal 2 5 15 7" xfId="41210"/>
    <cellStyle name="Normal 2 5 16" xfId="41211"/>
    <cellStyle name="Normal 2 5 16 2" xfId="41212"/>
    <cellStyle name="Normal 2 5 16 2 2" xfId="41213"/>
    <cellStyle name="Normal 2 5 16 2 3" xfId="41214"/>
    <cellStyle name="Normal 2 5 16 2 4" xfId="41215"/>
    <cellStyle name="Normal 2 5 16 2 5" xfId="41216"/>
    <cellStyle name="Normal 2 5 16 2 6" xfId="41217"/>
    <cellStyle name="Normal 2 5 16 3" xfId="41218"/>
    <cellStyle name="Normal 2 5 16 4" xfId="41219"/>
    <cellStyle name="Normal 2 5 16 5" xfId="41220"/>
    <cellStyle name="Normal 2 5 16 6" xfId="41221"/>
    <cellStyle name="Normal 2 5 16 7" xfId="41222"/>
    <cellStyle name="Normal 2 5 17" xfId="41223"/>
    <cellStyle name="Normal 2 5 17 2" xfId="41224"/>
    <cellStyle name="Normal 2 5 17 2 2" xfId="41225"/>
    <cellStyle name="Normal 2 5 17 2 3" xfId="41226"/>
    <cellStyle name="Normal 2 5 17 2 4" xfId="41227"/>
    <cellStyle name="Normal 2 5 17 2 5" xfId="41228"/>
    <cellStyle name="Normal 2 5 17 2 6" xfId="41229"/>
    <cellStyle name="Normal 2 5 17 3" xfId="41230"/>
    <cellStyle name="Normal 2 5 17 4" xfId="41231"/>
    <cellStyle name="Normal 2 5 17 5" xfId="41232"/>
    <cellStyle name="Normal 2 5 17 6" xfId="41233"/>
    <cellStyle name="Normal 2 5 17 7" xfId="41234"/>
    <cellStyle name="Normal 2 5 18" xfId="41235"/>
    <cellStyle name="Normal 2 5 18 2" xfId="41236"/>
    <cellStyle name="Normal 2 5 18 2 2" xfId="41237"/>
    <cellStyle name="Normal 2 5 18 2 3" xfId="41238"/>
    <cellStyle name="Normal 2 5 18 2 4" xfId="41239"/>
    <cellStyle name="Normal 2 5 18 2 5" xfId="41240"/>
    <cellStyle name="Normal 2 5 18 2 6" xfId="41241"/>
    <cellStyle name="Normal 2 5 18 3" xfId="41242"/>
    <cellStyle name="Normal 2 5 18 4" xfId="41243"/>
    <cellStyle name="Normal 2 5 18 5" xfId="41244"/>
    <cellStyle name="Normal 2 5 18 6" xfId="41245"/>
    <cellStyle name="Normal 2 5 18 7" xfId="41246"/>
    <cellStyle name="Normal 2 5 19" xfId="41247"/>
    <cellStyle name="Normal 2 5 19 2" xfId="41248"/>
    <cellStyle name="Normal 2 5 19 2 2" xfId="41249"/>
    <cellStyle name="Normal 2 5 19 2 3" xfId="41250"/>
    <cellStyle name="Normal 2 5 19 2 3 2" xfId="41251"/>
    <cellStyle name="Normal 2 5 19 2 3 2 2" xfId="41252"/>
    <cellStyle name="Normal 2 5 19 2 3 3" xfId="41253"/>
    <cellStyle name="Normal 2 5 19 2 4" xfId="41254"/>
    <cellStyle name="Normal 2 5 19 2 5" xfId="41255"/>
    <cellStyle name="Normal 2 5 19 2 6" xfId="41256"/>
    <cellStyle name="Normal 2 5 19 3" xfId="41257"/>
    <cellStyle name="Normal 2 5 19 4" xfId="41258"/>
    <cellStyle name="Normal 2 5 19 5" xfId="41259"/>
    <cellStyle name="Normal 2 5 19 6" xfId="41260"/>
    <cellStyle name="Normal 2 5 19 7" xfId="41261"/>
    <cellStyle name="Normal 2 5 2" xfId="41262"/>
    <cellStyle name="Normal 2 5 2 10" xfId="41263"/>
    <cellStyle name="Normal 2 5 2 11" xfId="41264"/>
    <cellStyle name="Normal 2 5 2 12" xfId="41265"/>
    <cellStyle name="Normal 2 5 2 13" xfId="41266"/>
    <cellStyle name="Normal 2 5 2 2" xfId="41267"/>
    <cellStyle name="Normal 2 5 2 2 2" xfId="41268"/>
    <cellStyle name="Normal 2 5 2 2 2 2" xfId="41269"/>
    <cellStyle name="Normal 2 5 2 2 2 3" xfId="41270"/>
    <cellStyle name="Normal 2 5 2 2 2 4" xfId="41271"/>
    <cellStyle name="Normal 2 5 2 2 2 5" xfId="41272"/>
    <cellStyle name="Normal 2 5 2 2 2 6" xfId="41273"/>
    <cellStyle name="Normal 2 5 2 2 3" xfId="41274"/>
    <cellStyle name="Normal 2 5 2 2 4" xfId="41275"/>
    <cellStyle name="Normal 2 5 2 2 5" xfId="41276"/>
    <cellStyle name="Normal 2 5 2 2 6" xfId="41277"/>
    <cellStyle name="Normal 2 5 2 2 7" xfId="41278"/>
    <cellStyle name="Normal 2 5 2 3" xfId="41279"/>
    <cellStyle name="Normal 2 5 2 3 2" xfId="41280"/>
    <cellStyle name="Normal 2 5 2 3 2 2" xfId="41281"/>
    <cellStyle name="Normal 2 5 2 3 2 3" xfId="41282"/>
    <cellStyle name="Normal 2 5 2 3 2 4" xfId="41283"/>
    <cellStyle name="Normal 2 5 2 3 2 5" xfId="41284"/>
    <cellStyle name="Normal 2 5 2 3 2 6" xfId="41285"/>
    <cellStyle name="Normal 2 5 2 3 3" xfId="41286"/>
    <cellStyle name="Normal 2 5 2 3 4" xfId="41287"/>
    <cellStyle name="Normal 2 5 2 3 5" xfId="41288"/>
    <cellStyle name="Normal 2 5 2 3 6" xfId="41289"/>
    <cellStyle name="Normal 2 5 2 3 7" xfId="41290"/>
    <cellStyle name="Normal 2 5 2 4" xfId="41291"/>
    <cellStyle name="Normal 2 5 2 4 2" xfId="41292"/>
    <cellStyle name="Normal 2 5 2 4 2 2" xfId="41293"/>
    <cellStyle name="Normal 2 5 2 4 2 3" xfId="41294"/>
    <cellStyle name="Normal 2 5 2 4 2 4" xfId="41295"/>
    <cellStyle name="Normal 2 5 2 4 2 5" xfId="41296"/>
    <cellStyle name="Normal 2 5 2 4 2 6" xfId="41297"/>
    <cellStyle name="Normal 2 5 2 4 3" xfId="41298"/>
    <cellStyle name="Normal 2 5 2 4 4" xfId="41299"/>
    <cellStyle name="Normal 2 5 2 4 5" xfId="41300"/>
    <cellStyle name="Normal 2 5 2 4 6" xfId="41301"/>
    <cellStyle name="Normal 2 5 2 4 7" xfId="41302"/>
    <cellStyle name="Normal 2 5 2 5" xfId="41303"/>
    <cellStyle name="Normal 2 5 2 5 2" xfId="41304"/>
    <cellStyle name="Normal 2 5 2 5 2 2" xfId="41305"/>
    <cellStyle name="Normal 2 5 2 5 2 3" xfId="41306"/>
    <cellStyle name="Normal 2 5 2 5 2 4" xfId="41307"/>
    <cellStyle name="Normal 2 5 2 5 2 5" xfId="41308"/>
    <cellStyle name="Normal 2 5 2 5 2 6" xfId="41309"/>
    <cellStyle name="Normal 2 5 2 5 3" xfId="41310"/>
    <cellStyle name="Normal 2 5 2 5 4" xfId="41311"/>
    <cellStyle name="Normal 2 5 2 5 5" xfId="41312"/>
    <cellStyle name="Normal 2 5 2 5 6" xfId="41313"/>
    <cellStyle name="Normal 2 5 2 5 7" xfId="41314"/>
    <cellStyle name="Normal 2 5 2 6" xfId="41315"/>
    <cellStyle name="Normal 2 5 2 6 2" xfId="41316"/>
    <cellStyle name="Normal 2 5 2 6 2 2" xfId="41317"/>
    <cellStyle name="Normal 2 5 2 6 2 3" xfId="41318"/>
    <cellStyle name="Normal 2 5 2 6 2 4" xfId="41319"/>
    <cellStyle name="Normal 2 5 2 6 2 5" xfId="41320"/>
    <cellStyle name="Normal 2 5 2 6 2 6" xfId="41321"/>
    <cellStyle name="Normal 2 5 2 6 3" xfId="41322"/>
    <cellStyle name="Normal 2 5 2 6 4" xfId="41323"/>
    <cellStyle name="Normal 2 5 2 6 5" xfId="41324"/>
    <cellStyle name="Normal 2 5 2 6 6" xfId="41325"/>
    <cellStyle name="Normal 2 5 2 6 7" xfId="41326"/>
    <cellStyle name="Normal 2 5 2 7" xfId="41327"/>
    <cellStyle name="Normal 2 5 2 7 2" xfId="41328"/>
    <cellStyle name="Normal 2 5 2 7 2 2" xfId="41329"/>
    <cellStyle name="Normal 2 5 2 7 2 3" xfId="41330"/>
    <cellStyle name="Normal 2 5 2 7 2 4" xfId="41331"/>
    <cellStyle name="Normal 2 5 2 7 2 5" xfId="41332"/>
    <cellStyle name="Normal 2 5 2 7 2 6" xfId="41333"/>
    <cellStyle name="Normal 2 5 2 7 3" xfId="41334"/>
    <cellStyle name="Normal 2 5 2 7 4" xfId="41335"/>
    <cellStyle name="Normal 2 5 2 7 5" xfId="41336"/>
    <cellStyle name="Normal 2 5 2 7 6" xfId="41337"/>
    <cellStyle name="Normal 2 5 2 7 7" xfId="41338"/>
    <cellStyle name="Normal 2 5 2 8" xfId="41339"/>
    <cellStyle name="Normal 2 5 2 8 2" xfId="41340"/>
    <cellStyle name="Normal 2 5 2 8 3" xfId="41341"/>
    <cellStyle name="Normal 2 5 2 8 4" xfId="41342"/>
    <cellStyle name="Normal 2 5 2 8 5" xfId="41343"/>
    <cellStyle name="Normal 2 5 2 8 6" xfId="41344"/>
    <cellStyle name="Normal 2 5 2 9" xfId="41345"/>
    <cellStyle name="Normal 2 5 20" xfId="41346"/>
    <cellStyle name="Normal 2 5 20 2" xfId="41347"/>
    <cellStyle name="Normal 2 5 20 3" xfId="41348"/>
    <cellStyle name="Normal 2 5 20 4" xfId="41349"/>
    <cellStyle name="Normal 2 5 20 5" xfId="41350"/>
    <cellStyle name="Normal 2 5 20 6" xfId="41351"/>
    <cellStyle name="Normal 2 5 21" xfId="41352"/>
    <cellStyle name="Normal 2 5 21 2" xfId="41353"/>
    <cellStyle name="Normal 2 5 21 3" xfId="41354"/>
    <cellStyle name="Normal 2 5 21 4" xfId="41355"/>
    <cellStyle name="Normal 2 5 21 5" xfId="41356"/>
    <cellStyle name="Normal 2 5 21 6" xfId="41357"/>
    <cellStyle name="Normal 2 5 22" xfId="41358"/>
    <cellStyle name="Normal 2 5 22 2" xfId="41359"/>
    <cellStyle name="Normal 2 5 23" xfId="41360"/>
    <cellStyle name="Normal 2 5 23 2" xfId="41361"/>
    <cellStyle name="Normal 2 5 24" xfId="41362"/>
    <cellStyle name="Normal 2 5 25" xfId="41363"/>
    <cellStyle name="Normal 2 5 26" xfId="41364"/>
    <cellStyle name="Normal 2 5 3" xfId="41365"/>
    <cellStyle name="Normal 2 5 3 10" xfId="41366"/>
    <cellStyle name="Normal 2 5 3 11" xfId="41367"/>
    <cellStyle name="Normal 2 5 3 12" xfId="41368"/>
    <cellStyle name="Normal 2 5 3 13" xfId="41369"/>
    <cellStyle name="Normal 2 5 3 2" xfId="41370"/>
    <cellStyle name="Normal 2 5 3 2 2" xfId="41371"/>
    <cellStyle name="Normal 2 5 3 2 2 2" xfId="41372"/>
    <cellStyle name="Normal 2 5 3 2 2 3" xfId="41373"/>
    <cellStyle name="Normal 2 5 3 2 2 4" xfId="41374"/>
    <cellStyle name="Normal 2 5 3 2 2 5" xfId="41375"/>
    <cellStyle name="Normal 2 5 3 2 2 6" xfId="41376"/>
    <cellStyle name="Normal 2 5 3 2 3" xfId="41377"/>
    <cellStyle name="Normal 2 5 3 2 4" xfId="41378"/>
    <cellStyle name="Normal 2 5 3 2 5" xfId="41379"/>
    <cellStyle name="Normal 2 5 3 2 6" xfId="41380"/>
    <cellStyle name="Normal 2 5 3 2 7" xfId="41381"/>
    <cellStyle name="Normal 2 5 3 3" xfId="41382"/>
    <cellStyle name="Normal 2 5 3 3 2" xfId="41383"/>
    <cellStyle name="Normal 2 5 3 3 2 2" xfId="41384"/>
    <cellStyle name="Normal 2 5 3 3 2 3" xfId="41385"/>
    <cellStyle name="Normal 2 5 3 3 2 4" xfId="41386"/>
    <cellStyle name="Normal 2 5 3 3 2 5" xfId="41387"/>
    <cellStyle name="Normal 2 5 3 3 2 6" xfId="41388"/>
    <cellStyle name="Normal 2 5 3 3 3" xfId="41389"/>
    <cellStyle name="Normal 2 5 3 3 4" xfId="41390"/>
    <cellStyle name="Normal 2 5 3 3 5" xfId="41391"/>
    <cellStyle name="Normal 2 5 3 3 6" xfId="41392"/>
    <cellStyle name="Normal 2 5 3 3 7" xfId="41393"/>
    <cellStyle name="Normal 2 5 3 4" xfId="41394"/>
    <cellStyle name="Normal 2 5 3 4 2" xfId="41395"/>
    <cellStyle name="Normal 2 5 3 4 2 2" xfId="41396"/>
    <cellStyle name="Normal 2 5 3 4 2 2 2" xfId="41397"/>
    <cellStyle name="Normal 2 5 3 4 2 2 2 2" xfId="41398"/>
    <cellStyle name="Normal 2 5 3 4 2 2 3" xfId="41399"/>
    <cellStyle name="Normal 2 5 3 4 2 3" xfId="41400"/>
    <cellStyle name="Normal 2 5 3 4 2 4" xfId="41401"/>
    <cellStyle name="Normal 2 5 3 4 2 5" xfId="41402"/>
    <cellStyle name="Normal 2 5 3 4 2 6" xfId="41403"/>
    <cellStyle name="Normal 2 5 3 4 3" xfId="41404"/>
    <cellStyle name="Normal 2 5 3 4 4" xfId="41405"/>
    <cellStyle name="Normal 2 5 3 4 5" xfId="41406"/>
    <cellStyle name="Normal 2 5 3 4 6" xfId="41407"/>
    <cellStyle name="Normal 2 5 3 4 7" xfId="41408"/>
    <cellStyle name="Normal 2 5 3 5" xfId="41409"/>
    <cellStyle name="Normal 2 5 3 5 2" xfId="41410"/>
    <cellStyle name="Normal 2 5 3 5 2 2" xfId="41411"/>
    <cellStyle name="Normal 2 5 3 5 2 3" xfId="41412"/>
    <cellStyle name="Normal 2 5 3 5 2 4" xfId="41413"/>
    <cellStyle name="Normal 2 5 3 5 2 5" xfId="41414"/>
    <cellStyle name="Normal 2 5 3 5 2 6" xfId="41415"/>
    <cellStyle name="Normal 2 5 3 5 3" xfId="41416"/>
    <cellStyle name="Normal 2 5 3 5 4" xfId="41417"/>
    <cellStyle name="Normal 2 5 3 5 5" xfId="41418"/>
    <cellStyle name="Normal 2 5 3 5 6" xfId="41419"/>
    <cellStyle name="Normal 2 5 3 5 7" xfId="41420"/>
    <cellStyle name="Normal 2 5 3 6" xfId="41421"/>
    <cellStyle name="Normal 2 5 3 6 2" xfId="41422"/>
    <cellStyle name="Normal 2 5 3 6 2 2" xfId="41423"/>
    <cellStyle name="Normal 2 5 3 6 2 3" xfId="41424"/>
    <cellStyle name="Normal 2 5 3 6 2 4" xfId="41425"/>
    <cellStyle name="Normal 2 5 3 6 2 5" xfId="41426"/>
    <cellStyle name="Normal 2 5 3 6 2 6" xfId="41427"/>
    <cellStyle name="Normal 2 5 3 6 3" xfId="41428"/>
    <cellStyle name="Normal 2 5 3 6 4" xfId="41429"/>
    <cellStyle name="Normal 2 5 3 6 5" xfId="41430"/>
    <cellStyle name="Normal 2 5 3 6 6" xfId="41431"/>
    <cellStyle name="Normal 2 5 3 6 7" xfId="41432"/>
    <cellStyle name="Normal 2 5 3 7" xfId="41433"/>
    <cellStyle name="Normal 2 5 3 7 2" xfId="41434"/>
    <cellStyle name="Normal 2 5 3 7 2 2" xfId="41435"/>
    <cellStyle name="Normal 2 5 3 7 2 3" xfId="41436"/>
    <cellStyle name="Normal 2 5 3 7 2 4" xfId="41437"/>
    <cellStyle name="Normal 2 5 3 7 2 5" xfId="41438"/>
    <cellStyle name="Normal 2 5 3 7 2 6" xfId="41439"/>
    <cellStyle name="Normal 2 5 3 7 3" xfId="41440"/>
    <cellStyle name="Normal 2 5 3 7 4" xfId="41441"/>
    <cellStyle name="Normal 2 5 3 7 4 2" xfId="41442"/>
    <cellStyle name="Normal 2 5 3 7 4 2 2" xfId="41443"/>
    <cellStyle name="Normal 2 5 3 7 4 3" xfId="41444"/>
    <cellStyle name="Normal 2 5 3 7 5" xfId="41445"/>
    <cellStyle name="Normal 2 5 3 7 6" xfId="41446"/>
    <cellStyle name="Normal 2 5 3 7 7" xfId="41447"/>
    <cellStyle name="Normal 2 5 3 8" xfId="41448"/>
    <cellStyle name="Normal 2 5 3 8 2" xfId="41449"/>
    <cellStyle name="Normal 2 5 3 8 3" xfId="41450"/>
    <cellStyle name="Normal 2 5 3 8 4" xfId="41451"/>
    <cellStyle name="Normal 2 5 3 8 5" xfId="41452"/>
    <cellStyle name="Normal 2 5 3 8 6" xfId="41453"/>
    <cellStyle name="Normal 2 5 3 9" xfId="41454"/>
    <cellStyle name="Normal 2 5 4" xfId="41455"/>
    <cellStyle name="Normal 2 5 4 10" xfId="41456"/>
    <cellStyle name="Normal 2 5 4 11" xfId="41457"/>
    <cellStyle name="Normal 2 5 4 12" xfId="41458"/>
    <cellStyle name="Normal 2 5 4 13" xfId="41459"/>
    <cellStyle name="Normal 2 5 4 2" xfId="41460"/>
    <cellStyle name="Normal 2 5 4 2 2" xfId="41461"/>
    <cellStyle name="Normal 2 5 4 2 2 2" xfId="41462"/>
    <cellStyle name="Normal 2 5 4 2 2 3" xfId="41463"/>
    <cellStyle name="Normal 2 5 4 2 2 3 2" xfId="41464"/>
    <cellStyle name="Normal 2 5 4 2 2 3 2 2" xfId="41465"/>
    <cellStyle name="Normal 2 5 4 2 2 3 3" xfId="41466"/>
    <cellStyle name="Normal 2 5 4 2 2 4" xfId="41467"/>
    <cellStyle name="Normal 2 5 4 2 2 5" xfId="41468"/>
    <cellStyle name="Normal 2 5 4 2 2 6" xfId="41469"/>
    <cellStyle name="Normal 2 5 4 2 3" xfId="41470"/>
    <cellStyle name="Normal 2 5 4 2 4" xfId="41471"/>
    <cellStyle name="Normal 2 5 4 2 5" xfId="41472"/>
    <cellStyle name="Normal 2 5 4 2 6" xfId="41473"/>
    <cellStyle name="Normal 2 5 4 2 7" xfId="41474"/>
    <cellStyle name="Normal 2 5 4 3" xfId="41475"/>
    <cellStyle name="Normal 2 5 4 3 2" xfId="41476"/>
    <cellStyle name="Normal 2 5 4 3 2 2" xfId="41477"/>
    <cellStyle name="Normal 2 5 4 3 2 3" xfId="41478"/>
    <cellStyle name="Normal 2 5 4 3 2 4" xfId="41479"/>
    <cellStyle name="Normal 2 5 4 3 2 5" xfId="41480"/>
    <cellStyle name="Normal 2 5 4 3 2 6" xfId="41481"/>
    <cellStyle name="Normal 2 5 4 3 3" xfId="41482"/>
    <cellStyle name="Normal 2 5 4 3 4" xfId="41483"/>
    <cellStyle name="Normal 2 5 4 3 4 2" xfId="41484"/>
    <cellStyle name="Normal 2 5 4 3 4 2 2" xfId="41485"/>
    <cellStyle name="Normal 2 5 4 3 4 3" xfId="41486"/>
    <cellStyle name="Normal 2 5 4 3 5" xfId="41487"/>
    <cellStyle name="Normal 2 5 4 3 6" xfId="41488"/>
    <cellStyle name="Normal 2 5 4 3 7" xfId="41489"/>
    <cellStyle name="Normal 2 5 4 4" xfId="41490"/>
    <cellStyle name="Normal 2 5 4 4 2" xfId="41491"/>
    <cellStyle name="Normal 2 5 4 4 2 2" xfId="41492"/>
    <cellStyle name="Normal 2 5 4 4 2 3" xfId="41493"/>
    <cellStyle name="Normal 2 5 4 4 2 4" xfId="41494"/>
    <cellStyle name="Normal 2 5 4 4 2 5" xfId="41495"/>
    <cellStyle name="Normal 2 5 4 4 2 6" xfId="41496"/>
    <cellStyle name="Normal 2 5 4 4 3" xfId="41497"/>
    <cellStyle name="Normal 2 5 4 4 4" xfId="41498"/>
    <cellStyle name="Normal 2 5 4 4 5" xfId="41499"/>
    <cellStyle name="Normal 2 5 4 4 6" xfId="41500"/>
    <cellStyle name="Normal 2 5 4 4 7" xfId="41501"/>
    <cellStyle name="Normal 2 5 4 5" xfId="41502"/>
    <cellStyle name="Normal 2 5 4 5 2" xfId="41503"/>
    <cellStyle name="Normal 2 5 4 5 2 2" xfId="41504"/>
    <cellStyle name="Normal 2 5 4 5 2 3" xfId="41505"/>
    <cellStyle name="Normal 2 5 4 5 2 4" xfId="41506"/>
    <cellStyle name="Normal 2 5 4 5 2 5" xfId="41507"/>
    <cellStyle name="Normal 2 5 4 5 2 6" xfId="41508"/>
    <cellStyle name="Normal 2 5 4 5 3" xfId="41509"/>
    <cellStyle name="Normal 2 5 4 5 4" xfId="41510"/>
    <cellStyle name="Normal 2 5 4 5 5" xfId="41511"/>
    <cellStyle name="Normal 2 5 4 5 6" xfId="41512"/>
    <cellStyle name="Normal 2 5 4 5 7" xfId="41513"/>
    <cellStyle name="Normal 2 5 4 6" xfId="41514"/>
    <cellStyle name="Normal 2 5 4 6 2" xfId="41515"/>
    <cellStyle name="Normal 2 5 4 6 2 2" xfId="41516"/>
    <cellStyle name="Normal 2 5 4 6 2 2 2" xfId="41517"/>
    <cellStyle name="Normal 2 5 4 6 2 2 2 2" xfId="41518"/>
    <cellStyle name="Normal 2 5 4 6 2 2 3" xfId="41519"/>
    <cellStyle name="Normal 2 5 4 6 2 3" xfId="41520"/>
    <cellStyle name="Normal 2 5 4 6 2 4" xfId="41521"/>
    <cellStyle name="Normal 2 5 4 6 2 5" xfId="41522"/>
    <cellStyle name="Normal 2 5 4 6 2 6" xfId="41523"/>
    <cellStyle name="Normal 2 5 4 6 3" xfId="41524"/>
    <cellStyle name="Normal 2 5 4 6 4" xfId="41525"/>
    <cellStyle name="Normal 2 5 4 6 5" xfId="41526"/>
    <cellStyle name="Normal 2 5 4 6 6" xfId="41527"/>
    <cellStyle name="Normal 2 5 4 6 7" xfId="41528"/>
    <cellStyle name="Normal 2 5 4 7" xfId="41529"/>
    <cellStyle name="Normal 2 5 4 7 2" xfId="41530"/>
    <cellStyle name="Normal 2 5 4 7 2 2" xfId="41531"/>
    <cellStyle name="Normal 2 5 4 7 2 3" xfId="41532"/>
    <cellStyle name="Normal 2 5 4 7 2 4" xfId="41533"/>
    <cellStyle name="Normal 2 5 4 7 2 5" xfId="41534"/>
    <cellStyle name="Normal 2 5 4 7 2 6" xfId="41535"/>
    <cellStyle name="Normal 2 5 4 7 3" xfId="41536"/>
    <cellStyle name="Normal 2 5 4 7 4" xfId="41537"/>
    <cellStyle name="Normal 2 5 4 7 5" xfId="41538"/>
    <cellStyle name="Normal 2 5 4 7 6" xfId="41539"/>
    <cellStyle name="Normal 2 5 4 7 7" xfId="41540"/>
    <cellStyle name="Normal 2 5 4 8" xfId="41541"/>
    <cellStyle name="Normal 2 5 4 8 2" xfId="41542"/>
    <cellStyle name="Normal 2 5 4 8 3" xfId="41543"/>
    <cellStyle name="Normal 2 5 4 8 4" xfId="41544"/>
    <cellStyle name="Normal 2 5 4 8 5" xfId="41545"/>
    <cellStyle name="Normal 2 5 4 8 6" xfId="41546"/>
    <cellStyle name="Normal 2 5 4 9" xfId="41547"/>
    <cellStyle name="Normal 2 5 5" xfId="41548"/>
    <cellStyle name="Normal 2 5 5 10" xfId="41549"/>
    <cellStyle name="Normal 2 5 5 11" xfId="41550"/>
    <cellStyle name="Normal 2 5 5 12" xfId="41551"/>
    <cellStyle name="Normal 2 5 5 13" xfId="41552"/>
    <cellStyle name="Normal 2 5 5 2" xfId="41553"/>
    <cellStyle name="Normal 2 5 5 2 2" xfId="41554"/>
    <cellStyle name="Normal 2 5 5 2 2 2" xfId="41555"/>
    <cellStyle name="Normal 2 5 5 2 2 3" xfId="41556"/>
    <cellStyle name="Normal 2 5 5 2 2 4" xfId="41557"/>
    <cellStyle name="Normal 2 5 5 2 2 5" xfId="41558"/>
    <cellStyle name="Normal 2 5 5 2 2 6" xfId="41559"/>
    <cellStyle name="Normal 2 5 5 2 3" xfId="41560"/>
    <cellStyle name="Normal 2 5 5 2 4" xfId="41561"/>
    <cellStyle name="Normal 2 5 5 2 5" xfId="41562"/>
    <cellStyle name="Normal 2 5 5 2 6" xfId="41563"/>
    <cellStyle name="Normal 2 5 5 2 7" xfId="41564"/>
    <cellStyle name="Normal 2 5 5 3" xfId="41565"/>
    <cellStyle name="Normal 2 5 5 3 2" xfId="41566"/>
    <cellStyle name="Normal 2 5 5 3 2 2" xfId="41567"/>
    <cellStyle name="Normal 2 5 5 3 2 3" xfId="41568"/>
    <cellStyle name="Normal 2 5 5 3 2 4" xfId="41569"/>
    <cellStyle name="Normal 2 5 5 3 2 5" xfId="41570"/>
    <cellStyle name="Normal 2 5 5 3 2 6" xfId="41571"/>
    <cellStyle name="Normal 2 5 5 3 3" xfId="41572"/>
    <cellStyle name="Normal 2 5 5 3 4" xfId="41573"/>
    <cellStyle name="Normal 2 5 5 3 5" xfId="41574"/>
    <cellStyle name="Normal 2 5 5 3 6" xfId="41575"/>
    <cellStyle name="Normal 2 5 5 3 7" xfId="41576"/>
    <cellStyle name="Normal 2 5 5 4" xfId="41577"/>
    <cellStyle name="Normal 2 5 5 4 2" xfId="41578"/>
    <cellStyle name="Normal 2 5 5 4 2 2" xfId="41579"/>
    <cellStyle name="Normal 2 5 5 4 2 3" xfId="41580"/>
    <cellStyle name="Normal 2 5 5 4 2 4" xfId="41581"/>
    <cellStyle name="Normal 2 5 5 4 2 5" xfId="41582"/>
    <cellStyle name="Normal 2 5 5 4 2 6" xfId="41583"/>
    <cellStyle name="Normal 2 5 5 4 3" xfId="41584"/>
    <cellStyle name="Normal 2 5 5 4 4" xfId="41585"/>
    <cellStyle name="Normal 2 5 5 4 5" xfId="41586"/>
    <cellStyle name="Normal 2 5 5 4 6" xfId="41587"/>
    <cellStyle name="Normal 2 5 5 4 7" xfId="41588"/>
    <cellStyle name="Normal 2 5 5 5" xfId="41589"/>
    <cellStyle name="Normal 2 5 5 5 2" xfId="41590"/>
    <cellStyle name="Normal 2 5 5 5 2 2" xfId="41591"/>
    <cellStyle name="Normal 2 5 5 5 2 3" xfId="41592"/>
    <cellStyle name="Normal 2 5 5 5 2 4" xfId="41593"/>
    <cellStyle name="Normal 2 5 5 5 2 5" xfId="41594"/>
    <cellStyle name="Normal 2 5 5 5 2 6" xfId="41595"/>
    <cellStyle name="Normal 2 5 5 5 3" xfId="41596"/>
    <cellStyle name="Normal 2 5 5 5 4" xfId="41597"/>
    <cellStyle name="Normal 2 5 5 5 5" xfId="41598"/>
    <cellStyle name="Normal 2 5 5 5 6" xfId="41599"/>
    <cellStyle name="Normal 2 5 5 5 7" xfId="41600"/>
    <cellStyle name="Normal 2 5 5 6" xfId="41601"/>
    <cellStyle name="Normal 2 5 5 6 2" xfId="41602"/>
    <cellStyle name="Normal 2 5 5 6 2 2" xfId="41603"/>
    <cellStyle name="Normal 2 5 5 6 2 3" xfId="41604"/>
    <cellStyle name="Normal 2 5 5 6 2 4" xfId="41605"/>
    <cellStyle name="Normal 2 5 5 6 2 5" xfId="41606"/>
    <cellStyle name="Normal 2 5 5 6 2 6" xfId="41607"/>
    <cellStyle name="Normal 2 5 5 6 3" xfId="41608"/>
    <cellStyle name="Normal 2 5 5 6 4" xfId="41609"/>
    <cellStyle name="Normal 2 5 5 6 5" xfId="41610"/>
    <cellStyle name="Normal 2 5 5 6 6" xfId="41611"/>
    <cellStyle name="Normal 2 5 5 6 7" xfId="41612"/>
    <cellStyle name="Normal 2 5 5 7" xfId="41613"/>
    <cellStyle name="Normal 2 5 5 7 2" xfId="41614"/>
    <cellStyle name="Normal 2 5 5 7 2 2" xfId="41615"/>
    <cellStyle name="Normal 2 5 5 7 2 3" xfId="41616"/>
    <cellStyle name="Normal 2 5 5 7 2 4" xfId="41617"/>
    <cellStyle name="Normal 2 5 5 7 2 5" xfId="41618"/>
    <cellStyle name="Normal 2 5 5 7 2 6" xfId="41619"/>
    <cellStyle name="Normal 2 5 5 7 3" xfId="41620"/>
    <cellStyle name="Normal 2 5 5 7 4" xfId="41621"/>
    <cellStyle name="Normal 2 5 5 7 5" xfId="41622"/>
    <cellStyle name="Normal 2 5 5 7 6" xfId="41623"/>
    <cellStyle name="Normal 2 5 5 7 7" xfId="41624"/>
    <cellStyle name="Normal 2 5 5 8" xfId="41625"/>
    <cellStyle name="Normal 2 5 5 8 2" xfId="41626"/>
    <cellStyle name="Normal 2 5 5 8 3" xfId="41627"/>
    <cellStyle name="Normal 2 5 5 8 4" xfId="41628"/>
    <cellStyle name="Normal 2 5 5 8 5" xfId="41629"/>
    <cellStyle name="Normal 2 5 5 8 6" xfId="41630"/>
    <cellStyle name="Normal 2 5 5 9" xfId="41631"/>
    <cellStyle name="Normal 2 5 6" xfId="41632"/>
    <cellStyle name="Normal 2 5 6 10" xfId="41633"/>
    <cellStyle name="Normal 2 5 6 11" xfId="41634"/>
    <cellStyle name="Normal 2 5 6 12" xfId="41635"/>
    <cellStyle name="Normal 2 5 6 13" xfId="41636"/>
    <cellStyle name="Normal 2 5 6 2" xfId="41637"/>
    <cellStyle name="Normal 2 5 6 2 2" xfId="41638"/>
    <cellStyle name="Normal 2 5 6 2 2 2" xfId="41639"/>
    <cellStyle name="Normal 2 5 6 2 2 3" xfId="41640"/>
    <cellStyle name="Normal 2 5 6 2 2 4" xfId="41641"/>
    <cellStyle name="Normal 2 5 6 2 2 5" xfId="41642"/>
    <cellStyle name="Normal 2 5 6 2 2 6" xfId="41643"/>
    <cellStyle name="Normal 2 5 6 2 3" xfId="41644"/>
    <cellStyle name="Normal 2 5 6 2 4" xfId="41645"/>
    <cellStyle name="Normal 2 5 6 2 5" xfId="41646"/>
    <cellStyle name="Normal 2 5 6 2 6" xfId="41647"/>
    <cellStyle name="Normal 2 5 6 2 7" xfId="41648"/>
    <cellStyle name="Normal 2 5 6 3" xfId="41649"/>
    <cellStyle name="Normal 2 5 6 3 2" xfId="41650"/>
    <cellStyle name="Normal 2 5 6 3 2 2" xfId="41651"/>
    <cellStyle name="Normal 2 5 6 3 2 3" xfId="41652"/>
    <cellStyle name="Normal 2 5 6 3 2 4" xfId="41653"/>
    <cellStyle name="Normal 2 5 6 3 2 5" xfId="41654"/>
    <cellStyle name="Normal 2 5 6 3 2 6" xfId="41655"/>
    <cellStyle name="Normal 2 5 6 3 3" xfId="41656"/>
    <cellStyle name="Normal 2 5 6 3 4" xfId="41657"/>
    <cellStyle name="Normal 2 5 6 3 5" xfId="41658"/>
    <cellStyle name="Normal 2 5 6 3 6" xfId="41659"/>
    <cellStyle name="Normal 2 5 6 3 7" xfId="41660"/>
    <cellStyle name="Normal 2 5 6 4" xfId="41661"/>
    <cellStyle name="Normal 2 5 6 4 2" xfId="41662"/>
    <cellStyle name="Normal 2 5 6 4 2 2" xfId="41663"/>
    <cellStyle name="Normal 2 5 6 4 2 3" xfId="41664"/>
    <cellStyle name="Normal 2 5 6 4 2 4" xfId="41665"/>
    <cellStyle name="Normal 2 5 6 4 2 5" xfId="41666"/>
    <cellStyle name="Normal 2 5 6 4 2 6" xfId="41667"/>
    <cellStyle name="Normal 2 5 6 4 3" xfId="41668"/>
    <cellStyle name="Normal 2 5 6 4 4" xfId="41669"/>
    <cellStyle name="Normal 2 5 6 4 5" xfId="41670"/>
    <cellStyle name="Normal 2 5 6 4 6" xfId="41671"/>
    <cellStyle name="Normal 2 5 6 4 7" xfId="41672"/>
    <cellStyle name="Normal 2 5 6 5" xfId="41673"/>
    <cellStyle name="Normal 2 5 6 5 2" xfId="41674"/>
    <cellStyle name="Normal 2 5 6 5 2 2" xfId="41675"/>
    <cellStyle name="Normal 2 5 6 5 2 3" xfId="41676"/>
    <cellStyle name="Normal 2 5 6 5 2 4" xfId="41677"/>
    <cellStyle name="Normal 2 5 6 5 2 5" xfId="41678"/>
    <cellStyle name="Normal 2 5 6 5 2 6" xfId="41679"/>
    <cellStyle name="Normal 2 5 6 5 3" xfId="41680"/>
    <cellStyle name="Normal 2 5 6 5 4" xfId="41681"/>
    <cellStyle name="Normal 2 5 6 5 5" xfId="41682"/>
    <cellStyle name="Normal 2 5 6 5 6" xfId="41683"/>
    <cellStyle name="Normal 2 5 6 5 7" xfId="41684"/>
    <cellStyle name="Normal 2 5 6 6" xfId="41685"/>
    <cellStyle name="Normal 2 5 6 6 2" xfId="41686"/>
    <cellStyle name="Normal 2 5 6 6 2 2" xfId="41687"/>
    <cellStyle name="Normal 2 5 6 6 2 3" xfId="41688"/>
    <cellStyle name="Normal 2 5 6 6 2 4" xfId="41689"/>
    <cellStyle name="Normal 2 5 6 6 2 5" xfId="41690"/>
    <cellStyle name="Normal 2 5 6 6 2 6" xfId="41691"/>
    <cellStyle name="Normal 2 5 6 6 3" xfId="41692"/>
    <cellStyle name="Normal 2 5 6 6 4" xfId="41693"/>
    <cellStyle name="Normal 2 5 6 6 5" xfId="41694"/>
    <cellStyle name="Normal 2 5 6 6 6" xfId="41695"/>
    <cellStyle name="Normal 2 5 6 6 7" xfId="41696"/>
    <cellStyle name="Normal 2 5 6 7" xfId="41697"/>
    <cellStyle name="Normal 2 5 6 7 2" xfId="41698"/>
    <cellStyle name="Normal 2 5 6 7 2 2" xfId="41699"/>
    <cellStyle name="Normal 2 5 6 7 2 3" xfId="41700"/>
    <cellStyle name="Normal 2 5 6 7 2 4" xfId="41701"/>
    <cellStyle name="Normal 2 5 6 7 2 5" xfId="41702"/>
    <cellStyle name="Normal 2 5 6 7 2 6" xfId="41703"/>
    <cellStyle name="Normal 2 5 6 7 3" xfId="41704"/>
    <cellStyle name="Normal 2 5 6 7 4" xfId="41705"/>
    <cellStyle name="Normal 2 5 6 7 5" xfId="41706"/>
    <cellStyle name="Normal 2 5 6 7 6" xfId="41707"/>
    <cellStyle name="Normal 2 5 6 7 7" xfId="41708"/>
    <cellStyle name="Normal 2 5 6 8" xfId="41709"/>
    <cellStyle name="Normal 2 5 6 8 2" xfId="41710"/>
    <cellStyle name="Normal 2 5 6 8 3" xfId="41711"/>
    <cellStyle name="Normal 2 5 6 8 4" xfId="41712"/>
    <cellStyle name="Normal 2 5 6 8 5" xfId="41713"/>
    <cellStyle name="Normal 2 5 6 8 6" xfId="41714"/>
    <cellStyle name="Normal 2 5 6 9" xfId="41715"/>
    <cellStyle name="Normal 2 5 7" xfId="41716"/>
    <cellStyle name="Normal 2 5 7 10" xfId="41717"/>
    <cellStyle name="Normal 2 5 7 11" xfId="41718"/>
    <cellStyle name="Normal 2 5 7 12" xfId="41719"/>
    <cellStyle name="Normal 2 5 7 13" xfId="41720"/>
    <cellStyle name="Normal 2 5 7 2" xfId="41721"/>
    <cellStyle name="Normal 2 5 7 2 2" xfId="41722"/>
    <cellStyle name="Normal 2 5 7 2 2 2" xfId="41723"/>
    <cellStyle name="Normal 2 5 7 2 2 3" xfId="41724"/>
    <cellStyle name="Normal 2 5 7 2 2 4" xfId="41725"/>
    <cellStyle name="Normal 2 5 7 2 2 5" xfId="41726"/>
    <cellStyle name="Normal 2 5 7 2 2 6" xfId="41727"/>
    <cellStyle name="Normal 2 5 7 2 3" xfId="41728"/>
    <cellStyle name="Normal 2 5 7 2 4" xfId="41729"/>
    <cellStyle name="Normal 2 5 7 2 5" xfId="41730"/>
    <cellStyle name="Normal 2 5 7 2 6" xfId="41731"/>
    <cellStyle name="Normal 2 5 7 2 7" xfId="41732"/>
    <cellStyle name="Normal 2 5 7 3" xfId="41733"/>
    <cellStyle name="Normal 2 5 7 3 2" xfId="41734"/>
    <cellStyle name="Normal 2 5 7 3 2 2" xfId="41735"/>
    <cellStyle name="Normal 2 5 7 3 2 3" xfId="41736"/>
    <cellStyle name="Normal 2 5 7 3 2 4" xfId="41737"/>
    <cellStyle name="Normal 2 5 7 3 2 5" xfId="41738"/>
    <cellStyle name="Normal 2 5 7 3 2 6" xfId="41739"/>
    <cellStyle name="Normal 2 5 7 3 3" xfId="41740"/>
    <cellStyle name="Normal 2 5 7 3 4" xfId="41741"/>
    <cellStyle name="Normal 2 5 7 3 5" xfId="41742"/>
    <cellStyle name="Normal 2 5 7 3 6" xfId="41743"/>
    <cellStyle name="Normal 2 5 7 3 7" xfId="41744"/>
    <cellStyle name="Normal 2 5 7 4" xfId="41745"/>
    <cellStyle name="Normal 2 5 7 4 2" xfId="41746"/>
    <cellStyle name="Normal 2 5 7 4 2 2" xfId="41747"/>
    <cellStyle name="Normal 2 5 7 4 2 3" xfId="41748"/>
    <cellStyle name="Normal 2 5 7 4 2 4" xfId="41749"/>
    <cellStyle name="Normal 2 5 7 4 2 5" xfId="41750"/>
    <cellStyle name="Normal 2 5 7 4 2 6" xfId="41751"/>
    <cellStyle name="Normal 2 5 7 4 3" xfId="41752"/>
    <cellStyle name="Normal 2 5 7 4 4" xfId="41753"/>
    <cellStyle name="Normal 2 5 7 4 5" xfId="41754"/>
    <cellStyle name="Normal 2 5 7 4 6" xfId="41755"/>
    <cellStyle name="Normal 2 5 7 4 7" xfId="41756"/>
    <cellStyle name="Normal 2 5 7 5" xfId="41757"/>
    <cellStyle name="Normal 2 5 7 5 2" xfId="41758"/>
    <cellStyle name="Normal 2 5 7 5 2 2" xfId="41759"/>
    <cellStyle name="Normal 2 5 7 5 2 3" xfId="41760"/>
    <cellStyle name="Normal 2 5 7 5 2 4" xfId="41761"/>
    <cellStyle name="Normal 2 5 7 5 2 5" xfId="41762"/>
    <cellStyle name="Normal 2 5 7 5 2 6" xfId="41763"/>
    <cellStyle name="Normal 2 5 7 5 3" xfId="41764"/>
    <cellStyle name="Normal 2 5 7 5 4" xfId="41765"/>
    <cellStyle name="Normal 2 5 7 5 5" xfId="41766"/>
    <cellStyle name="Normal 2 5 7 5 6" xfId="41767"/>
    <cellStyle name="Normal 2 5 7 5 7" xfId="41768"/>
    <cellStyle name="Normal 2 5 7 6" xfId="41769"/>
    <cellStyle name="Normal 2 5 7 6 2" xfId="41770"/>
    <cellStyle name="Normal 2 5 7 6 2 2" xfId="41771"/>
    <cellStyle name="Normal 2 5 7 6 2 3" xfId="41772"/>
    <cellStyle name="Normal 2 5 7 6 2 4" xfId="41773"/>
    <cellStyle name="Normal 2 5 7 6 2 5" xfId="41774"/>
    <cellStyle name="Normal 2 5 7 6 2 6" xfId="41775"/>
    <cellStyle name="Normal 2 5 7 6 3" xfId="41776"/>
    <cellStyle name="Normal 2 5 7 6 4" xfId="41777"/>
    <cellStyle name="Normal 2 5 7 6 5" xfId="41778"/>
    <cellStyle name="Normal 2 5 7 6 6" xfId="41779"/>
    <cellStyle name="Normal 2 5 7 6 7" xfId="41780"/>
    <cellStyle name="Normal 2 5 7 7" xfId="41781"/>
    <cellStyle name="Normal 2 5 7 7 2" xfId="41782"/>
    <cellStyle name="Normal 2 5 7 7 2 2" xfId="41783"/>
    <cellStyle name="Normal 2 5 7 7 2 3" xfId="41784"/>
    <cellStyle name="Normal 2 5 7 7 2 4" xfId="41785"/>
    <cellStyle name="Normal 2 5 7 7 2 5" xfId="41786"/>
    <cellStyle name="Normal 2 5 7 7 2 6" xfId="41787"/>
    <cellStyle name="Normal 2 5 7 7 3" xfId="41788"/>
    <cellStyle name="Normal 2 5 7 7 4" xfId="41789"/>
    <cellStyle name="Normal 2 5 7 7 5" xfId="41790"/>
    <cellStyle name="Normal 2 5 7 7 6" xfId="41791"/>
    <cellStyle name="Normal 2 5 7 7 7" xfId="41792"/>
    <cellStyle name="Normal 2 5 7 8" xfId="41793"/>
    <cellStyle name="Normal 2 5 7 8 2" xfId="41794"/>
    <cellStyle name="Normal 2 5 7 8 3" xfId="41795"/>
    <cellStyle name="Normal 2 5 7 8 4" xfId="41796"/>
    <cellStyle name="Normal 2 5 7 8 5" xfId="41797"/>
    <cellStyle name="Normal 2 5 7 8 6" xfId="41798"/>
    <cellStyle name="Normal 2 5 7 9" xfId="41799"/>
    <cellStyle name="Normal 2 5 8" xfId="41800"/>
    <cellStyle name="Normal 2 5 8 10" xfId="41801"/>
    <cellStyle name="Normal 2 5 8 11" xfId="41802"/>
    <cellStyle name="Normal 2 5 8 12" xfId="41803"/>
    <cellStyle name="Normal 2 5 8 13" xfId="41804"/>
    <cellStyle name="Normal 2 5 8 2" xfId="41805"/>
    <cellStyle name="Normal 2 5 8 2 2" xfId="41806"/>
    <cellStyle name="Normal 2 5 8 2 2 2" xfId="41807"/>
    <cellStyle name="Normal 2 5 8 2 2 3" xfId="41808"/>
    <cellStyle name="Normal 2 5 8 2 2 4" xfId="41809"/>
    <cellStyle name="Normal 2 5 8 2 2 5" xfId="41810"/>
    <cellStyle name="Normal 2 5 8 2 2 6" xfId="41811"/>
    <cellStyle name="Normal 2 5 8 2 3" xfId="41812"/>
    <cellStyle name="Normal 2 5 8 2 4" xfId="41813"/>
    <cellStyle name="Normal 2 5 8 2 5" xfId="41814"/>
    <cellStyle name="Normal 2 5 8 2 6" xfId="41815"/>
    <cellStyle name="Normal 2 5 8 2 7" xfId="41816"/>
    <cellStyle name="Normal 2 5 8 3" xfId="41817"/>
    <cellStyle name="Normal 2 5 8 3 2" xfId="41818"/>
    <cellStyle name="Normal 2 5 8 3 2 2" xfId="41819"/>
    <cellStyle name="Normal 2 5 8 3 2 3" xfId="41820"/>
    <cellStyle name="Normal 2 5 8 3 2 4" xfId="41821"/>
    <cellStyle name="Normal 2 5 8 3 2 5" xfId="41822"/>
    <cellStyle name="Normal 2 5 8 3 2 6" xfId="41823"/>
    <cellStyle name="Normal 2 5 8 3 3" xfId="41824"/>
    <cellStyle name="Normal 2 5 8 3 4" xfId="41825"/>
    <cellStyle name="Normal 2 5 8 3 5" xfId="41826"/>
    <cellStyle name="Normal 2 5 8 3 6" xfId="41827"/>
    <cellStyle name="Normal 2 5 8 3 7" xfId="41828"/>
    <cellStyle name="Normal 2 5 8 4" xfId="41829"/>
    <cellStyle name="Normal 2 5 8 4 2" xfId="41830"/>
    <cellStyle name="Normal 2 5 8 4 2 2" xfId="41831"/>
    <cellStyle name="Normal 2 5 8 4 2 2 2" xfId="41832"/>
    <cellStyle name="Normal 2 5 8 4 2 3" xfId="41833"/>
    <cellStyle name="Normal 2 5 8 4 2 4" xfId="41834"/>
    <cellStyle name="Normal 2 5 8 4 2 5" xfId="41835"/>
    <cellStyle name="Normal 2 5 8 4 2 6" xfId="41836"/>
    <cellStyle name="Normal 2 5 8 4 3" xfId="41837"/>
    <cellStyle name="Normal 2 5 8 4 4" xfId="41838"/>
    <cellStyle name="Normal 2 5 8 4 5" xfId="41839"/>
    <cellStyle name="Normal 2 5 8 4 6" xfId="41840"/>
    <cellStyle name="Normal 2 5 8 4 7" xfId="41841"/>
    <cellStyle name="Normal 2 5 8 5" xfId="41842"/>
    <cellStyle name="Normal 2 5 8 5 2" xfId="41843"/>
    <cellStyle name="Normal 2 5 8 5 2 2" xfId="41844"/>
    <cellStyle name="Normal 2 5 8 5 2 3" xfId="41845"/>
    <cellStyle name="Normal 2 5 8 5 2 4" xfId="41846"/>
    <cellStyle name="Normal 2 5 8 5 2 5" xfId="41847"/>
    <cellStyle name="Normal 2 5 8 5 2 6" xfId="41848"/>
    <cellStyle name="Normal 2 5 8 5 3" xfId="41849"/>
    <cellStyle name="Normal 2 5 8 5 4" xfId="41850"/>
    <cellStyle name="Normal 2 5 8 5 5" xfId="41851"/>
    <cellStyle name="Normal 2 5 8 5 6" xfId="41852"/>
    <cellStyle name="Normal 2 5 8 5 7" xfId="41853"/>
    <cellStyle name="Normal 2 5 8 6" xfId="41854"/>
    <cellStyle name="Normal 2 5 8 6 2" xfId="41855"/>
    <cellStyle name="Normal 2 5 8 6 2 2" xfId="41856"/>
    <cellStyle name="Normal 2 5 8 6 2 3" xfId="41857"/>
    <cellStyle name="Normal 2 5 8 6 2 4" xfId="41858"/>
    <cellStyle name="Normal 2 5 8 6 2 5" xfId="41859"/>
    <cellStyle name="Normal 2 5 8 6 2 6" xfId="41860"/>
    <cellStyle name="Normal 2 5 8 6 3" xfId="41861"/>
    <cellStyle name="Normal 2 5 8 6 4" xfId="41862"/>
    <cellStyle name="Normal 2 5 8 6 5" xfId="41863"/>
    <cellStyle name="Normal 2 5 8 6 6" xfId="41864"/>
    <cellStyle name="Normal 2 5 8 6 7" xfId="41865"/>
    <cellStyle name="Normal 2 5 8 7" xfId="41866"/>
    <cellStyle name="Normal 2 5 8 7 2" xfId="41867"/>
    <cellStyle name="Normal 2 5 8 7 2 2" xfId="41868"/>
    <cellStyle name="Normal 2 5 8 7 2 3" xfId="41869"/>
    <cellStyle name="Normal 2 5 8 7 2 4" xfId="41870"/>
    <cellStyle name="Normal 2 5 8 7 2 5" xfId="41871"/>
    <cellStyle name="Normal 2 5 8 7 2 6" xfId="41872"/>
    <cellStyle name="Normal 2 5 8 7 3" xfId="41873"/>
    <cellStyle name="Normal 2 5 8 7 4" xfId="41874"/>
    <cellStyle name="Normal 2 5 8 7 5" xfId="41875"/>
    <cellStyle name="Normal 2 5 8 7 6" xfId="41876"/>
    <cellStyle name="Normal 2 5 8 7 7" xfId="41877"/>
    <cellStyle name="Normal 2 5 8 8" xfId="41878"/>
    <cellStyle name="Normal 2 5 8 8 2" xfId="41879"/>
    <cellStyle name="Normal 2 5 8 8 2 2" xfId="41880"/>
    <cellStyle name="Normal 2 5 8 8 2 2 2" xfId="41881"/>
    <cellStyle name="Normal 2 5 8 8 2 3" xfId="41882"/>
    <cellStyle name="Normal 2 5 8 8 3" xfId="41883"/>
    <cellStyle name="Normal 2 5 8 8 4" xfId="41884"/>
    <cellStyle name="Normal 2 5 8 8 5" xfId="41885"/>
    <cellStyle name="Normal 2 5 8 8 6" xfId="41886"/>
    <cellStyle name="Normal 2 5 8 9" xfId="41887"/>
    <cellStyle name="Normal 2 5 9" xfId="41888"/>
    <cellStyle name="Normal 2 5 9 10" xfId="41889"/>
    <cellStyle name="Normal 2 5 9 11" xfId="41890"/>
    <cellStyle name="Normal 2 5 9 12" xfId="41891"/>
    <cellStyle name="Normal 2 5 9 13" xfId="41892"/>
    <cellStyle name="Normal 2 5 9 2" xfId="41893"/>
    <cellStyle name="Normal 2 5 9 2 2" xfId="41894"/>
    <cellStyle name="Normal 2 5 9 2 2 2" xfId="41895"/>
    <cellStyle name="Normal 2 5 9 2 2 3" xfId="41896"/>
    <cellStyle name="Normal 2 5 9 2 2 4" xfId="41897"/>
    <cellStyle name="Normal 2 5 9 2 2 5" xfId="41898"/>
    <cellStyle name="Normal 2 5 9 2 2 6" xfId="41899"/>
    <cellStyle name="Normal 2 5 9 2 3" xfId="41900"/>
    <cellStyle name="Normal 2 5 9 2 4" xfId="41901"/>
    <cellStyle name="Normal 2 5 9 2 5" xfId="41902"/>
    <cellStyle name="Normal 2 5 9 2 6" xfId="41903"/>
    <cellStyle name="Normal 2 5 9 2 7" xfId="41904"/>
    <cellStyle name="Normal 2 5 9 3" xfId="41905"/>
    <cellStyle name="Normal 2 5 9 3 2" xfId="41906"/>
    <cellStyle name="Normal 2 5 9 3 2 2" xfId="41907"/>
    <cellStyle name="Normal 2 5 9 3 2 3" xfId="41908"/>
    <cellStyle name="Normal 2 5 9 3 2 4" xfId="41909"/>
    <cellStyle name="Normal 2 5 9 3 2 5" xfId="41910"/>
    <cellStyle name="Normal 2 5 9 3 2 6" xfId="41911"/>
    <cellStyle name="Normal 2 5 9 3 3" xfId="41912"/>
    <cellStyle name="Normal 2 5 9 3 4" xfId="41913"/>
    <cellStyle name="Normal 2 5 9 3 5" xfId="41914"/>
    <cellStyle name="Normal 2 5 9 3 6" xfId="41915"/>
    <cellStyle name="Normal 2 5 9 3 7" xfId="41916"/>
    <cellStyle name="Normal 2 5 9 4" xfId="41917"/>
    <cellStyle name="Normal 2 5 9 4 2" xfId="41918"/>
    <cellStyle name="Normal 2 5 9 4 2 2" xfId="41919"/>
    <cellStyle name="Normal 2 5 9 4 2 3" xfId="41920"/>
    <cellStyle name="Normal 2 5 9 4 2 4" xfId="41921"/>
    <cellStyle name="Normal 2 5 9 4 2 5" xfId="41922"/>
    <cellStyle name="Normal 2 5 9 4 2 6" xfId="41923"/>
    <cellStyle name="Normal 2 5 9 4 3" xfId="41924"/>
    <cellStyle name="Normal 2 5 9 4 4" xfId="41925"/>
    <cellStyle name="Normal 2 5 9 4 5" xfId="41926"/>
    <cellStyle name="Normal 2 5 9 4 6" xfId="41927"/>
    <cellStyle name="Normal 2 5 9 4 7" xfId="41928"/>
    <cellStyle name="Normal 2 5 9 5" xfId="41929"/>
    <cellStyle name="Normal 2 5 9 5 2" xfId="41930"/>
    <cellStyle name="Normal 2 5 9 5 2 2" xfId="41931"/>
    <cellStyle name="Normal 2 5 9 5 2 3" xfId="41932"/>
    <cellStyle name="Normal 2 5 9 5 2 4" xfId="41933"/>
    <cellStyle name="Normal 2 5 9 5 2 5" xfId="41934"/>
    <cellStyle name="Normal 2 5 9 5 2 6" xfId="41935"/>
    <cellStyle name="Normal 2 5 9 5 3" xfId="41936"/>
    <cellStyle name="Normal 2 5 9 5 4" xfId="41937"/>
    <cellStyle name="Normal 2 5 9 5 5" xfId="41938"/>
    <cellStyle name="Normal 2 5 9 5 6" xfId="41939"/>
    <cellStyle name="Normal 2 5 9 5 7" xfId="41940"/>
    <cellStyle name="Normal 2 5 9 6" xfId="41941"/>
    <cellStyle name="Normal 2 5 9 6 2" xfId="41942"/>
    <cellStyle name="Normal 2 5 9 6 2 2" xfId="41943"/>
    <cellStyle name="Normal 2 5 9 6 2 3" xfId="41944"/>
    <cellStyle name="Normal 2 5 9 6 2 4" xfId="41945"/>
    <cellStyle name="Normal 2 5 9 6 2 5" xfId="41946"/>
    <cellStyle name="Normal 2 5 9 6 2 6" xfId="41947"/>
    <cellStyle name="Normal 2 5 9 6 3" xfId="41948"/>
    <cellStyle name="Normal 2 5 9 6 3 2" xfId="41949"/>
    <cellStyle name="Normal 2 5 9 6 4" xfId="41950"/>
    <cellStyle name="Normal 2 5 9 6 5" xfId="41951"/>
    <cellStyle name="Normal 2 5 9 6 6" xfId="41952"/>
    <cellStyle name="Normal 2 5 9 6 7" xfId="41953"/>
    <cellStyle name="Normal 2 5 9 7" xfId="41954"/>
    <cellStyle name="Normal 2 5 9 7 2" xfId="41955"/>
    <cellStyle name="Normal 2 5 9 7 2 2" xfId="41956"/>
    <cellStyle name="Normal 2 5 9 7 2 3" xfId="41957"/>
    <cellStyle name="Normal 2 5 9 7 2 4" xfId="41958"/>
    <cellStyle name="Normal 2 5 9 7 2 5" xfId="41959"/>
    <cellStyle name="Normal 2 5 9 7 2 6" xfId="41960"/>
    <cellStyle name="Normal 2 5 9 7 3" xfId="41961"/>
    <cellStyle name="Normal 2 5 9 7 3 2" xfId="41962"/>
    <cellStyle name="Normal 2 5 9 7 4" xfId="41963"/>
    <cellStyle name="Normal 2 5 9 7 5" xfId="41964"/>
    <cellStyle name="Normal 2 5 9 7 6" xfId="41965"/>
    <cellStyle name="Normal 2 5 9 7 7" xfId="41966"/>
    <cellStyle name="Normal 2 5 9 8" xfId="41967"/>
    <cellStyle name="Normal 2 5 9 8 2" xfId="41968"/>
    <cellStyle name="Normal 2 5 9 8 3" xfId="41969"/>
    <cellStyle name="Normal 2 5 9 8 4" xfId="41970"/>
    <cellStyle name="Normal 2 5 9 8 5" xfId="41971"/>
    <cellStyle name="Normal 2 5 9 8 6" xfId="41972"/>
    <cellStyle name="Normal 2 5 9 9" xfId="41973"/>
    <cellStyle name="Normal 2 5 9 9 2" xfId="41974"/>
    <cellStyle name="Normal 2 5 9 9 2 2" xfId="41975"/>
    <cellStyle name="Normal 2 5 9 9 3" xfId="41976"/>
    <cellStyle name="Normal 2 50" xfId="41977"/>
    <cellStyle name="Normal 2 51" xfId="41978"/>
    <cellStyle name="Normal 2 52" xfId="41979"/>
    <cellStyle name="Normal 2 53" xfId="41980"/>
    <cellStyle name="Normal 2 54" xfId="41981"/>
    <cellStyle name="Normal 2 55" xfId="41982"/>
    <cellStyle name="Normal 2 56" xfId="41983"/>
    <cellStyle name="Normal 2 57" xfId="41984"/>
    <cellStyle name="Normal 2 58" xfId="41985"/>
    <cellStyle name="Normal 2 59" xfId="41986"/>
    <cellStyle name="Normal 2 6" xfId="41987"/>
    <cellStyle name="Normal 2 6 10" xfId="41988"/>
    <cellStyle name="Normal 2 6 10 10" xfId="41989"/>
    <cellStyle name="Normal 2 6 10 11" xfId="41990"/>
    <cellStyle name="Normal 2 6 10 12" xfId="41991"/>
    <cellStyle name="Normal 2 6 10 13" xfId="41992"/>
    <cellStyle name="Normal 2 6 10 2" xfId="41993"/>
    <cellStyle name="Normal 2 6 10 2 2" xfId="41994"/>
    <cellStyle name="Normal 2 6 10 2 2 2" xfId="41995"/>
    <cellStyle name="Normal 2 6 10 2 2 3" xfId="41996"/>
    <cellStyle name="Normal 2 6 10 2 2 4" xfId="41997"/>
    <cellStyle name="Normal 2 6 10 2 2 5" xfId="41998"/>
    <cellStyle name="Normal 2 6 10 2 2 6" xfId="41999"/>
    <cellStyle name="Normal 2 6 10 2 3" xfId="42000"/>
    <cellStyle name="Normal 2 6 10 2 4" xfId="42001"/>
    <cellStyle name="Normal 2 6 10 2 5" xfId="42002"/>
    <cellStyle name="Normal 2 6 10 2 6" xfId="42003"/>
    <cellStyle name="Normal 2 6 10 2 7" xfId="42004"/>
    <cellStyle name="Normal 2 6 10 3" xfId="42005"/>
    <cellStyle name="Normal 2 6 10 3 2" xfId="42006"/>
    <cellStyle name="Normal 2 6 10 3 2 2" xfId="42007"/>
    <cellStyle name="Normal 2 6 10 3 2 3" xfId="42008"/>
    <cellStyle name="Normal 2 6 10 3 2 4" xfId="42009"/>
    <cellStyle name="Normal 2 6 10 3 2 5" xfId="42010"/>
    <cellStyle name="Normal 2 6 10 3 2 6" xfId="42011"/>
    <cellStyle name="Normal 2 6 10 3 3" xfId="42012"/>
    <cellStyle name="Normal 2 6 10 3 4" xfId="42013"/>
    <cellStyle name="Normal 2 6 10 3 5" xfId="42014"/>
    <cellStyle name="Normal 2 6 10 3 6" xfId="42015"/>
    <cellStyle name="Normal 2 6 10 3 7" xfId="42016"/>
    <cellStyle name="Normal 2 6 10 4" xfId="42017"/>
    <cellStyle name="Normal 2 6 10 4 2" xfId="42018"/>
    <cellStyle name="Normal 2 6 10 4 2 2" xfId="42019"/>
    <cellStyle name="Normal 2 6 10 4 2 3" xfId="42020"/>
    <cellStyle name="Normal 2 6 10 4 2 4" xfId="42021"/>
    <cellStyle name="Normal 2 6 10 4 2 5" xfId="42022"/>
    <cellStyle name="Normal 2 6 10 4 2 6" xfId="42023"/>
    <cellStyle name="Normal 2 6 10 4 3" xfId="42024"/>
    <cellStyle name="Normal 2 6 10 4 4" xfId="42025"/>
    <cellStyle name="Normal 2 6 10 4 5" xfId="42026"/>
    <cellStyle name="Normal 2 6 10 4 6" xfId="42027"/>
    <cellStyle name="Normal 2 6 10 4 7" xfId="42028"/>
    <cellStyle name="Normal 2 6 10 5" xfId="42029"/>
    <cellStyle name="Normal 2 6 10 5 2" xfId="42030"/>
    <cellStyle name="Normal 2 6 10 5 2 2" xfId="42031"/>
    <cellStyle name="Normal 2 6 10 5 2 3" xfId="42032"/>
    <cellStyle name="Normal 2 6 10 5 2 4" xfId="42033"/>
    <cellStyle name="Normal 2 6 10 5 2 5" xfId="42034"/>
    <cellStyle name="Normal 2 6 10 5 2 6" xfId="42035"/>
    <cellStyle name="Normal 2 6 10 5 3" xfId="42036"/>
    <cellStyle name="Normal 2 6 10 5 4" xfId="42037"/>
    <cellStyle name="Normal 2 6 10 5 5" xfId="42038"/>
    <cellStyle name="Normal 2 6 10 5 6" xfId="42039"/>
    <cellStyle name="Normal 2 6 10 5 7" xfId="42040"/>
    <cellStyle name="Normal 2 6 10 6" xfId="42041"/>
    <cellStyle name="Normal 2 6 10 6 2" xfId="42042"/>
    <cellStyle name="Normal 2 6 10 6 2 2" xfId="42043"/>
    <cellStyle name="Normal 2 6 10 6 2 3" xfId="42044"/>
    <cellStyle name="Normal 2 6 10 6 2 4" xfId="42045"/>
    <cellStyle name="Normal 2 6 10 6 2 5" xfId="42046"/>
    <cellStyle name="Normal 2 6 10 6 2 6" xfId="42047"/>
    <cellStyle name="Normal 2 6 10 6 3" xfId="42048"/>
    <cellStyle name="Normal 2 6 10 6 4" xfId="42049"/>
    <cellStyle name="Normal 2 6 10 6 5" xfId="42050"/>
    <cellStyle name="Normal 2 6 10 6 6" xfId="42051"/>
    <cellStyle name="Normal 2 6 10 6 7" xfId="42052"/>
    <cellStyle name="Normal 2 6 10 7" xfId="42053"/>
    <cellStyle name="Normal 2 6 10 7 2" xfId="42054"/>
    <cellStyle name="Normal 2 6 10 7 2 2" xfId="42055"/>
    <cellStyle name="Normal 2 6 10 7 2 3" xfId="42056"/>
    <cellStyle name="Normal 2 6 10 7 2 4" xfId="42057"/>
    <cellStyle name="Normal 2 6 10 7 2 5" xfId="42058"/>
    <cellStyle name="Normal 2 6 10 7 2 6" xfId="42059"/>
    <cellStyle name="Normal 2 6 10 7 3" xfId="42060"/>
    <cellStyle name="Normal 2 6 10 7 4" xfId="42061"/>
    <cellStyle name="Normal 2 6 10 7 5" xfId="42062"/>
    <cellStyle name="Normal 2 6 10 7 6" xfId="42063"/>
    <cellStyle name="Normal 2 6 10 7 7" xfId="42064"/>
    <cellStyle name="Normal 2 6 10 8" xfId="42065"/>
    <cellStyle name="Normal 2 6 10 8 2" xfId="42066"/>
    <cellStyle name="Normal 2 6 10 8 3" xfId="42067"/>
    <cellStyle name="Normal 2 6 10 8 4" xfId="42068"/>
    <cellStyle name="Normal 2 6 10 8 5" xfId="42069"/>
    <cellStyle name="Normal 2 6 10 8 6" xfId="42070"/>
    <cellStyle name="Normal 2 6 10 9" xfId="42071"/>
    <cellStyle name="Normal 2 6 11" xfId="42072"/>
    <cellStyle name="Normal 2 6 11 10" xfId="42073"/>
    <cellStyle name="Normal 2 6 11 10 2" xfId="42074"/>
    <cellStyle name="Normal 2 6 11 10 2 2" xfId="42075"/>
    <cellStyle name="Normal 2 6 11 10 3" xfId="42076"/>
    <cellStyle name="Normal 2 6 11 11" xfId="42077"/>
    <cellStyle name="Normal 2 6 11 12" xfId="42078"/>
    <cellStyle name="Normal 2 6 11 13" xfId="42079"/>
    <cellStyle name="Normal 2 6 11 2" xfId="42080"/>
    <cellStyle name="Normal 2 6 11 2 2" xfId="42081"/>
    <cellStyle name="Normal 2 6 11 2 2 2" xfId="42082"/>
    <cellStyle name="Normal 2 6 11 2 2 3" xfId="42083"/>
    <cellStyle name="Normal 2 6 11 2 2 4" xfId="42084"/>
    <cellStyle name="Normal 2 6 11 2 2 5" xfId="42085"/>
    <cellStyle name="Normal 2 6 11 2 2 6" xfId="42086"/>
    <cellStyle name="Normal 2 6 11 2 3" xfId="42087"/>
    <cellStyle name="Normal 2 6 11 2 4" xfId="42088"/>
    <cellStyle name="Normal 2 6 11 2 5" xfId="42089"/>
    <cellStyle name="Normal 2 6 11 2 6" xfId="42090"/>
    <cellStyle name="Normal 2 6 11 2 7" xfId="42091"/>
    <cellStyle name="Normal 2 6 11 3" xfId="42092"/>
    <cellStyle name="Normal 2 6 11 3 2" xfId="42093"/>
    <cellStyle name="Normal 2 6 11 3 2 2" xfId="42094"/>
    <cellStyle name="Normal 2 6 11 3 2 3" xfId="42095"/>
    <cellStyle name="Normal 2 6 11 3 2 4" xfId="42096"/>
    <cellStyle name="Normal 2 6 11 3 2 5" xfId="42097"/>
    <cellStyle name="Normal 2 6 11 3 2 6" xfId="42098"/>
    <cellStyle name="Normal 2 6 11 3 3" xfId="42099"/>
    <cellStyle name="Normal 2 6 11 3 4" xfId="42100"/>
    <cellStyle name="Normal 2 6 11 3 5" xfId="42101"/>
    <cellStyle name="Normal 2 6 11 3 6" xfId="42102"/>
    <cellStyle name="Normal 2 6 11 3 7" xfId="42103"/>
    <cellStyle name="Normal 2 6 11 4" xfId="42104"/>
    <cellStyle name="Normal 2 6 11 4 2" xfId="42105"/>
    <cellStyle name="Normal 2 6 11 4 2 2" xfId="42106"/>
    <cellStyle name="Normal 2 6 11 4 2 3" xfId="42107"/>
    <cellStyle name="Normal 2 6 11 4 2 4" xfId="42108"/>
    <cellStyle name="Normal 2 6 11 4 2 5" xfId="42109"/>
    <cellStyle name="Normal 2 6 11 4 2 6" xfId="42110"/>
    <cellStyle name="Normal 2 6 11 4 3" xfId="42111"/>
    <cellStyle name="Normal 2 6 11 4 4" xfId="42112"/>
    <cellStyle name="Normal 2 6 11 4 5" xfId="42113"/>
    <cellStyle name="Normal 2 6 11 4 6" xfId="42114"/>
    <cellStyle name="Normal 2 6 11 4 7" xfId="42115"/>
    <cellStyle name="Normal 2 6 11 5" xfId="42116"/>
    <cellStyle name="Normal 2 6 11 5 2" xfId="42117"/>
    <cellStyle name="Normal 2 6 11 5 2 2" xfId="42118"/>
    <cellStyle name="Normal 2 6 11 5 2 3" xfId="42119"/>
    <cellStyle name="Normal 2 6 11 5 2 4" xfId="42120"/>
    <cellStyle name="Normal 2 6 11 5 2 5" xfId="42121"/>
    <cellStyle name="Normal 2 6 11 5 2 6" xfId="42122"/>
    <cellStyle name="Normal 2 6 11 5 3" xfId="42123"/>
    <cellStyle name="Normal 2 6 11 5 4" xfId="42124"/>
    <cellStyle name="Normal 2 6 11 5 5" xfId="42125"/>
    <cellStyle name="Normal 2 6 11 5 6" xfId="42126"/>
    <cellStyle name="Normal 2 6 11 5 7" xfId="42127"/>
    <cellStyle name="Normal 2 6 11 6" xfId="42128"/>
    <cellStyle name="Normal 2 6 11 6 2" xfId="42129"/>
    <cellStyle name="Normal 2 6 11 6 2 2" xfId="42130"/>
    <cellStyle name="Normal 2 6 11 6 2 3" xfId="42131"/>
    <cellStyle name="Normal 2 6 11 6 2 4" xfId="42132"/>
    <cellStyle name="Normal 2 6 11 6 2 5" xfId="42133"/>
    <cellStyle name="Normal 2 6 11 6 2 6" xfId="42134"/>
    <cellStyle name="Normal 2 6 11 6 3" xfId="42135"/>
    <cellStyle name="Normal 2 6 11 6 4" xfId="42136"/>
    <cellStyle name="Normal 2 6 11 6 5" xfId="42137"/>
    <cellStyle name="Normal 2 6 11 6 6" xfId="42138"/>
    <cellStyle name="Normal 2 6 11 6 7" xfId="42139"/>
    <cellStyle name="Normal 2 6 11 7" xfId="42140"/>
    <cellStyle name="Normal 2 6 11 7 2" xfId="42141"/>
    <cellStyle name="Normal 2 6 11 7 2 2" xfId="42142"/>
    <cellStyle name="Normal 2 6 11 7 2 2 2" xfId="42143"/>
    <cellStyle name="Normal 2 6 11 7 2 2 2 2" xfId="42144"/>
    <cellStyle name="Normal 2 6 11 7 2 2 3" xfId="42145"/>
    <cellStyle name="Normal 2 6 11 7 2 3" xfId="42146"/>
    <cellStyle name="Normal 2 6 11 7 2 4" xfId="42147"/>
    <cellStyle name="Normal 2 6 11 7 2 5" xfId="42148"/>
    <cellStyle name="Normal 2 6 11 7 2 6" xfId="42149"/>
    <cellStyle name="Normal 2 6 11 7 3" xfId="42150"/>
    <cellStyle name="Normal 2 6 11 7 4" xfId="42151"/>
    <cellStyle name="Normal 2 6 11 7 5" xfId="42152"/>
    <cellStyle name="Normal 2 6 11 7 6" xfId="42153"/>
    <cellStyle name="Normal 2 6 11 7 7" xfId="42154"/>
    <cellStyle name="Normal 2 6 11 8" xfId="42155"/>
    <cellStyle name="Normal 2 6 11 8 2" xfId="42156"/>
    <cellStyle name="Normal 2 6 11 8 3" xfId="42157"/>
    <cellStyle name="Normal 2 6 11 8 4" xfId="42158"/>
    <cellStyle name="Normal 2 6 11 8 5" xfId="42159"/>
    <cellStyle name="Normal 2 6 11 8 6" xfId="42160"/>
    <cellStyle name="Normal 2 6 11 9" xfId="42161"/>
    <cellStyle name="Normal 2 6 12" xfId="42162"/>
    <cellStyle name="Normal 2 6 12 10" xfId="42163"/>
    <cellStyle name="Normal 2 6 12 11" xfId="42164"/>
    <cellStyle name="Normal 2 6 12 12" xfId="42165"/>
    <cellStyle name="Normal 2 6 12 13" xfId="42166"/>
    <cellStyle name="Normal 2 6 12 2" xfId="42167"/>
    <cellStyle name="Normal 2 6 12 2 2" xfId="42168"/>
    <cellStyle name="Normal 2 6 12 2 2 2" xfId="42169"/>
    <cellStyle name="Normal 2 6 12 2 2 3" xfId="42170"/>
    <cellStyle name="Normal 2 6 12 2 2 4" xfId="42171"/>
    <cellStyle name="Normal 2 6 12 2 2 5" xfId="42172"/>
    <cellStyle name="Normal 2 6 12 2 2 6" xfId="42173"/>
    <cellStyle name="Normal 2 6 12 2 3" xfId="42174"/>
    <cellStyle name="Normal 2 6 12 2 4" xfId="42175"/>
    <cellStyle name="Normal 2 6 12 2 5" xfId="42176"/>
    <cellStyle name="Normal 2 6 12 2 6" xfId="42177"/>
    <cellStyle name="Normal 2 6 12 2 7" xfId="42178"/>
    <cellStyle name="Normal 2 6 12 3" xfId="42179"/>
    <cellStyle name="Normal 2 6 12 3 2" xfId="42180"/>
    <cellStyle name="Normal 2 6 12 3 2 2" xfId="42181"/>
    <cellStyle name="Normal 2 6 12 3 2 3" xfId="42182"/>
    <cellStyle name="Normal 2 6 12 3 2 4" xfId="42183"/>
    <cellStyle name="Normal 2 6 12 3 2 5" xfId="42184"/>
    <cellStyle name="Normal 2 6 12 3 2 6" xfId="42185"/>
    <cellStyle name="Normal 2 6 12 3 3" xfId="42186"/>
    <cellStyle name="Normal 2 6 12 3 4" xfId="42187"/>
    <cellStyle name="Normal 2 6 12 3 5" xfId="42188"/>
    <cellStyle name="Normal 2 6 12 3 6" xfId="42189"/>
    <cellStyle name="Normal 2 6 12 3 7" xfId="42190"/>
    <cellStyle name="Normal 2 6 12 4" xfId="42191"/>
    <cellStyle name="Normal 2 6 12 4 2" xfId="42192"/>
    <cellStyle name="Normal 2 6 12 4 2 2" xfId="42193"/>
    <cellStyle name="Normal 2 6 12 4 2 3" xfId="42194"/>
    <cellStyle name="Normal 2 6 12 4 2 4" xfId="42195"/>
    <cellStyle name="Normal 2 6 12 4 2 5" xfId="42196"/>
    <cellStyle name="Normal 2 6 12 4 2 6" xfId="42197"/>
    <cellStyle name="Normal 2 6 12 4 3" xfId="42198"/>
    <cellStyle name="Normal 2 6 12 4 4" xfId="42199"/>
    <cellStyle name="Normal 2 6 12 4 5" xfId="42200"/>
    <cellStyle name="Normal 2 6 12 4 6" xfId="42201"/>
    <cellStyle name="Normal 2 6 12 4 7" xfId="42202"/>
    <cellStyle name="Normal 2 6 12 5" xfId="42203"/>
    <cellStyle name="Normal 2 6 12 5 2" xfId="42204"/>
    <cellStyle name="Normal 2 6 12 5 2 2" xfId="42205"/>
    <cellStyle name="Normal 2 6 12 5 2 3" xfId="42206"/>
    <cellStyle name="Normal 2 6 12 5 2 4" xfId="42207"/>
    <cellStyle name="Normal 2 6 12 5 2 5" xfId="42208"/>
    <cellStyle name="Normal 2 6 12 5 2 6" xfId="42209"/>
    <cellStyle name="Normal 2 6 12 5 3" xfId="42210"/>
    <cellStyle name="Normal 2 6 12 5 4" xfId="42211"/>
    <cellStyle name="Normal 2 6 12 5 5" xfId="42212"/>
    <cellStyle name="Normal 2 6 12 5 6" xfId="42213"/>
    <cellStyle name="Normal 2 6 12 5 7" xfId="42214"/>
    <cellStyle name="Normal 2 6 12 6" xfId="42215"/>
    <cellStyle name="Normal 2 6 12 6 2" xfId="42216"/>
    <cellStyle name="Normal 2 6 12 6 2 2" xfId="42217"/>
    <cellStyle name="Normal 2 6 12 6 2 3" xfId="42218"/>
    <cellStyle name="Normal 2 6 12 6 2 4" xfId="42219"/>
    <cellStyle name="Normal 2 6 12 6 2 5" xfId="42220"/>
    <cellStyle name="Normal 2 6 12 6 2 6" xfId="42221"/>
    <cellStyle name="Normal 2 6 12 6 3" xfId="42222"/>
    <cellStyle name="Normal 2 6 12 6 4" xfId="42223"/>
    <cellStyle name="Normal 2 6 12 6 5" xfId="42224"/>
    <cellStyle name="Normal 2 6 12 6 6" xfId="42225"/>
    <cellStyle name="Normal 2 6 12 6 7" xfId="42226"/>
    <cellStyle name="Normal 2 6 12 7" xfId="42227"/>
    <cellStyle name="Normal 2 6 12 7 2" xfId="42228"/>
    <cellStyle name="Normal 2 6 12 7 2 2" xfId="42229"/>
    <cellStyle name="Normal 2 6 12 7 2 3" xfId="42230"/>
    <cellStyle name="Normal 2 6 12 7 2 4" xfId="42231"/>
    <cellStyle name="Normal 2 6 12 7 2 5" xfId="42232"/>
    <cellStyle name="Normal 2 6 12 7 2 6" xfId="42233"/>
    <cellStyle name="Normal 2 6 12 7 3" xfId="42234"/>
    <cellStyle name="Normal 2 6 12 7 4" xfId="42235"/>
    <cellStyle name="Normal 2 6 12 7 5" xfId="42236"/>
    <cellStyle name="Normal 2 6 12 7 6" xfId="42237"/>
    <cellStyle name="Normal 2 6 12 7 7" xfId="42238"/>
    <cellStyle name="Normal 2 6 12 8" xfId="42239"/>
    <cellStyle name="Normal 2 6 12 8 2" xfId="42240"/>
    <cellStyle name="Normal 2 6 12 8 3" xfId="42241"/>
    <cellStyle name="Normal 2 6 12 8 4" xfId="42242"/>
    <cellStyle name="Normal 2 6 12 8 5" xfId="42243"/>
    <cellStyle name="Normal 2 6 12 8 6" xfId="42244"/>
    <cellStyle name="Normal 2 6 12 9" xfId="42245"/>
    <cellStyle name="Normal 2 6 13" xfId="42246"/>
    <cellStyle name="Normal 2 6 13 10" xfId="42247"/>
    <cellStyle name="Normal 2 6 13 11" xfId="42248"/>
    <cellStyle name="Normal 2 6 13 12" xfId="42249"/>
    <cellStyle name="Normal 2 6 13 13" xfId="42250"/>
    <cellStyle name="Normal 2 6 13 2" xfId="42251"/>
    <cellStyle name="Normal 2 6 13 2 2" xfId="42252"/>
    <cellStyle name="Normal 2 6 13 2 2 2" xfId="42253"/>
    <cellStyle name="Normal 2 6 13 2 2 3" xfId="42254"/>
    <cellStyle name="Normal 2 6 13 2 2 4" xfId="42255"/>
    <cellStyle name="Normal 2 6 13 2 2 5" xfId="42256"/>
    <cellStyle name="Normal 2 6 13 2 2 6" xfId="42257"/>
    <cellStyle name="Normal 2 6 13 2 3" xfId="42258"/>
    <cellStyle name="Normal 2 6 13 2 4" xfId="42259"/>
    <cellStyle name="Normal 2 6 13 2 5" xfId="42260"/>
    <cellStyle name="Normal 2 6 13 2 6" xfId="42261"/>
    <cellStyle name="Normal 2 6 13 2 7" xfId="42262"/>
    <cellStyle name="Normal 2 6 13 3" xfId="42263"/>
    <cellStyle name="Normal 2 6 13 3 2" xfId="42264"/>
    <cellStyle name="Normal 2 6 13 3 2 2" xfId="42265"/>
    <cellStyle name="Normal 2 6 13 3 2 3" xfId="42266"/>
    <cellStyle name="Normal 2 6 13 3 2 4" xfId="42267"/>
    <cellStyle name="Normal 2 6 13 3 2 5" xfId="42268"/>
    <cellStyle name="Normal 2 6 13 3 2 6" xfId="42269"/>
    <cellStyle name="Normal 2 6 13 3 3" xfId="42270"/>
    <cellStyle name="Normal 2 6 13 3 4" xfId="42271"/>
    <cellStyle name="Normal 2 6 13 3 5" xfId="42272"/>
    <cellStyle name="Normal 2 6 13 3 6" xfId="42273"/>
    <cellStyle name="Normal 2 6 13 3 7" xfId="42274"/>
    <cellStyle name="Normal 2 6 13 4" xfId="42275"/>
    <cellStyle name="Normal 2 6 13 4 2" xfId="42276"/>
    <cellStyle name="Normal 2 6 13 4 2 2" xfId="42277"/>
    <cellStyle name="Normal 2 6 13 4 2 3" xfId="42278"/>
    <cellStyle name="Normal 2 6 13 4 2 4" xfId="42279"/>
    <cellStyle name="Normal 2 6 13 4 2 5" xfId="42280"/>
    <cellStyle name="Normal 2 6 13 4 2 6" xfId="42281"/>
    <cellStyle name="Normal 2 6 13 4 3" xfId="42282"/>
    <cellStyle name="Normal 2 6 13 4 4" xfId="42283"/>
    <cellStyle name="Normal 2 6 13 4 5" xfId="42284"/>
    <cellStyle name="Normal 2 6 13 4 6" xfId="42285"/>
    <cellStyle name="Normal 2 6 13 4 7" xfId="42286"/>
    <cellStyle name="Normal 2 6 13 5" xfId="42287"/>
    <cellStyle name="Normal 2 6 13 5 2" xfId="42288"/>
    <cellStyle name="Normal 2 6 13 5 2 2" xfId="42289"/>
    <cellStyle name="Normal 2 6 13 5 2 3" xfId="42290"/>
    <cellStyle name="Normal 2 6 13 5 2 3 2" xfId="42291"/>
    <cellStyle name="Normal 2 6 13 5 2 3 2 2" xfId="42292"/>
    <cellStyle name="Normal 2 6 13 5 2 3 3" xfId="42293"/>
    <cellStyle name="Normal 2 6 13 5 2 4" xfId="42294"/>
    <cellStyle name="Normal 2 6 13 5 2 5" xfId="42295"/>
    <cellStyle name="Normal 2 6 13 5 2 6" xfId="42296"/>
    <cellStyle name="Normal 2 6 13 5 3" xfId="42297"/>
    <cellStyle name="Normal 2 6 13 5 4" xfId="42298"/>
    <cellStyle name="Normal 2 6 13 5 5" xfId="42299"/>
    <cellStyle name="Normal 2 6 13 5 6" xfId="42300"/>
    <cellStyle name="Normal 2 6 13 5 7" xfId="42301"/>
    <cellStyle name="Normal 2 6 13 6" xfId="42302"/>
    <cellStyle name="Normal 2 6 13 6 2" xfId="42303"/>
    <cellStyle name="Normal 2 6 13 6 2 2" xfId="42304"/>
    <cellStyle name="Normal 2 6 13 6 2 3" xfId="42305"/>
    <cellStyle name="Normal 2 6 13 6 2 4" xfId="42306"/>
    <cellStyle name="Normal 2 6 13 6 2 5" xfId="42307"/>
    <cellStyle name="Normal 2 6 13 6 2 6" xfId="42308"/>
    <cellStyle name="Normal 2 6 13 6 3" xfId="42309"/>
    <cellStyle name="Normal 2 6 13 6 4" xfId="42310"/>
    <cellStyle name="Normal 2 6 13 6 5" xfId="42311"/>
    <cellStyle name="Normal 2 6 13 6 6" xfId="42312"/>
    <cellStyle name="Normal 2 6 13 6 7" xfId="42313"/>
    <cellStyle name="Normal 2 6 13 7" xfId="42314"/>
    <cellStyle name="Normal 2 6 13 7 2" xfId="42315"/>
    <cellStyle name="Normal 2 6 13 7 2 2" xfId="42316"/>
    <cellStyle name="Normal 2 6 13 7 2 3" xfId="42317"/>
    <cellStyle name="Normal 2 6 13 7 2 4" xfId="42318"/>
    <cellStyle name="Normal 2 6 13 7 2 5" xfId="42319"/>
    <cellStyle name="Normal 2 6 13 7 2 6" xfId="42320"/>
    <cellStyle name="Normal 2 6 13 7 3" xfId="42321"/>
    <cellStyle name="Normal 2 6 13 7 4" xfId="42322"/>
    <cellStyle name="Normal 2 6 13 7 5" xfId="42323"/>
    <cellStyle name="Normal 2 6 13 7 6" xfId="42324"/>
    <cellStyle name="Normal 2 6 13 7 7" xfId="42325"/>
    <cellStyle name="Normal 2 6 13 8" xfId="42326"/>
    <cellStyle name="Normal 2 6 13 8 2" xfId="42327"/>
    <cellStyle name="Normal 2 6 13 8 3" xfId="42328"/>
    <cellStyle name="Normal 2 6 13 8 4" xfId="42329"/>
    <cellStyle name="Normal 2 6 13 8 5" xfId="42330"/>
    <cellStyle name="Normal 2 6 13 8 6" xfId="42331"/>
    <cellStyle name="Normal 2 6 13 9" xfId="42332"/>
    <cellStyle name="Normal 2 6 14" xfId="42333"/>
    <cellStyle name="Normal 2 6 14 2" xfId="42334"/>
    <cellStyle name="Normal 2 6 14 2 2" xfId="42335"/>
    <cellStyle name="Normal 2 6 14 2 3" xfId="42336"/>
    <cellStyle name="Normal 2 6 14 2 4" xfId="42337"/>
    <cellStyle name="Normal 2 6 14 2 5" xfId="42338"/>
    <cellStyle name="Normal 2 6 14 2 6" xfId="42339"/>
    <cellStyle name="Normal 2 6 14 3" xfId="42340"/>
    <cellStyle name="Normal 2 6 14 4" xfId="42341"/>
    <cellStyle name="Normal 2 6 14 5" xfId="42342"/>
    <cellStyle name="Normal 2 6 14 6" xfId="42343"/>
    <cellStyle name="Normal 2 6 14 7" xfId="42344"/>
    <cellStyle name="Normal 2 6 15" xfId="42345"/>
    <cellStyle name="Normal 2 6 15 2" xfId="42346"/>
    <cellStyle name="Normal 2 6 15 2 2" xfId="42347"/>
    <cellStyle name="Normal 2 6 15 2 3" xfId="42348"/>
    <cellStyle name="Normal 2 6 15 2 4" xfId="42349"/>
    <cellStyle name="Normal 2 6 15 2 5" xfId="42350"/>
    <cellStyle name="Normal 2 6 15 2 6" xfId="42351"/>
    <cellStyle name="Normal 2 6 15 3" xfId="42352"/>
    <cellStyle name="Normal 2 6 15 4" xfId="42353"/>
    <cellStyle name="Normal 2 6 15 5" xfId="42354"/>
    <cellStyle name="Normal 2 6 15 6" xfId="42355"/>
    <cellStyle name="Normal 2 6 15 7" xfId="42356"/>
    <cellStyle name="Normal 2 6 16" xfId="42357"/>
    <cellStyle name="Normal 2 6 16 2" xfId="42358"/>
    <cellStyle name="Normal 2 6 16 2 2" xfId="42359"/>
    <cellStyle name="Normal 2 6 16 2 3" xfId="42360"/>
    <cellStyle name="Normal 2 6 16 2 4" xfId="42361"/>
    <cellStyle name="Normal 2 6 16 2 5" xfId="42362"/>
    <cellStyle name="Normal 2 6 16 2 6" xfId="42363"/>
    <cellStyle name="Normal 2 6 16 3" xfId="42364"/>
    <cellStyle name="Normal 2 6 16 4" xfId="42365"/>
    <cellStyle name="Normal 2 6 16 4 2" xfId="42366"/>
    <cellStyle name="Normal 2 6 16 4 2 2" xfId="42367"/>
    <cellStyle name="Normal 2 6 16 4 3" xfId="42368"/>
    <cellStyle name="Normal 2 6 16 5" xfId="42369"/>
    <cellStyle name="Normal 2 6 16 6" xfId="42370"/>
    <cellStyle name="Normal 2 6 16 7" xfId="42371"/>
    <cellStyle name="Normal 2 6 17" xfId="42372"/>
    <cellStyle name="Normal 2 6 17 2" xfId="42373"/>
    <cellStyle name="Normal 2 6 17 2 2" xfId="42374"/>
    <cellStyle name="Normal 2 6 17 2 3" xfId="42375"/>
    <cellStyle name="Normal 2 6 17 2 4" xfId="42376"/>
    <cellStyle name="Normal 2 6 17 2 5" xfId="42377"/>
    <cellStyle name="Normal 2 6 17 2 6" xfId="42378"/>
    <cellStyle name="Normal 2 6 17 3" xfId="42379"/>
    <cellStyle name="Normal 2 6 17 4" xfId="42380"/>
    <cellStyle name="Normal 2 6 17 5" xfId="42381"/>
    <cellStyle name="Normal 2 6 17 6" xfId="42382"/>
    <cellStyle name="Normal 2 6 17 7" xfId="42383"/>
    <cellStyle name="Normal 2 6 18" xfId="42384"/>
    <cellStyle name="Normal 2 6 18 2" xfId="42385"/>
    <cellStyle name="Normal 2 6 18 2 2" xfId="42386"/>
    <cellStyle name="Normal 2 6 18 2 3" xfId="42387"/>
    <cellStyle name="Normal 2 6 18 2 4" xfId="42388"/>
    <cellStyle name="Normal 2 6 18 2 5" xfId="42389"/>
    <cellStyle name="Normal 2 6 18 2 6" xfId="42390"/>
    <cellStyle name="Normal 2 6 18 3" xfId="42391"/>
    <cellStyle name="Normal 2 6 18 4" xfId="42392"/>
    <cellStyle name="Normal 2 6 18 5" xfId="42393"/>
    <cellStyle name="Normal 2 6 18 6" xfId="42394"/>
    <cellStyle name="Normal 2 6 18 7" xfId="42395"/>
    <cellStyle name="Normal 2 6 19" xfId="42396"/>
    <cellStyle name="Normal 2 6 19 2" xfId="42397"/>
    <cellStyle name="Normal 2 6 19 2 2" xfId="42398"/>
    <cellStyle name="Normal 2 6 19 2 3" xfId="42399"/>
    <cellStyle name="Normal 2 6 19 2 4" xfId="42400"/>
    <cellStyle name="Normal 2 6 19 2 5" xfId="42401"/>
    <cellStyle name="Normal 2 6 19 2 6" xfId="42402"/>
    <cellStyle name="Normal 2 6 19 3" xfId="42403"/>
    <cellStyle name="Normal 2 6 19 4" xfId="42404"/>
    <cellStyle name="Normal 2 6 19 5" xfId="42405"/>
    <cellStyle name="Normal 2 6 19 6" xfId="42406"/>
    <cellStyle name="Normal 2 6 19 7" xfId="42407"/>
    <cellStyle name="Normal 2 6 2" xfId="42408"/>
    <cellStyle name="Normal 2 6 2 10" xfId="42409"/>
    <cellStyle name="Normal 2 6 2 11" xfId="42410"/>
    <cellStyle name="Normal 2 6 2 12" xfId="42411"/>
    <cellStyle name="Normal 2 6 2 13" xfId="42412"/>
    <cellStyle name="Normal 2 6 2 2" xfId="42413"/>
    <cellStyle name="Normal 2 6 2 2 2" xfId="42414"/>
    <cellStyle name="Normal 2 6 2 2 2 2" xfId="42415"/>
    <cellStyle name="Normal 2 6 2 2 2 3" xfId="42416"/>
    <cellStyle name="Normal 2 6 2 2 2 4" xfId="42417"/>
    <cellStyle name="Normal 2 6 2 2 2 5" xfId="42418"/>
    <cellStyle name="Normal 2 6 2 2 2 6" xfId="42419"/>
    <cellStyle name="Normal 2 6 2 2 3" xfId="42420"/>
    <cellStyle name="Normal 2 6 2 2 4" xfId="42421"/>
    <cellStyle name="Normal 2 6 2 2 4 2" xfId="42422"/>
    <cellStyle name="Normal 2 6 2 2 4 2 2" xfId="42423"/>
    <cellStyle name="Normal 2 6 2 2 4 3" xfId="42424"/>
    <cellStyle name="Normal 2 6 2 2 5" xfId="42425"/>
    <cellStyle name="Normal 2 6 2 2 6" xfId="42426"/>
    <cellStyle name="Normal 2 6 2 2 7" xfId="42427"/>
    <cellStyle name="Normal 2 6 2 3" xfId="42428"/>
    <cellStyle name="Normal 2 6 2 3 2" xfId="42429"/>
    <cellStyle name="Normal 2 6 2 3 2 2" xfId="42430"/>
    <cellStyle name="Normal 2 6 2 3 2 3" xfId="42431"/>
    <cellStyle name="Normal 2 6 2 3 2 4" xfId="42432"/>
    <cellStyle name="Normal 2 6 2 3 2 5" xfId="42433"/>
    <cellStyle name="Normal 2 6 2 3 2 6" xfId="42434"/>
    <cellStyle name="Normal 2 6 2 3 3" xfId="42435"/>
    <cellStyle name="Normal 2 6 2 3 4" xfId="42436"/>
    <cellStyle name="Normal 2 6 2 3 5" xfId="42437"/>
    <cellStyle name="Normal 2 6 2 3 6" xfId="42438"/>
    <cellStyle name="Normal 2 6 2 3 7" xfId="42439"/>
    <cellStyle name="Normal 2 6 2 4" xfId="42440"/>
    <cellStyle name="Normal 2 6 2 4 2" xfId="42441"/>
    <cellStyle name="Normal 2 6 2 4 2 2" xfId="42442"/>
    <cellStyle name="Normal 2 6 2 4 2 3" xfId="42443"/>
    <cellStyle name="Normal 2 6 2 4 2 4" xfId="42444"/>
    <cellStyle name="Normal 2 6 2 4 2 5" xfId="42445"/>
    <cellStyle name="Normal 2 6 2 4 2 6" xfId="42446"/>
    <cellStyle name="Normal 2 6 2 4 3" xfId="42447"/>
    <cellStyle name="Normal 2 6 2 4 4" xfId="42448"/>
    <cellStyle name="Normal 2 6 2 4 5" xfId="42449"/>
    <cellStyle name="Normal 2 6 2 4 6" xfId="42450"/>
    <cellStyle name="Normal 2 6 2 4 7" xfId="42451"/>
    <cellStyle name="Normal 2 6 2 5" xfId="42452"/>
    <cellStyle name="Normal 2 6 2 5 2" xfId="42453"/>
    <cellStyle name="Normal 2 6 2 5 2 2" xfId="42454"/>
    <cellStyle name="Normal 2 6 2 5 2 3" xfId="42455"/>
    <cellStyle name="Normal 2 6 2 5 2 4" xfId="42456"/>
    <cellStyle name="Normal 2 6 2 5 2 5" xfId="42457"/>
    <cellStyle name="Normal 2 6 2 5 2 6" xfId="42458"/>
    <cellStyle name="Normal 2 6 2 5 3" xfId="42459"/>
    <cellStyle name="Normal 2 6 2 5 4" xfId="42460"/>
    <cellStyle name="Normal 2 6 2 5 5" xfId="42461"/>
    <cellStyle name="Normal 2 6 2 5 6" xfId="42462"/>
    <cellStyle name="Normal 2 6 2 5 7" xfId="42463"/>
    <cellStyle name="Normal 2 6 2 6" xfId="42464"/>
    <cellStyle name="Normal 2 6 2 6 2" xfId="42465"/>
    <cellStyle name="Normal 2 6 2 6 2 2" xfId="42466"/>
    <cellStyle name="Normal 2 6 2 6 2 3" xfId="42467"/>
    <cellStyle name="Normal 2 6 2 6 2 4" xfId="42468"/>
    <cellStyle name="Normal 2 6 2 6 2 5" xfId="42469"/>
    <cellStyle name="Normal 2 6 2 6 2 6" xfId="42470"/>
    <cellStyle name="Normal 2 6 2 6 3" xfId="42471"/>
    <cellStyle name="Normal 2 6 2 6 4" xfId="42472"/>
    <cellStyle name="Normal 2 6 2 6 5" xfId="42473"/>
    <cellStyle name="Normal 2 6 2 6 6" xfId="42474"/>
    <cellStyle name="Normal 2 6 2 6 7" xfId="42475"/>
    <cellStyle name="Normal 2 6 2 7" xfId="42476"/>
    <cellStyle name="Normal 2 6 2 7 2" xfId="42477"/>
    <cellStyle name="Normal 2 6 2 7 2 2" xfId="42478"/>
    <cellStyle name="Normal 2 6 2 7 2 2 2" xfId="42479"/>
    <cellStyle name="Normal 2 6 2 7 2 2 2 2" xfId="42480"/>
    <cellStyle name="Normal 2 6 2 7 2 2 3" xfId="42481"/>
    <cellStyle name="Normal 2 6 2 7 2 3" xfId="42482"/>
    <cellStyle name="Normal 2 6 2 7 2 4" xfId="42483"/>
    <cellStyle name="Normal 2 6 2 7 2 5" xfId="42484"/>
    <cellStyle name="Normal 2 6 2 7 2 6" xfId="42485"/>
    <cellStyle name="Normal 2 6 2 7 3" xfId="42486"/>
    <cellStyle name="Normal 2 6 2 7 4" xfId="42487"/>
    <cellStyle name="Normal 2 6 2 7 5" xfId="42488"/>
    <cellStyle name="Normal 2 6 2 7 6" xfId="42489"/>
    <cellStyle name="Normal 2 6 2 7 7" xfId="42490"/>
    <cellStyle name="Normal 2 6 2 8" xfId="42491"/>
    <cellStyle name="Normal 2 6 2 8 2" xfId="42492"/>
    <cellStyle name="Normal 2 6 2 8 3" xfId="42493"/>
    <cellStyle name="Normal 2 6 2 8 4" xfId="42494"/>
    <cellStyle name="Normal 2 6 2 8 5" xfId="42495"/>
    <cellStyle name="Normal 2 6 2 8 6" xfId="42496"/>
    <cellStyle name="Normal 2 6 2 9" xfId="42497"/>
    <cellStyle name="Normal 2 6 20" xfId="42498"/>
    <cellStyle name="Normal 2 6 20 2" xfId="42499"/>
    <cellStyle name="Normal 2 6 20 3" xfId="42500"/>
    <cellStyle name="Normal 2 6 20 4" xfId="42501"/>
    <cellStyle name="Normal 2 6 20 5" xfId="42502"/>
    <cellStyle name="Normal 2 6 20 6" xfId="42503"/>
    <cellStyle name="Normal 2 6 21" xfId="42504"/>
    <cellStyle name="Normal 2 6 21 2" xfId="42505"/>
    <cellStyle name="Normal 2 6 21 3" xfId="42506"/>
    <cellStyle name="Normal 2 6 21 4" xfId="42507"/>
    <cellStyle name="Normal 2 6 21 5" xfId="42508"/>
    <cellStyle name="Normal 2 6 21 6" xfId="42509"/>
    <cellStyle name="Normal 2 6 22" xfId="42510"/>
    <cellStyle name="Normal 2 6 23" xfId="42511"/>
    <cellStyle name="Normal 2 6 24" xfId="42512"/>
    <cellStyle name="Normal 2 6 25" xfId="42513"/>
    <cellStyle name="Normal 2 6 26" xfId="42514"/>
    <cellStyle name="Normal 2 6 3" xfId="42515"/>
    <cellStyle name="Normal 2 6 3 10" xfId="42516"/>
    <cellStyle name="Normal 2 6 3 11" xfId="42517"/>
    <cellStyle name="Normal 2 6 3 12" xfId="42518"/>
    <cellStyle name="Normal 2 6 3 13" xfId="42519"/>
    <cellStyle name="Normal 2 6 3 2" xfId="42520"/>
    <cellStyle name="Normal 2 6 3 2 2" xfId="42521"/>
    <cellStyle name="Normal 2 6 3 2 2 2" xfId="42522"/>
    <cellStyle name="Normal 2 6 3 2 2 3" xfId="42523"/>
    <cellStyle name="Normal 2 6 3 2 2 4" xfId="42524"/>
    <cellStyle name="Normal 2 6 3 2 2 5" xfId="42525"/>
    <cellStyle name="Normal 2 6 3 2 2 6" xfId="42526"/>
    <cellStyle name="Normal 2 6 3 2 3" xfId="42527"/>
    <cellStyle name="Normal 2 6 3 2 4" xfId="42528"/>
    <cellStyle name="Normal 2 6 3 2 5" xfId="42529"/>
    <cellStyle name="Normal 2 6 3 2 6" xfId="42530"/>
    <cellStyle name="Normal 2 6 3 2 7" xfId="42531"/>
    <cellStyle name="Normal 2 6 3 3" xfId="42532"/>
    <cellStyle name="Normal 2 6 3 3 2" xfId="42533"/>
    <cellStyle name="Normal 2 6 3 3 2 2" xfId="42534"/>
    <cellStyle name="Normal 2 6 3 3 2 2 2" xfId="42535"/>
    <cellStyle name="Normal 2 6 3 3 2 3" xfId="42536"/>
    <cellStyle name="Normal 2 6 3 3 2 4" xfId="42537"/>
    <cellStyle name="Normal 2 6 3 3 2 5" xfId="42538"/>
    <cellStyle name="Normal 2 6 3 3 2 6" xfId="42539"/>
    <cellStyle name="Normal 2 6 3 3 3" xfId="42540"/>
    <cellStyle name="Normal 2 6 3 3 4" xfId="42541"/>
    <cellStyle name="Normal 2 6 3 3 5" xfId="42542"/>
    <cellStyle name="Normal 2 6 3 3 6" xfId="42543"/>
    <cellStyle name="Normal 2 6 3 3 7" xfId="42544"/>
    <cellStyle name="Normal 2 6 3 4" xfId="42545"/>
    <cellStyle name="Normal 2 6 3 4 2" xfId="42546"/>
    <cellStyle name="Normal 2 6 3 4 2 2" xfId="42547"/>
    <cellStyle name="Normal 2 6 3 4 2 3" xfId="42548"/>
    <cellStyle name="Normal 2 6 3 4 2 4" xfId="42549"/>
    <cellStyle name="Normal 2 6 3 4 2 5" xfId="42550"/>
    <cellStyle name="Normal 2 6 3 4 2 6" xfId="42551"/>
    <cellStyle name="Normal 2 6 3 4 3" xfId="42552"/>
    <cellStyle name="Normal 2 6 3 4 4" xfId="42553"/>
    <cellStyle name="Normal 2 6 3 4 5" xfId="42554"/>
    <cellStyle name="Normal 2 6 3 4 6" xfId="42555"/>
    <cellStyle name="Normal 2 6 3 4 7" xfId="42556"/>
    <cellStyle name="Normal 2 6 3 5" xfId="42557"/>
    <cellStyle name="Normal 2 6 3 5 2" xfId="42558"/>
    <cellStyle name="Normal 2 6 3 5 2 2" xfId="42559"/>
    <cellStyle name="Normal 2 6 3 5 2 3" xfId="42560"/>
    <cellStyle name="Normal 2 6 3 5 2 4" xfId="42561"/>
    <cellStyle name="Normal 2 6 3 5 2 5" xfId="42562"/>
    <cellStyle name="Normal 2 6 3 5 2 6" xfId="42563"/>
    <cellStyle name="Normal 2 6 3 5 3" xfId="42564"/>
    <cellStyle name="Normal 2 6 3 5 4" xfId="42565"/>
    <cellStyle name="Normal 2 6 3 5 5" xfId="42566"/>
    <cellStyle name="Normal 2 6 3 5 6" xfId="42567"/>
    <cellStyle name="Normal 2 6 3 5 7" xfId="42568"/>
    <cellStyle name="Normal 2 6 3 6" xfId="42569"/>
    <cellStyle name="Normal 2 6 3 6 2" xfId="42570"/>
    <cellStyle name="Normal 2 6 3 6 2 2" xfId="42571"/>
    <cellStyle name="Normal 2 6 3 6 2 3" xfId="42572"/>
    <cellStyle name="Normal 2 6 3 6 2 4" xfId="42573"/>
    <cellStyle name="Normal 2 6 3 6 2 5" xfId="42574"/>
    <cellStyle name="Normal 2 6 3 6 2 6" xfId="42575"/>
    <cellStyle name="Normal 2 6 3 6 3" xfId="42576"/>
    <cellStyle name="Normal 2 6 3 6 4" xfId="42577"/>
    <cellStyle name="Normal 2 6 3 6 5" xfId="42578"/>
    <cellStyle name="Normal 2 6 3 6 6" xfId="42579"/>
    <cellStyle name="Normal 2 6 3 6 7" xfId="42580"/>
    <cellStyle name="Normal 2 6 3 7" xfId="42581"/>
    <cellStyle name="Normal 2 6 3 7 2" xfId="42582"/>
    <cellStyle name="Normal 2 6 3 7 2 2" xfId="42583"/>
    <cellStyle name="Normal 2 6 3 7 2 3" xfId="42584"/>
    <cellStyle name="Normal 2 6 3 7 2 4" xfId="42585"/>
    <cellStyle name="Normal 2 6 3 7 2 5" xfId="42586"/>
    <cellStyle name="Normal 2 6 3 7 2 6" xfId="42587"/>
    <cellStyle name="Normal 2 6 3 7 3" xfId="42588"/>
    <cellStyle name="Normal 2 6 3 7 4" xfId="42589"/>
    <cellStyle name="Normal 2 6 3 7 5" xfId="42590"/>
    <cellStyle name="Normal 2 6 3 7 6" xfId="42591"/>
    <cellStyle name="Normal 2 6 3 7 7" xfId="42592"/>
    <cellStyle name="Normal 2 6 3 8" xfId="42593"/>
    <cellStyle name="Normal 2 6 3 8 2" xfId="42594"/>
    <cellStyle name="Normal 2 6 3 8 3" xfId="42595"/>
    <cellStyle name="Normal 2 6 3 8 4" xfId="42596"/>
    <cellStyle name="Normal 2 6 3 8 5" xfId="42597"/>
    <cellStyle name="Normal 2 6 3 8 6" xfId="42598"/>
    <cellStyle name="Normal 2 6 3 9" xfId="42599"/>
    <cellStyle name="Normal 2 6 4" xfId="42600"/>
    <cellStyle name="Normal 2 6 4 10" xfId="42601"/>
    <cellStyle name="Normal 2 6 4 11" xfId="42602"/>
    <cellStyle name="Normal 2 6 4 12" xfId="42603"/>
    <cellStyle name="Normal 2 6 4 13" xfId="42604"/>
    <cellStyle name="Normal 2 6 4 2" xfId="42605"/>
    <cellStyle name="Normal 2 6 4 2 2" xfId="42606"/>
    <cellStyle name="Normal 2 6 4 2 2 2" xfId="42607"/>
    <cellStyle name="Normal 2 6 4 2 2 3" xfId="42608"/>
    <cellStyle name="Normal 2 6 4 2 2 4" xfId="42609"/>
    <cellStyle name="Normal 2 6 4 2 2 5" xfId="42610"/>
    <cellStyle name="Normal 2 6 4 2 2 6" xfId="42611"/>
    <cellStyle name="Normal 2 6 4 2 3" xfId="42612"/>
    <cellStyle name="Normal 2 6 4 2 4" xfId="42613"/>
    <cellStyle name="Normal 2 6 4 2 5" xfId="42614"/>
    <cellStyle name="Normal 2 6 4 2 6" xfId="42615"/>
    <cellStyle name="Normal 2 6 4 2 7" xfId="42616"/>
    <cellStyle name="Normal 2 6 4 3" xfId="42617"/>
    <cellStyle name="Normal 2 6 4 3 2" xfId="42618"/>
    <cellStyle name="Normal 2 6 4 3 2 2" xfId="42619"/>
    <cellStyle name="Normal 2 6 4 3 2 3" xfId="42620"/>
    <cellStyle name="Normal 2 6 4 3 2 4" xfId="42621"/>
    <cellStyle name="Normal 2 6 4 3 2 5" xfId="42622"/>
    <cellStyle name="Normal 2 6 4 3 2 6" xfId="42623"/>
    <cellStyle name="Normal 2 6 4 3 3" xfId="42624"/>
    <cellStyle name="Normal 2 6 4 3 4" xfId="42625"/>
    <cellStyle name="Normal 2 6 4 3 5" xfId="42626"/>
    <cellStyle name="Normal 2 6 4 3 6" xfId="42627"/>
    <cellStyle name="Normal 2 6 4 3 7" xfId="42628"/>
    <cellStyle name="Normal 2 6 4 4" xfId="42629"/>
    <cellStyle name="Normal 2 6 4 4 2" xfId="42630"/>
    <cellStyle name="Normal 2 6 4 4 2 2" xfId="42631"/>
    <cellStyle name="Normal 2 6 4 4 2 3" xfId="42632"/>
    <cellStyle name="Normal 2 6 4 4 2 4" xfId="42633"/>
    <cellStyle name="Normal 2 6 4 4 2 5" xfId="42634"/>
    <cellStyle name="Normal 2 6 4 4 2 6" xfId="42635"/>
    <cellStyle name="Normal 2 6 4 4 3" xfId="42636"/>
    <cellStyle name="Normal 2 6 4 4 4" xfId="42637"/>
    <cellStyle name="Normal 2 6 4 4 5" xfId="42638"/>
    <cellStyle name="Normal 2 6 4 4 6" xfId="42639"/>
    <cellStyle name="Normal 2 6 4 4 7" xfId="42640"/>
    <cellStyle name="Normal 2 6 4 5" xfId="42641"/>
    <cellStyle name="Normal 2 6 4 5 2" xfId="42642"/>
    <cellStyle name="Normal 2 6 4 5 2 2" xfId="42643"/>
    <cellStyle name="Normal 2 6 4 5 2 3" xfId="42644"/>
    <cellStyle name="Normal 2 6 4 5 2 4" xfId="42645"/>
    <cellStyle name="Normal 2 6 4 5 2 5" xfId="42646"/>
    <cellStyle name="Normal 2 6 4 5 2 6" xfId="42647"/>
    <cellStyle name="Normal 2 6 4 5 3" xfId="42648"/>
    <cellStyle name="Normal 2 6 4 5 4" xfId="42649"/>
    <cellStyle name="Normal 2 6 4 5 5" xfId="42650"/>
    <cellStyle name="Normal 2 6 4 5 6" xfId="42651"/>
    <cellStyle name="Normal 2 6 4 5 7" xfId="42652"/>
    <cellStyle name="Normal 2 6 4 6" xfId="42653"/>
    <cellStyle name="Normal 2 6 4 6 2" xfId="42654"/>
    <cellStyle name="Normal 2 6 4 6 2 2" xfId="42655"/>
    <cellStyle name="Normal 2 6 4 6 2 3" xfId="42656"/>
    <cellStyle name="Normal 2 6 4 6 2 4" xfId="42657"/>
    <cellStyle name="Normal 2 6 4 6 2 5" xfId="42658"/>
    <cellStyle name="Normal 2 6 4 6 2 6" xfId="42659"/>
    <cellStyle name="Normal 2 6 4 6 3" xfId="42660"/>
    <cellStyle name="Normal 2 6 4 6 4" xfId="42661"/>
    <cellStyle name="Normal 2 6 4 6 5" xfId="42662"/>
    <cellStyle name="Normal 2 6 4 6 6" xfId="42663"/>
    <cellStyle name="Normal 2 6 4 6 7" xfId="42664"/>
    <cellStyle name="Normal 2 6 4 7" xfId="42665"/>
    <cellStyle name="Normal 2 6 4 7 2" xfId="42666"/>
    <cellStyle name="Normal 2 6 4 7 2 2" xfId="42667"/>
    <cellStyle name="Normal 2 6 4 7 2 3" xfId="42668"/>
    <cellStyle name="Normal 2 6 4 7 2 4" xfId="42669"/>
    <cellStyle name="Normal 2 6 4 7 2 5" xfId="42670"/>
    <cellStyle name="Normal 2 6 4 7 2 6" xfId="42671"/>
    <cellStyle name="Normal 2 6 4 7 3" xfId="42672"/>
    <cellStyle name="Normal 2 6 4 7 4" xfId="42673"/>
    <cellStyle name="Normal 2 6 4 7 5" xfId="42674"/>
    <cellStyle name="Normal 2 6 4 7 6" xfId="42675"/>
    <cellStyle name="Normal 2 6 4 7 7" xfId="42676"/>
    <cellStyle name="Normal 2 6 4 8" xfId="42677"/>
    <cellStyle name="Normal 2 6 4 8 2" xfId="42678"/>
    <cellStyle name="Normal 2 6 4 8 3" xfId="42679"/>
    <cellStyle name="Normal 2 6 4 8 4" xfId="42680"/>
    <cellStyle name="Normal 2 6 4 8 5" xfId="42681"/>
    <cellStyle name="Normal 2 6 4 8 6" xfId="42682"/>
    <cellStyle name="Normal 2 6 4 9" xfId="42683"/>
    <cellStyle name="Normal 2 6 5" xfId="42684"/>
    <cellStyle name="Normal 2 6 5 10" xfId="42685"/>
    <cellStyle name="Normal 2 6 5 11" xfId="42686"/>
    <cellStyle name="Normal 2 6 5 12" xfId="42687"/>
    <cellStyle name="Normal 2 6 5 13" xfId="42688"/>
    <cellStyle name="Normal 2 6 5 2" xfId="42689"/>
    <cellStyle name="Normal 2 6 5 2 2" xfId="42690"/>
    <cellStyle name="Normal 2 6 5 2 2 2" xfId="42691"/>
    <cellStyle name="Normal 2 6 5 2 2 3" xfId="42692"/>
    <cellStyle name="Normal 2 6 5 2 2 4" xfId="42693"/>
    <cellStyle name="Normal 2 6 5 2 2 5" xfId="42694"/>
    <cellStyle name="Normal 2 6 5 2 2 6" xfId="42695"/>
    <cellStyle name="Normal 2 6 5 2 3" xfId="42696"/>
    <cellStyle name="Normal 2 6 5 2 4" xfId="42697"/>
    <cellStyle name="Normal 2 6 5 2 5" xfId="42698"/>
    <cellStyle name="Normal 2 6 5 2 6" xfId="42699"/>
    <cellStyle name="Normal 2 6 5 2 7" xfId="42700"/>
    <cellStyle name="Normal 2 6 5 3" xfId="42701"/>
    <cellStyle name="Normal 2 6 5 3 2" xfId="42702"/>
    <cellStyle name="Normal 2 6 5 3 2 2" xfId="42703"/>
    <cellStyle name="Normal 2 6 5 3 2 3" xfId="42704"/>
    <cellStyle name="Normal 2 6 5 3 2 4" xfId="42705"/>
    <cellStyle name="Normal 2 6 5 3 2 5" xfId="42706"/>
    <cellStyle name="Normal 2 6 5 3 2 6" xfId="42707"/>
    <cellStyle name="Normal 2 6 5 3 3" xfId="42708"/>
    <cellStyle name="Normal 2 6 5 3 4" xfId="42709"/>
    <cellStyle name="Normal 2 6 5 3 5" xfId="42710"/>
    <cellStyle name="Normal 2 6 5 3 6" xfId="42711"/>
    <cellStyle name="Normal 2 6 5 3 7" xfId="42712"/>
    <cellStyle name="Normal 2 6 5 4" xfId="42713"/>
    <cellStyle name="Normal 2 6 5 4 2" xfId="42714"/>
    <cellStyle name="Normal 2 6 5 4 2 2" xfId="42715"/>
    <cellStyle name="Normal 2 6 5 4 2 3" xfId="42716"/>
    <cellStyle name="Normal 2 6 5 4 2 4" xfId="42717"/>
    <cellStyle name="Normal 2 6 5 4 2 5" xfId="42718"/>
    <cellStyle name="Normal 2 6 5 4 2 6" xfId="42719"/>
    <cellStyle name="Normal 2 6 5 4 3" xfId="42720"/>
    <cellStyle name="Normal 2 6 5 4 4" xfId="42721"/>
    <cellStyle name="Normal 2 6 5 4 5" xfId="42722"/>
    <cellStyle name="Normal 2 6 5 4 6" xfId="42723"/>
    <cellStyle name="Normal 2 6 5 4 7" xfId="42724"/>
    <cellStyle name="Normal 2 6 5 5" xfId="42725"/>
    <cellStyle name="Normal 2 6 5 5 2" xfId="42726"/>
    <cellStyle name="Normal 2 6 5 5 2 2" xfId="42727"/>
    <cellStyle name="Normal 2 6 5 5 2 3" xfId="42728"/>
    <cellStyle name="Normal 2 6 5 5 2 4" xfId="42729"/>
    <cellStyle name="Normal 2 6 5 5 2 5" xfId="42730"/>
    <cellStyle name="Normal 2 6 5 5 2 6" xfId="42731"/>
    <cellStyle name="Normal 2 6 5 5 3" xfId="42732"/>
    <cellStyle name="Normal 2 6 5 5 3 2" xfId="42733"/>
    <cellStyle name="Normal 2 6 5 5 4" xfId="42734"/>
    <cellStyle name="Normal 2 6 5 5 5" xfId="42735"/>
    <cellStyle name="Normal 2 6 5 5 6" xfId="42736"/>
    <cellStyle name="Normal 2 6 5 5 7" xfId="42737"/>
    <cellStyle name="Normal 2 6 5 6" xfId="42738"/>
    <cellStyle name="Normal 2 6 5 6 2" xfId="42739"/>
    <cellStyle name="Normal 2 6 5 6 2 2" xfId="42740"/>
    <cellStyle name="Normal 2 6 5 6 2 3" xfId="42741"/>
    <cellStyle name="Normal 2 6 5 6 2 4" xfId="42742"/>
    <cellStyle name="Normal 2 6 5 6 2 5" xfId="42743"/>
    <cellStyle name="Normal 2 6 5 6 2 6" xfId="42744"/>
    <cellStyle name="Normal 2 6 5 6 3" xfId="42745"/>
    <cellStyle name="Normal 2 6 5 6 4" xfId="42746"/>
    <cellStyle name="Normal 2 6 5 6 5" xfId="42747"/>
    <cellStyle name="Normal 2 6 5 6 6" xfId="42748"/>
    <cellStyle name="Normal 2 6 5 6 7" xfId="42749"/>
    <cellStyle name="Normal 2 6 5 7" xfId="42750"/>
    <cellStyle name="Normal 2 6 5 7 2" xfId="42751"/>
    <cellStyle name="Normal 2 6 5 7 2 2" xfId="42752"/>
    <cellStyle name="Normal 2 6 5 7 2 3" xfId="42753"/>
    <cellStyle name="Normal 2 6 5 7 2 4" xfId="42754"/>
    <cellStyle name="Normal 2 6 5 7 2 5" xfId="42755"/>
    <cellStyle name="Normal 2 6 5 7 2 6" xfId="42756"/>
    <cellStyle name="Normal 2 6 5 7 3" xfId="42757"/>
    <cellStyle name="Normal 2 6 5 7 4" xfId="42758"/>
    <cellStyle name="Normal 2 6 5 7 5" xfId="42759"/>
    <cellStyle name="Normal 2 6 5 7 6" xfId="42760"/>
    <cellStyle name="Normal 2 6 5 7 7" xfId="42761"/>
    <cellStyle name="Normal 2 6 5 8" xfId="42762"/>
    <cellStyle name="Normal 2 6 5 8 2" xfId="42763"/>
    <cellStyle name="Normal 2 6 5 8 3" xfId="42764"/>
    <cellStyle name="Normal 2 6 5 8 4" xfId="42765"/>
    <cellStyle name="Normal 2 6 5 8 5" xfId="42766"/>
    <cellStyle name="Normal 2 6 5 8 6" xfId="42767"/>
    <cellStyle name="Normal 2 6 5 9" xfId="42768"/>
    <cellStyle name="Normal 2 6 6" xfId="42769"/>
    <cellStyle name="Normal 2 6 6 10" xfId="42770"/>
    <cellStyle name="Normal 2 6 6 11" xfId="42771"/>
    <cellStyle name="Normal 2 6 6 12" xfId="42772"/>
    <cellStyle name="Normal 2 6 6 13" xfId="42773"/>
    <cellStyle name="Normal 2 6 6 2" xfId="42774"/>
    <cellStyle name="Normal 2 6 6 2 2" xfId="42775"/>
    <cellStyle name="Normal 2 6 6 2 2 2" xfId="42776"/>
    <cellStyle name="Normal 2 6 6 2 2 3" xfId="42777"/>
    <cellStyle name="Normal 2 6 6 2 2 4" xfId="42778"/>
    <cellStyle name="Normal 2 6 6 2 2 5" xfId="42779"/>
    <cellStyle name="Normal 2 6 6 2 2 6" xfId="42780"/>
    <cellStyle name="Normal 2 6 6 2 3" xfId="42781"/>
    <cellStyle name="Normal 2 6 6 2 4" xfId="42782"/>
    <cellStyle name="Normal 2 6 6 2 5" xfId="42783"/>
    <cellStyle name="Normal 2 6 6 2 6" xfId="42784"/>
    <cellStyle name="Normal 2 6 6 2 7" xfId="42785"/>
    <cellStyle name="Normal 2 6 6 3" xfId="42786"/>
    <cellStyle name="Normal 2 6 6 3 2" xfId="42787"/>
    <cellStyle name="Normal 2 6 6 3 2 2" xfId="42788"/>
    <cellStyle name="Normal 2 6 6 3 2 3" xfId="42789"/>
    <cellStyle name="Normal 2 6 6 3 2 4" xfId="42790"/>
    <cellStyle name="Normal 2 6 6 3 2 5" xfId="42791"/>
    <cellStyle name="Normal 2 6 6 3 2 6" xfId="42792"/>
    <cellStyle name="Normal 2 6 6 3 3" xfId="42793"/>
    <cellStyle name="Normal 2 6 6 3 4" xfId="42794"/>
    <cellStyle name="Normal 2 6 6 3 5" xfId="42795"/>
    <cellStyle name="Normal 2 6 6 3 6" xfId="42796"/>
    <cellStyle name="Normal 2 6 6 3 7" xfId="42797"/>
    <cellStyle name="Normal 2 6 6 4" xfId="42798"/>
    <cellStyle name="Normal 2 6 6 4 2" xfId="42799"/>
    <cellStyle name="Normal 2 6 6 4 2 2" xfId="42800"/>
    <cellStyle name="Normal 2 6 6 4 2 3" xfId="42801"/>
    <cellStyle name="Normal 2 6 6 4 2 4" xfId="42802"/>
    <cellStyle name="Normal 2 6 6 4 2 5" xfId="42803"/>
    <cellStyle name="Normal 2 6 6 4 2 6" xfId="42804"/>
    <cellStyle name="Normal 2 6 6 4 3" xfId="42805"/>
    <cellStyle name="Normal 2 6 6 4 4" xfId="42806"/>
    <cellStyle name="Normal 2 6 6 4 5" xfId="42807"/>
    <cellStyle name="Normal 2 6 6 4 6" xfId="42808"/>
    <cellStyle name="Normal 2 6 6 4 7" xfId="42809"/>
    <cellStyle name="Normal 2 6 6 5" xfId="42810"/>
    <cellStyle name="Normal 2 6 6 5 2" xfId="42811"/>
    <cellStyle name="Normal 2 6 6 5 2 2" xfId="42812"/>
    <cellStyle name="Normal 2 6 6 5 2 3" xfId="42813"/>
    <cellStyle name="Normal 2 6 6 5 2 4" xfId="42814"/>
    <cellStyle name="Normal 2 6 6 5 2 5" xfId="42815"/>
    <cellStyle name="Normal 2 6 6 5 2 6" xfId="42816"/>
    <cellStyle name="Normal 2 6 6 5 3" xfId="42817"/>
    <cellStyle name="Normal 2 6 6 5 4" xfId="42818"/>
    <cellStyle name="Normal 2 6 6 5 5" xfId="42819"/>
    <cellStyle name="Normal 2 6 6 5 6" xfId="42820"/>
    <cellStyle name="Normal 2 6 6 5 7" xfId="42821"/>
    <cellStyle name="Normal 2 6 6 6" xfId="42822"/>
    <cellStyle name="Normal 2 6 6 6 2" xfId="42823"/>
    <cellStyle name="Normal 2 6 6 6 2 2" xfId="42824"/>
    <cellStyle name="Normal 2 6 6 6 2 3" xfId="42825"/>
    <cellStyle name="Normal 2 6 6 6 2 4" xfId="42826"/>
    <cellStyle name="Normal 2 6 6 6 2 5" xfId="42827"/>
    <cellStyle name="Normal 2 6 6 6 2 6" xfId="42828"/>
    <cellStyle name="Normal 2 6 6 6 3" xfId="42829"/>
    <cellStyle name="Normal 2 6 6 6 4" xfId="42830"/>
    <cellStyle name="Normal 2 6 6 6 5" xfId="42831"/>
    <cellStyle name="Normal 2 6 6 6 6" xfId="42832"/>
    <cellStyle name="Normal 2 6 6 6 7" xfId="42833"/>
    <cellStyle name="Normal 2 6 6 7" xfId="42834"/>
    <cellStyle name="Normal 2 6 6 7 2" xfId="42835"/>
    <cellStyle name="Normal 2 6 6 7 2 2" xfId="42836"/>
    <cellStyle name="Normal 2 6 6 7 2 3" xfId="42837"/>
    <cellStyle name="Normal 2 6 6 7 2 4" xfId="42838"/>
    <cellStyle name="Normal 2 6 6 7 2 5" xfId="42839"/>
    <cellStyle name="Normal 2 6 6 7 2 6" xfId="42840"/>
    <cellStyle name="Normal 2 6 6 7 3" xfId="42841"/>
    <cellStyle name="Normal 2 6 6 7 4" xfId="42842"/>
    <cellStyle name="Normal 2 6 6 7 5" xfId="42843"/>
    <cellStyle name="Normal 2 6 6 7 6" xfId="42844"/>
    <cellStyle name="Normal 2 6 6 7 7" xfId="42845"/>
    <cellStyle name="Normal 2 6 6 8" xfId="42846"/>
    <cellStyle name="Normal 2 6 6 8 2" xfId="42847"/>
    <cellStyle name="Normal 2 6 6 8 3" xfId="42848"/>
    <cellStyle name="Normal 2 6 6 8 4" xfId="42849"/>
    <cellStyle name="Normal 2 6 6 8 5" xfId="42850"/>
    <cellStyle name="Normal 2 6 6 8 6" xfId="42851"/>
    <cellStyle name="Normal 2 6 6 9" xfId="42852"/>
    <cellStyle name="Normal 2 6 7" xfId="42853"/>
    <cellStyle name="Normal 2 6 7 10" xfId="42854"/>
    <cellStyle name="Normal 2 6 7 11" xfId="42855"/>
    <cellStyle name="Normal 2 6 7 12" xfId="42856"/>
    <cellStyle name="Normal 2 6 7 13" xfId="42857"/>
    <cellStyle name="Normal 2 6 7 2" xfId="42858"/>
    <cellStyle name="Normal 2 6 7 2 2" xfId="42859"/>
    <cellStyle name="Normal 2 6 7 2 2 2" xfId="42860"/>
    <cellStyle name="Normal 2 6 7 2 2 3" xfId="42861"/>
    <cellStyle name="Normal 2 6 7 2 2 4" xfId="42862"/>
    <cellStyle name="Normal 2 6 7 2 2 5" xfId="42863"/>
    <cellStyle name="Normal 2 6 7 2 2 6" xfId="42864"/>
    <cellStyle name="Normal 2 6 7 2 3" xfId="42865"/>
    <cellStyle name="Normal 2 6 7 2 4" xfId="42866"/>
    <cellStyle name="Normal 2 6 7 2 5" xfId="42867"/>
    <cellStyle name="Normal 2 6 7 2 6" xfId="42868"/>
    <cellStyle name="Normal 2 6 7 2 7" xfId="42869"/>
    <cellStyle name="Normal 2 6 7 3" xfId="42870"/>
    <cellStyle name="Normal 2 6 7 3 2" xfId="42871"/>
    <cellStyle name="Normal 2 6 7 3 2 2" xfId="42872"/>
    <cellStyle name="Normal 2 6 7 3 2 3" xfId="42873"/>
    <cellStyle name="Normal 2 6 7 3 2 4" xfId="42874"/>
    <cellStyle name="Normal 2 6 7 3 2 5" xfId="42875"/>
    <cellStyle name="Normal 2 6 7 3 2 6" xfId="42876"/>
    <cellStyle name="Normal 2 6 7 3 3" xfId="42877"/>
    <cellStyle name="Normal 2 6 7 3 4" xfId="42878"/>
    <cellStyle name="Normal 2 6 7 3 5" xfId="42879"/>
    <cellStyle name="Normal 2 6 7 3 6" xfId="42880"/>
    <cellStyle name="Normal 2 6 7 3 7" xfId="42881"/>
    <cellStyle name="Normal 2 6 7 4" xfId="42882"/>
    <cellStyle name="Normal 2 6 7 4 2" xfId="42883"/>
    <cellStyle name="Normal 2 6 7 4 2 2" xfId="42884"/>
    <cellStyle name="Normal 2 6 7 4 2 3" xfId="42885"/>
    <cellStyle name="Normal 2 6 7 4 2 4" xfId="42886"/>
    <cellStyle name="Normal 2 6 7 4 2 5" xfId="42887"/>
    <cellStyle name="Normal 2 6 7 4 2 6" xfId="42888"/>
    <cellStyle name="Normal 2 6 7 4 3" xfId="42889"/>
    <cellStyle name="Normal 2 6 7 4 4" xfId="42890"/>
    <cellStyle name="Normal 2 6 7 4 5" xfId="42891"/>
    <cellStyle name="Normal 2 6 7 4 6" xfId="42892"/>
    <cellStyle name="Normal 2 6 7 4 7" xfId="42893"/>
    <cellStyle name="Normal 2 6 7 5" xfId="42894"/>
    <cellStyle name="Normal 2 6 7 5 2" xfId="42895"/>
    <cellStyle name="Normal 2 6 7 5 2 2" xfId="42896"/>
    <cellStyle name="Normal 2 6 7 5 2 3" xfId="42897"/>
    <cellStyle name="Normal 2 6 7 5 2 3 2" xfId="42898"/>
    <cellStyle name="Normal 2 6 7 5 2 3 2 2" xfId="42899"/>
    <cellStyle name="Normal 2 6 7 5 2 3 3" xfId="42900"/>
    <cellStyle name="Normal 2 6 7 5 2 4" xfId="42901"/>
    <cellStyle name="Normal 2 6 7 5 2 5" xfId="42902"/>
    <cellStyle name="Normal 2 6 7 5 2 6" xfId="42903"/>
    <cellStyle name="Normal 2 6 7 5 3" xfId="42904"/>
    <cellStyle name="Normal 2 6 7 5 4" xfId="42905"/>
    <cellStyle name="Normal 2 6 7 5 5" xfId="42906"/>
    <cellStyle name="Normal 2 6 7 5 6" xfId="42907"/>
    <cellStyle name="Normal 2 6 7 5 7" xfId="42908"/>
    <cellStyle name="Normal 2 6 7 6" xfId="42909"/>
    <cellStyle name="Normal 2 6 7 6 2" xfId="42910"/>
    <cellStyle name="Normal 2 6 7 6 2 2" xfId="42911"/>
    <cellStyle name="Normal 2 6 7 6 2 3" xfId="42912"/>
    <cellStyle name="Normal 2 6 7 6 2 4" xfId="42913"/>
    <cellStyle name="Normal 2 6 7 6 2 5" xfId="42914"/>
    <cellStyle name="Normal 2 6 7 6 2 6" xfId="42915"/>
    <cellStyle name="Normal 2 6 7 6 3" xfId="42916"/>
    <cellStyle name="Normal 2 6 7 6 4" xfId="42917"/>
    <cellStyle name="Normal 2 6 7 6 5" xfId="42918"/>
    <cellStyle name="Normal 2 6 7 6 6" xfId="42919"/>
    <cellStyle name="Normal 2 6 7 6 7" xfId="42920"/>
    <cellStyle name="Normal 2 6 7 7" xfId="42921"/>
    <cellStyle name="Normal 2 6 7 7 2" xfId="42922"/>
    <cellStyle name="Normal 2 6 7 7 2 2" xfId="42923"/>
    <cellStyle name="Normal 2 6 7 7 2 3" xfId="42924"/>
    <cellStyle name="Normal 2 6 7 7 2 4" xfId="42925"/>
    <cellStyle name="Normal 2 6 7 7 2 5" xfId="42926"/>
    <cellStyle name="Normal 2 6 7 7 2 6" xfId="42927"/>
    <cellStyle name="Normal 2 6 7 7 3" xfId="42928"/>
    <cellStyle name="Normal 2 6 7 7 4" xfId="42929"/>
    <cellStyle name="Normal 2 6 7 7 5" xfId="42930"/>
    <cellStyle name="Normal 2 6 7 7 6" xfId="42931"/>
    <cellStyle name="Normal 2 6 7 7 7" xfId="42932"/>
    <cellStyle name="Normal 2 6 7 8" xfId="42933"/>
    <cellStyle name="Normal 2 6 7 8 2" xfId="42934"/>
    <cellStyle name="Normal 2 6 7 8 3" xfId="42935"/>
    <cellStyle name="Normal 2 6 7 8 3 2" xfId="42936"/>
    <cellStyle name="Normal 2 6 7 8 3 2 2" xfId="42937"/>
    <cellStyle name="Normal 2 6 7 8 3 3" xfId="42938"/>
    <cellStyle name="Normal 2 6 7 8 4" xfId="42939"/>
    <cellStyle name="Normal 2 6 7 8 5" xfId="42940"/>
    <cellStyle name="Normal 2 6 7 8 6" xfId="42941"/>
    <cellStyle name="Normal 2 6 7 9" xfId="42942"/>
    <cellStyle name="Normal 2 6 8" xfId="42943"/>
    <cellStyle name="Normal 2 6 8 10" xfId="42944"/>
    <cellStyle name="Normal 2 6 8 11" xfId="42945"/>
    <cellStyle name="Normal 2 6 8 12" xfId="42946"/>
    <cellStyle name="Normal 2 6 8 13" xfId="42947"/>
    <cellStyle name="Normal 2 6 8 2" xfId="42948"/>
    <cellStyle name="Normal 2 6 8 2 2" xfId="42949"/>
    <cellStyle name="Normal 2 6 8 2 2 2" xfId="42950"/>
    <cellStyle name="Normal 2 6 8 2 2 3" xfId="42951"/>
    <cellStyle name="Normal 2 6 8 2 2 4" xfId="42952"/>
    <cellStyle name="Normal 2 6 8 2 2 5" xfId="42953"/>
    <cellStyle name="Normal 2 6 8 2 2 6" xfId="42954"/>
    <cellStyle name="Normal 2 6 8 2 3" xfId="42955"/>
    <cellStyle name="Normal 2 6 8 2 4" xfId="42956"/>
    <cellStyle name="Normal 2 6 8 2 4 2" xfId="42957"/>
    <cellStyle name="Normal 2 6 8 2 4 2 2" xfId="42958"/>
    <cellStyle name="Normal 2 6 8 2 4 3" xfId="42959"/>
    <cellStyle name="Normal 2 6 8 2 5" xfId="42960"/>
    <cellStyle name="Normal 2 6 8 2 6" xfId="42961"/>
    <cellStyle name="Normal 2 6 8 2 7" xfId="42962"/>
    <cellStyle name="Normal 2 6 8 3" xfId="42963"/>
    <cellStyle name="Normal 2 6 8 3 2" xfId="42964"/>
    <cellStyle name="Normal 2 6 8 3 2 2" xfId="42965"/>
    <cellStyle name="Normal 2 6 8 3 2 3" xfId="42966"/>
    <cellStyle name="Normal 2 6 8 3 2 4" xfId="42967"/>
    <cellStyle name="Normal 2 6 8 3 2 5" xfId="42968"/>
    <cellStyle name="Normal 2 6 8 3 2 6" xfId="42969"/>
    <cellStyle name="Normal 2 6 8 3 3" xfId="42970"/>
    <cellStyle name="Normal 2 6 8 3 4" xfId="42971"/>
    <cellStyle name="Normal 2 6 8 3 5" xfId="42972"/>
    <cellStyle name="Normal 2 6 8 3 6" xfId="42973"/>
    <cellStyle name="Normal 2 6 8 3 7" xfId="42974"/>
    <cellStyle name="Normal 2 6 8 4" xfId="42975"/>
    <cellStyle name="Normal 2 6 8 4 2" xfId="42976"/>
    <cellStyle name="Normal 2 6 8 4 2 2" xfId="42977"/>
    <cellStyle name="Normal 2 6 8 4 2 3" xfId="42978"/>
    <cellStyle name="Normal 2 6 8 4 2 4" xfId="42979"/>
    <cellStyle name="Normal 2 6 8 4 2 5" xfId="42980"/>
    <cellStyle name="Normal 2 6 8 4 2 6" xfId="42981"/>
    <cellStyle name="Normal 2 6 8 4 3" xfId="42982"/>
    <cellStyle name="Normal 2 6 8 4 4" xfId="42983"/>
    <cellStyle name="Normal 2 6 8 4 5" xfId="42984"/>
    <cellStyle name="Normal 2 6 8 4 6" xfId="42985"/>
    <cellStyle name="Normal 2 6 8 4 7" xfId="42986"/>
    <cellStyle name="Normal 2 6 8 5" xfId="42987"/>
    <cellStyle name="Normal 2 6 8 5 2" xfId="42988"/>
    <cellStyle name="Normal 2 6 8 5 2 2" xfId="42989"/>
    <cellStyle name="Normal 2 6 8 5 2 3" xfId="42990"/>
    <cellStyle name="Normal 2 6 8 5 2 4" xfId="42991"/>
    <cellStyle name="Normal 2 6 8 5 2 5" xfId="42992"/>
    <cellStyle name="Normal 2 6 8 5 2 6" xfId="42993"/>
    <cellStyle name="Normal 2 6 8 5 3" xfId="42994"/>
    <cellStyle name="Normal 2 6 8 5 4" xfId="42995"/>
    <cellStyle name="Normal 2 6 8 5 5" xfId="42996"/>
    <cellStyle name="Normal 2 6 8 5 6" xfId="42997"/>
    <cellStyle name="Normal 2 6 8 5 7" xfId="42998"/>
    <cellStyle name="Normal 2 6 8 6" xfId="42999"/>
    <cellStyle name="Normal 2 6 8 6 2" xfId="43000"/>
    <cellStyle name="Normal 2 6 8 6 2 2" xfId="43001"/>
    <cellStyle name="Normal 2 6 8 6 2 3" xfId="43002"/>
    <cellStyle name="Normal 2 6 8 6 2 3 2" xfId="43003"/>
    <cellStyle name="Normal 2 6 8 6 2 3 2 2" xfId="43004"/>
    <cellStyle name="Normal 2 6 8 6 2 3 3" xfId="43005"/>
    <cellStyle name="Normal 2 6 8 6 2 4" xfId="43006"/>
    <cellStyle name="Normal 2 6 8 6 2 5" xfId="43007"/>
    <cellStyle name="Normal 2 6 8 6 2 6" xfId="43008"/>
    <cellStyle name="Normal 2 6 8 6 3" xfId="43009"/>
    <cellStyle name="Normal 2 6 8 6 4" xfId="43010"/>
    <cellStyle name="Normal 2 6 8 6 5" xfId="43011"/>
    <cellStyle name="Normal 2 6 8 6 6" xfId="43012"/>
    <cellStyle name="Normal 2 6 8 6 7" xfId="43013"/>
    <cellStyle name="Normal 2 6 8 7" xfId="43014"/>
    <cellStyle name="Normal 2 6 8 7 2" xfId="43015"/>
    <cellStyle name="Normal 2 6 8 7 2 2" xfId="43016"/>
    <cellStyle name="Normal 2 6 8 7 2 3" xfId="43017"/>
    <cellStyle name="Normal 2 6 8 7 2 4" xfId="43018"/>
    <cellStyle name="Normal 2 6 8 7 2 5" xfId="43019"/>
    <cellStyle name="Normal 2 6 8 7 2 6" xfId="43020"/>
    <cellStyle name="Normal 2 6 8 7 3" xfId="43021"/>
    <cellStyle name="Normal 2 6 8 7 4" xfId="43022"/>
    <cellStyle name="Normal 2 6 8 7 5" xfId="43023"/>
    <cellStyle name="Normal 2 6 8 7 6" xfId="43024"/>
    <cellStyle name="Normal 2 6 8 7 7" xfId="43025"/>
    <cellStyle name="Normal 2 6 8 8" xfId="43026"/>
    <cellStyle name="Normal 2 6 8 8 2" xfId="43027"/>
    <cellStyle name="Normal 2 6 8 8 3" xfId="43028"/>
    <cellStyle name="Normal 2 6 8 8 4" xfId="43029"/>
    <cellStyle name="Normal 2 6 8 8 5" xfId="43030"/>
    <cellStyle name="Normal 2 6 8 8 6" xfId="43031"/>
    <cellStyle name="Normal 2 6 8 9" xfId="43032"/>
    <cellStyle name="Normal 2 6 9" xfId="43033"/>
    <cellStyle name="Normal 2 6 9 10" xfId="43034"/>
    <cellStyle name="Normal 2 6 9 11" xfId="43035"/>
    <cellStyle name="Normal 2 6 9 12" xfId="43036"/>
    <cellStyle name="Normal 2 6 9 13" xfId="43037"/>
    <cellStyle name="Normal 2 6 9 2" xfId="43038"/>
    <cellStyle name="Normal 2 6 9 2 2" xfId="43039"/>
    <cellStyle name="Normal 2 6 9 2 2 2" xfId="43040"/>
    <cellStyle name="Normal 2 6 9 2 2 3" xfId="43041"/>
    <cellStyle name="Normal 2 6 9 2 2 4" xfId="43042"/>
    <cellStyle name="Normal 2 6 9 2 2 5" xfId="43043"/>
    <cellStyle name="Normal 2 6 9 2 2 6" xfId="43044"/>
    <cellStyle name="Normal 2 6 9 2 3" xfId="43045"/>
    <cellStyle name="Normal 2 6 9 2 4" xfId="43046"/>
    <cellStyle name="Normal 2 6 9 2 5" xfId="43047"/>
    <cellStyle name="Normal 2 6 9 2 6" xfId="43048"/>
    <cellStyle name="Normal 2 6 9 2 7" xfId="43049"/>
    <cellStyle name="Normal 2 6 9 3" xfId="43050"/>
    <cellStyle name="Normal 2 6 9 3 2" xfId="43051"/>
    <cellStyle name="Normal 2 6 9 3 2 2" xfId="43052"/>
    <cellStyle name="Normal 2 6 9 3 2 3" xfId="43053"/>
    <cellStyle name="Normal 2 6 9 3 2 4" xfId="43054"/>
    <cellStyle name="Normal 2 6 9 3 2 5" xfId="43055"/>
    <cellStyle name="Normal 2 6 9 3 2 6" xfId="43056"/>
    <cellStyle name="Normal 2 6 9 3 3" xfId="43057"/>
    <cellStyle name="Normal 2 6 9 3 4" xfId="43058"/>
    <cellStyle name="Normal 2 6 9 3 5" xfId="43059"/>
    <cellStyle name="Normal 2 6 9 3 6" xfId="43060"/>
    <cellStyle name="Normal 2 6 9 3 7" xfId="43061"/>
    <cellStyle name="Normal 2 6 9 4" xfId="43062"/>
    <cellStyle name="Normal 2 6 9 4 2" xfId="43063"/>
    <cellStyle name="Normal 2 6 9 4 2 2" xfId="43064"/>
    <cellStyle name="Normal 2 6 9 4 2 3" xfId="43065"/>
    <cellStyle name="Normal 2 6 9 4 2 4" xfId="43066"/>
    <cellStyle name="Normal 2 6 9 4 2 5" xfId="43067"/>
    <cellStyle name="Normal 2 6 9 4 2 6" xfId="43068"/>
    <cellStyle name="Normal 2 6 9 4 3" xfId="43069"/>
    <cellStyle name="Normal 2 6 9 4 4" xfId="43070"/>
    <cellStyle name="Normal 2 6 9 4 5" xfId="43071"/>
    <cellStyle name="Normal 2 6 9 4 6" xfId="43072"/>
    <cellStyle name="Normal 2 6 9 4 7" xfId="43073"/>
    <cellStyle name="Normal 2 6 9 5" xfId="43074"/>
    <cellStyle name="Normal 2 6 9 5 2" xfId="43075"/>
    <cellStyle name="Normal 2 6 9 5 2 2" xfId="43076"/>
    <cellStyle name="Normal 2 6 9 5 2 3" xfId="43077"/>
    <cellStyle name="Normal 2 6 9 5 2 4" xfId="43078"/>
    <cellStyle name="Normal 2 6 9 5 2 5" xfId="43079"/>
    <cellStyle name="Normal 2 6 9 5 2 6" xfId="43080"/>
    <cellStyle name="Normal 2 6 9 5 3" xfId="43081"/>
    <cellStyle name="Normal 2 6 9 5 4" xfId="43082"/>
    <cellStyle name="Normal 2 6 9 5 5" xfId="43083"/>
    <cellStyle name="Normal 2 6 9 5 6" xfId="43084"/>
    <cellStyle name="Normal 2 6 9 5 7" xfId="43085"/>
    <cellStyle name="Normal 2 6 9 6" xfId="43086"/>
    <cellStyle name="Normal 2 6 9 6 2" xfId="43087"/>
    <cellStyle name="Normal 2 6 9 6 2 2" xfId="43088"/>
    <cellStyle name="Normal 2 6 9 6 2 3" xfId="43089"/>
    <cellStyle name="Normal 2 6 9 6 2 4" xfId="43090"/>
    <cellStyle name="Normal 2 6 9 6 2 5" xfId="43091"/>
    <cellStyle name="Normal 2 6 9 6 2 6" xfId="43092"/>
    <cellStyle name="Normal 2 6 9 6 3" xfId="43093"/>
    <cellStyle name="Normal 2 6 9 6 4" xfId="43094"/>
    <cellStyle name="Normal 2 6 9 6 5" xfId="43095"/>
    <cellStyle name="Normal 2 6 9 6 6" xfId="43096"/>
    <cellStyle name="Normal 2 6 9 6 7" xfId="43097"/>
    <cellStyle name="Normal 2 6 9 7" xfId="43098"/>
    <cellStyle name="Normal 2 6 9 7 2" xfId="43099"/>
    <cellStyle name="Normal 2 6 9 7 2 2" xfId="43100"/>
    <cellStyle name="Normal 2 6 9 7 2 3" xfId="43101"/>
    <cellStyle name="Normal 2 6 9 7 2 4" xfId="43102"/>
    <cellStyle name="Normal 2 6 9 7 2 5" xfId="43103"/>
    <cellStyle name="Normal 2 6 9 7 2 6" xfId="43104"/>
    <cellStyle name="Normal 2 6 9 7 3" xfId="43105"/>
    <cellStyle name="Normal 2 6 9 7 4" xfId="43106"/>
    <cellStyle name="Normal 2 6 9 7 5" xfId="43107"/>
    <cellStyle name="Normal 2 6 9 7 6" xfId="43108"/>
    <cellStyle name="Normal 2 6 9 7 7" xfId="43109"/>
    <cellStyle name="Normal 2 6 9 8" xfId="43110"/>
    <cellStyle name="Normal 2 6 9 8 2" xfId="43111"/>
    <cellStyle name="Normal 2 6 9 8 3" xfId="43112"/>
    <cellStyle name="Normal 2 6 9 8 4" xfId="43113"/>
    <cellStyle name="Normal 2 6 9 8 5" xfId="43114"/>
    <cellStyle name="Normal 2 6 9 8 6" xfId="43115"/>
    <cellStyle name="Normal 2 6 9 9" xfId="43116"/>
    <cellStyle name="Normal 2 60" xfId="43117"/>
    <cellStyle name="Normal 2 61" xfId="43118"/>
    <cellStyle name="Normal 2 62" xfId="43119"/>
    <cellStyle name="Normal 2 63" xfId="43120"/>
    <cellStyle name="Normal 2 64" xfId="43121"/>
    <cellStyle name="Normal 2 65" xfId="43122"/>
    <cellStyle name="Normal 2 66" xfId="43123"/>
    <cellStyle name="Normal 2 67" xfId="43124"/>
    <cellStyle name="Normal 2 68" xfId="43125"/>
    <cellStyle name="Normal 2 69" xfId="43126"/>
    <cellStyle name="Normal 2 7" xfId="43127"/>
    <cellStyle name="Normal 2 7 10" xfId="43128"/>
    <cellStyle name="Normal 2 7 10 10" xfId="43129"/>
    <cellStyle name="Normal 2 7 10 11" xfId="43130"/>
    <cellStyle name="Normal 2 7 10 12" xfId="43131"/>
    <cellStyle name="Normal 2 7 10 13" xfId="43132"/>
    <cellStyle name="Normal 2 7 10 2" xfId="43133"/>
    <cellStyle name="Normal 2 7 10 2 2" xfId="43134"/>
    <cellStyle name="Normal 2 7 10 2 2 2" xfId="43135"/>
    <cellStyle name="Normal 2 7 10 2 2 3" xfId="43136"/>
    <cellStyle name="Normal 2 7 10 2 2 4" xfId="43137"/>
    <cellStyle name="Normal 2 7 10 2 2 5" xfId="43138"/>
    <cellStyle name="Normal 2 7 10 2 2 6" xfId="43139"/>
    <cellStyle name="Normal 2 7 10 2 3" xfId="43140"/>
    <cellStyle name="Normal 2 7 10 2 4" xfId="43141"/>
    <cellStyle name="Normal 2 7 10 2 5" xfId="43142"/>
    <cellStyle name="Normal 2 7 10 2 6" xfId="43143"/>
    <cellStyle name="Normal 2 7 10 2 7" xfId="43144"/>
    <cellStyle name="Normal 2 7 10 3" xfId="43145"/>
    <cellStyle name="Normal 2 7 10 3 2" xfId="43146"/>
    <cellStyle name="Normal 2 7 10 3 2 2" xfId="43147"/>
    <cellStyle name="Normal 2 7 10 3 2 3" xfId="43148"/>
    <cellStyle name="Normal 2 7 10 3 2 4" xfId="43149"/>
    <cellStyle name="Normal 2 7 10 3 2 5" xfId="43150"/>
    <cellStyle name="Normal 2 7 10 3 2 6" xfId="43151"/>
    <cellStyle name="Normal 2 7 10 3 3" xfId="43152"/>
    <cellStyle name="Normal 2 7 10 3 4" xfId="43153"/>
    <cellStyle name="Normal 2 7 10 3 5" xfId="43154"/>
    <cellStyle name="Normal 2 7 10 3 6" xfId="43155"/>
    <cellStyle name="Normal 2 7 10 3 7" xfId="43156"/>
    <cellStyle name="Normal 2 7 10 4" xfId="43157"/>
    <cellStyle name="Normal 2 7 10 4 2" xfId="43158"/>
    <cellStyle name="Normal 2 7 10 4 2 2" xfId="43159"/>
    <cellStyle name="Normal 2 7 10 4 2 3" xfId="43160"/>
    <cellStyle name="Normal 2 7 10 4 2 4" xfId="43161"/>
    <cellStyle name="Normal 2 7 10 4 2 5" xfId="43162"/>
    <cellStyle name="Normal 2 7 10 4 2 6" xfId="43163"/>
    <cellStyle name="Normal 2 7 10 4 3" xfId="43164"/>
    <cellStyle name="Normal 2 7 10 4 4" xfId="43165"/>
    <cellStyle name="Normal 2 7 10 4 5" xfId="43166"/>
    <cellStyle name="Normal 2 7 10 4 6" xfId="43167"/>
    <cellStyle name="Normal 2 7 10 4 7" xfId="43168"/>
    <cellStyle name="Normal 2 7 10 5" xfId="43169"/>
    <cellStyle name="Normal 2 7 10 5 2" xfId="43170"/>
    <cellStyle name="Normal 2 7 10 5 2 2" xfId="43171"/>
    <cellStyle name="Normal 2 7 10 5 2 3" xfId="43172"/>
    <cellStyle name="Normal 2 7 10 5 2 4" xfId="43173"/>
    <cellStyle name="Normal 2 7 10 5 2 5" xfId="43174"/>
    <cellStyle name="Normal 2 7 10 5 2 6" xfId="43175"/>
    <cellStyle name="Normal 2 7 10 5 3" xfId="43176"/>
    <cellStyle name="Normal 2 7 10 5 4" xfId="43177"/>
    <cellStyle name="Normal 2 7 10 5 5" xfId="43178"/>
    <cellStyle name="Normal 2 7 10 5 6" xfId="43179"/>
    <cellStyle name="Normal 2 7 10 5 7" xfId="43180"/>
    <cellStyle name="Normal 2 7 10 6" xfId="43181"/>
    <cellStyle name="Normal 2 7 10 6 2" xfId="43182"/>
    <cellStyle name="Normal 2 7 10 6 2 2" xfId="43183"/>
    <cellStyle name="Normal 2 7 10 6 2 3" xfId="43184"/>
    <cellStyle name="Normal 2 7 10 6 2 4" xfId="43185"/>
    <cellStyle name="Normal 2 7 10 6 2 5" xfId="43186"/>
    <cellStyle name="Normal 2 7 10 6 2 6" xfId="43187"/>
    <cellStyle name="Normal 2 7 10 6 3" xfId="43188"/>
    <cellStyle name="Normal 2 7 10 6 4" xfId="43189"/>
    <cellStyle name="Normal 2 7 10 6 5" xfId="43190"/>
    <cellStyle name="Normal 2 7 10 6 6" xfId="43191"/>
    <cellStyle name="Normal 2 7 10 6 7" xfId="43192"/>
    <cellStyle name="Normal 2 7 10 7" xfId="43193"/>
    <cellStyle name="Normal 2 7 10 7 2" xfId="43194"/>
    <cellStyle name="Normal 2 7 10 7 2 2" xfId="43195"/>
    <cellStyle name="Normal 2 7 10 7 2 3" xfId="43196"/>
    <cellStyle name="Normal 2 7 10 7 2 4" xfId="43197"/>
    <cellStyle name="Normal 2 7 10 7 2 5" xfId="43198"/>
    <cellStyle name="Normal 2 7 10 7 2 6" xfId="43199"/>
    <cellStyle name="Normal 2 7 10 7 3" xfId="43200"/>
    <cellStyle name="Normal 2 7 10 7 4" xfId="43201"/>
    <cellStyle name="Normal 2 7 10 7 5" xfId="43202"/>
    <cellStyle name="Normal 2 7 10 7 6" xfId="43203"/>
    <cellStyle name="Normal 2 7 10 7 7" xfId="43204"/>
    <cellStyle name="Normal 2 7 10 8" xfId="43205"/>
    <cellStyle name="Normal 2 7 10 8 2" xfId="43206"/>
    <cellStyle name="Normal 2 7 10 8 3" xfId="43207"/>
    <cellStyle name="Normal 2 7 10 8 4" xfId="43208"/>
    <cellStyle name="Normal 2 7 10 8 5" xfId="43209"/>
    <cellStyle name="Normal 2 7 10 8 6" xfId="43210"/>
    <cellStyle name="Normal 2 7 10 9" xfId="43211"/>
    <cellStyle name="Normal 2 7 11" xfId="43212"/>
    <cellStyle name="Normal 2 7 11 10" xfId="43213"/>
    <cellStyle name="Normal 2 7 11 11" xfId="43214"/>
    <cellStyle name="Normal 2 7 11 12" xfId="43215"/>
    <cellStyle name="Normal 2 7 11 13" xfId="43216"/>
    <cellStyle name="Normal 2 7 11 2" xfId="43217"/>
    <cellStyle name="Normal 2 7 11 2 2" xfId="43218"/>
    <cellStyle name="Normal 2 7 11 2 2 2" xfId="43219"/>
    <cellStyle name="Normal 2 7 11 2 2 3" xfId="43220"/>
    <cellStyle name="Normal 2 7 11 2 2 4" xfId="43221"/>
    <cellStyle name="Normal 2 7 11 2 2 5" xfId="43222"/>
    <cellStyle name="Normal 2 7 11 2 2 6" xfId="43223"/>
    <cellStyle name="Normal 2 7 11 2 3" xfId="43224"/>
    <cellStyle name="Normal 2 7 11 2 4" xfId="43225"/>
    <cellStyle name="Normal 2 7 11 2 5" xfId="43226"/>
    <cellStyle name="Normal 2 7 11 2 6" xfId="43227"/>
    <cellStyle name="Normal 2 7 11 2 7" xfId="43228"/>
    <cellStyle name="Normal 2 7 11 3" xfId="43229"/>
    <cellStyle name="Normal 2 7 11 3 2" xfId="43230"/>
    <cellStyle name="Normal 2 7 11 3 2 2" xfId="43231"/>
    <cellStyle name="Normal 2 7 11 3 2 3" xfId="43232"/>
    <cellStyle name="Normal 2 7 11 3 2 4" xfId="43233"/>
    <cellStyle name="Normal 2 7 11 3 2 5" xfId="43234"/>
    <cellStyle name="Normal 2 7 11 3 2 6" xfId="43235"/>
    <cellStyle name="Normal 2 7 11 3 3" xfId="43236"/>
    <cellStyle name="Normal 2 7 11 3 4" xfId="43237"/>
    <cellStyle name="Normal 2 7 11 3 5" xfId="43238"/>
    <cellStyle name="Normal 2 7 11 3 6" xfId="43239"/>
    <cellStyle name="Normal 2 7 11 3 7" xfId="43240"/>
    <cellStyle name="Normal 2 7 11 4" xfId="43241"/>
    <cellStyle name="Normal 2 7 11 4 2" xfId="43242"/>
    <cellStyle name="Normal 2 7 11 4 2 2" xfId="43243"/>
    <cellStyle name="Normal 2 7 11 4 2 3" xfId="43244"/>
    <cellStyle name="Normal 2 7 11 4 2 4" xfId="43245"/>
    <cellStyle name="Normal 2 7 11 4 2 5" xfId="43246"/>
    <cellStyle name="Normal 2 7 11 4 2 6" xfId="43247"/>
    <cellStyle name="Normal 2 7 11 4 3" xfId="43248"/>
    <cellStyle name="Normal 2 7 11 4 4" xfId="43249"/>
    <cellStyle name="Normal 2 7 11 4 5" xfId="43250"/>
    <cellStyle name="Normal 2 7 11 4 6" xfId="43251"/>
    <cellStyle name="Normal 2 7 11 4 7" xfId="43252"/>
    <cellStyle name="Normal 2 7 11 5" xfId="43253"/>
    <cellStyle name="Normal 2 7 11 5 2" xfId="43254"/>
    <cellStyle name="Normal 2 7 11 5 2 2" xfId="43255"/>
    <cellStyle name="Normal 2 7 11 5 2 3" xfId="43256"/>
    <cellStyle name="Normal 2 7 11 5 2 4" xfId="43257"/>
    <cellStyle name="Normal 2 7 11 5 2 5" xfId="43258"/>
    <cellStyle name="Normal 2 7 11 5 2 6" xfId="43259"/>
    <cellStyle name="Normal 2 7 11 5 3" xfId="43260"/>
    <cellStyle name="Normal 2 7 11 5 4" xfId="43261"/>
    <cellStyle name="Normal 2 7 11 5 5" xfId="43262"/>
    <cellStyle name="Normal 2 7 11 5 6" xfId="43263"/>
    <cellStyle name="Normal 2 7 11 5 7" xfId="43264"/>
    <cellStyle name="Normal 2 7 11 6" xfId="43265"/>
    <cellStyle name="Normal 2 7 11 6 2" xfId="43266"/>
    <cellStyle name="Normal 2 7 11 6 2 2" xfId="43267"/>
    <cellStyle name="Normal 2 7 11 6 2 3" xfId="43268"/>
    <cellStyle name="Normal 2 7 11 6 2 4" xfId="43269"/>
    <cellStyle name="Normal 2 7 11 6 2 5" xfId="43270"/>
    <cellStyle name="Normal 2 7 11 6 2 6" xfId="43271"/>
    <cellStyle name="Normal 2 7 11 6 3" xfId="43272"/>
    <cellStyle name="Normal 2 7 11 6 4" xfId="43273"/>
    <cellStyle name="Normal 2 7 11 6 5" xfId="43274"/>
    <cellStyle name="Normal 2 7 11 6 6" xfId="43275"/>
    <cellStyle name="Normal 2 7 11 6 7" xfId="43276"/>
    <cellStyle name="Normal 2 7 11 7" xfId="43277"/>
    <cellStyle name="Normal 2 7 11 7 2" xfId="43278"/>
    <cellStyle name="Normal 2 7 11 7 2 2" xfId="43279"/>
    <cellStyle name="Normal 2 7 11 7 2 3" xfId="43280"/>
    <cellStyle name="Normal 2 7 11 7 2 4" xfId="43281"/>
    <cellStyle name="Normal 2 7 11 7 2 5" xfId="43282"/>
    <cellStyle name="Normal 2 7 11 7 2 6" xfId="43283"/>
    <cellStyle name="Normal 2 7 11 7 3" xfId="43284"/>
    <cellStyle name="Normal 2 7 11 7 4" xfId="43285"/>
    <cellStyle name="Normal 2 7 11 7 5" xfId="43286"/>
    <cellStyle name="Normal 2 7 11 7 6" xfId="43287"/>
    <cellStyle name="Normal 2 7 11 7 7" xfId="43288"/>
    <cellStyle name="Normal 2 7 11 8" xfId="43289"/>
    <cellStyle name="Normal 2 7 11 8 2" xfId="43290"/>
    <cellStyle name="Normal 2 7 11 8 3" xfId="43291"/>
    <cellStyle name="Normal 2 7 11 8 4" xfId="43292"/>
    <cellStyle name="Normal 2 7 11 8 5" xfId="43293"/>
    <cellStyle name="Normal 2 7 11 8 6" xfId="43294"/>
    <cellStyle name="Normal 2 7 11 9" xfId="43295"/>
    <cellStyle name="Normal 2 7 12" xfId="43296"/>
    <cellStyle name="Normal 2 7 12 10" xfId="43297"/>
    <cellStyle name="Normal 2 7 12 11" xfId="43298"/>
    <cellStyle name="Normal 2 7 12 12" xfId="43299"/>
    <cellStyle name="Normal 2 7 12 13" xfId="43300"/>
    <cellStyle name="Normal 2 7 12 2" xfId="43301"/>
    <cellStyle name="Normal 2 7 12 2 2" xfId="43302"/>
    <cellStyle name="Normal 2 7 12 2 2 2" xfId="43303"/>
    <cellStyle name="Normal 2 7 12 2 2 3" xfId="43304"/>
    <cellStyle name="Normal 2 7 12 2 2 4" xfId="43305"/>
    <cellStyle name="Normal 2 7 12 2 2 5" xfId="43306"/>
    <cellStyle name="Normal 2 7 12 2 2 6" xfId="43307"/>
    <cellStyle name="Normal 2 7 12 2 3" xfId="43308"/>
    <cellStyle name="Normal 2 7 12 2 4" xfId="43309"/>
    <cellStyle name="Normal 2 7 12 2 5" xfId="43310"/>
    <cellStyle name="Normal 2 7 12 2 6" xfId="43311"/>
    <cellStyle name="Normal 2 7 12 2 7" xfId="43312"/>
    <cellStyle name="Normal 2 7 12 3" xfId="43313"/>
    <cellStyle name="Normal 2 7 12 3 2" xfId="43314"/>
    <cellStyle name="Normal 2 7 12 3 2 2" xfId="43315"/>
    <cellStyle name="Normal 2 7 12 3 2 3" xfId="43316"/>
    <cellStyle name="Normal 2 7 12 3 2 4" xfId="43317"/>
    <cellStyle name="Normal 2 7 12 3 2 5" xfId="43318"/>
    <cellStyle name="Normal 2 7 12 3 2 6" xfId="43319"/>
    <cellStyle name="Normal 2 7 12 3 3" xfId="43320"/>
    <cellStyle name="Normal 2 7 12 3 4" xfId="43321"/>
    <cellStyle name="Normal 2 7 12 3 5" xfId="43322"/>
    <cellStyle name="Normal 2 7 12 3 6" xfId="43323"/>
    <cellStyle name="Normal 2 7 12 3 7" xfId="43324"/>
    <cellStyle name="Normal 2 7 12 4" xfId="43325"/>
    <cellStyle name="Normal 2 7 12 4 2" xfId="43326"/>
    <cellStyle name="Normal 2 7 12 4 2 2" xfId="43327"/>
    <cellStyle name="Normal 2 7 12 4 2 3" xfId="43328"/>
    <cellStyle name="Normal 2 7 12 4 2 4" xfId="43329"/>
    <cellStyle name="Normal 2 7 12 4 2 5" xfId="43330"/>
    <cellStyle name="Normal 2 7 12 4 2 6" xfId="43331"/>
    <cellStyle name="Normal 2 7 12 4 3" xfId="43332"/>
    <cellStyle name="Normal 2 7 12 4 4" xfId="43333"/>
    <cellStyle name="Normal 2 7 12 4 5" xfId="43334"/>
    <cellStyle name="Normal 2 7 12 4 6" xfId="43335"/>
    <cellStyle name="Normal 2 7 12 4 7" xfId="43336"/>
    <cellStyle name="Normal 2 7 12 5" xfId="43337"/>
    <cellStyle name="Normal 2 7 12 5 2" xfId="43338"/>
    <cellStyle name="Normal 2 7 12 5 2 2" xfId="43339"/>
    <cellStyle name="Normal 2 7 12 5 2 3" xfId="43340"/>
    <cellStyle name="Normal 2 7 12 5 2 4" xfId="43341"/>
    <cellStyle name="Normal 2 7 12 5 2 5" xfId="43342"/>
    <cellStyle name="Normal 2 7 12 5 2 6" xfId="43343"/>
    <cellStyle name="Normal 2 7 12 5 3" xfId="43344"/>
    <cellStyle name="Normal 2 7 12 5 4" xfId="43345"/>
    <cellStyle name="Normal 2 7 12 5 5" xfId="43346"/>
    <cellStyle name="Normal 2 7 12 5 6" xfId="43347"/>
    <cellStyle name="Normal 2 7 12 5 7" xfId="43348"/>
    <cellStyle name="Normal 2 7 12 6" xfId="43349"/>
    <cellStyle name="Normal 2 7 12 6 2" xfId="43350"/>
    <cellStyle name="Normal 2 7 12 6 2 2" xfId="43351"/>
    <cellStyle name="Normal 2 7 12 6 2 3" xfId="43352"/>
    <cellStyle name="Normal 2 7 12 6 2 4" xfId="43353"/>
    <cellStyle name="Normal 2 7 12 6 2 5" xfId="43354"/>
    <cellStyle name="Normal 2 7 12 6 2 6" xfId="43355"/>
    <cellStyle name="Normal 2 7 12 6 3" xfId="43356"/>
    <cellStyle name="Normal 2 7 12 6 4" xfId="43357"/>
    <cellStyle name="Normal 2 7 12 6 5" xfId="43358"/>
    <cellStyle name="Normal 2 7 12 6 6" xfId="43359"/>
    <cellStyle name="Normal 2 7 12 6 7" xfId="43360"/>
    <cellStyle name="Normal 2 7 12 7" xfId="43361"/>
    <cellStyle name="Normal 2 7 12 7 2" xfId="43362"/>
    <cellStyle name="Normal 2 7 12 7 2 2" xfId="43363"/>
    <cellStyle name="Normal 2 7 12 7 2 3" xfId="43364"/>
    <cellStyle name="Normal 2 7 12 7 2 4" xfId="43365"/>
    <cellStyle name="Normal 2 7 12 7 2 5" xfId="43366"/>
    <cellStyle name="Normal 2 7 12 7 2 6" xfId="43367"/>
    <cellStyle name="Normal 2 7 12 7 3" xfId="43368"/>
    <cellStyle name="Normal 2 7 12 7 4" xfId="43369"/>
    <cellStyle name="Normal 2 7 12 7 5" xfId="43370"/>
    <cellStyle name="Normal 2 7 12 7 6" xfId="43371"/>
    <cellStyle name="Normal 2 7 12 7 7" xfId="43372"/>
    <cellStyle name="Normal 2 7 12 8" xfId="43373"/>
    <cellStyle name="Normal 2 7 12 8 2" xfId="43374"/>
    <cellStyle name="Normal 2 7 12 8 3" xfId="43375"/>
    <cellStyle name="Normal 2 7 12 8 4" xfId="43376"/>
    <cellStyle name="Normal 2 7 12 8 5" xfId="43377"/>
    <cellStyle name="Normal 2 7 12 8 6" xfId="43378"/>
    <cellStyle name="Normal 2 7 12 9" xfId="43379"/>
    <cellStyle name="Normal 2 7 13" xfId="43380"/>
    <cellStyle name="Normal 2 7 13 10" xfId="43381"/>
    <cellStyle name="Normal 2 7 13 11" xfId="43382"/>
    <cellStyle name="Normal 2 7 13 12" xfId="43383"/>
    <cellStyle name="Normal 2 7 13 13" xfId="43384"/>
    <cellStyle name="Normal 2 7 13 2" xfId="43385"/>
    <cellStyle name="Normal 2 7 13 2 2" xfId="43386"/>
    <cellStyle name="Normal 2 7 13 2 2 2" xfId="43387"/>
    <cellStyle name="Normal 2 7 13 2 2 3" xfId="43388"/>
    <cellStyle name="Normal 2 7 13 2 2 4" xfId="43389"/>
    <cellStyle name="Normal 2 7 13 2 2 5" xfId="43390"/>
    <cellStyle name="Normal 2 7 13 2 2 6" xfId="43391"/>
    <cellStyle name="Normal 2 7 13 2 3" xfId="43392"/>
    <cellStyle name="Normal 2 7 13 2 4" xfId="43393"/>
    <cellStyle name="Normal 2 7 13 2 5" xfId="43394"/>
    <cellStyle name="Normal 2 7 13 2 6" xfId="43395"/>
    <cellStyle name="Normal 2 7 13 2 7" xfId="43396"/>
    <cellStyle name="Normal 2 7 13 3" xfId="43397"/>
    <cellStyle name="Normal 2 7 13 3 2" xfId="43398"/>
    <cellStyle name="Normal 2 7 13 3 2 2" xfId="43399"/>
    <cellStyle name="Normal 2 7 13 3 2 3" xfId="43400"/>
    <cellStyle name="Normal 2 7 13 3 2 4" xfId="43401"/>
    <cellStyle name="Normal 2 7 13 3 2 5" xfId="43402"/>
    <cellStyle name="Normal 2 7 13 3 2 6" xfId="43403"/>
    <cellStyle name="Normal 2 7 13 3 3" xfId="43404"/>
    <cellStyle name="Normal 2 7 13 3 4" xfId="43405"/>
    <cellStyle name="Normal 2 7 13 3 5" xfId="43406"/>
    <cellStyle name="Normal 2 7 13 3 6" xfId="43407"/>
    <cellStyle name="Normal 2 7 13 3 7" xfId="43408"/>
    <cellStyle name="Normal 2 7 13 4" xfId="43409"/>
    <cellStyle name="Normal 2 7 13 4 2" xfId="43410"/>
    <cellStyle name="Normal 2 7 13 4 2 2" xfId="43411"/>
    <cellStyle name="Normal 2 7 13 4 2 3" xfId="43412"/>
    <cellStyle name="Normal 2 7 13 4 2 4" xfId="43413"/>
    <cellStyle name="Normal 2 7 13 4 2 5" xfId="43414"/>
    <cellStyle name="Normal 2 7 13 4 2 6" xfId="43415"/>
    <cellStyle name="Normal 2 7 13 4 3" xfId="43416"/>
    <cellStyle name="Normal 2 7 13 4 4" xfId="43417"/>
    <cellStyle name="Normal 2 7 13 4 5" xfId="43418"/>
    <cellStyle name="Normal 2 7 13 4 6" xfId="43419"/>
    <cellStyle name="Normal 2 7 13 4 7" xfId="43420"/>
    <cellStyle name="Normal 2 7 13 5" xfId="43421"/>
    <cellStyle name="Normal 2 7 13 5 2" xfId="43422"/>
    <cellStyle name="Normal 2 7 13 5 2 2" xfId="43423"/>
    <cellStyle name="Normal 2 7 13 5 2 3" xfId="43424"/>
    <cellStyle name="Normal 2 7 13 5 2 4" xfId="43425"/>
    <cellStyle name="Normal 2 7 13 5 2 5" xfId="43426"/>
    <cellStyle name="Normal 2 7 13 5 2 6" xfId="43427"/>
    <cellStyle name="Normal 2 7 13 5 3" xfId="43428"/>
    <cellStyle name="Normal 2 7 13 5 4" xfId="43429"/>
    <cellStyle name="Normal 2 7 13 5 5" xfId="43430"/>
    <cellStyle name="Normal 2 7 13 5 6" xfId="43431"/>
    <cellStyle name="Normal 2 7 13 5 7" xfId="43432"/>
    <cellStyle name="Normal 2 7 13 6" xfId="43433"/>
    <cellStyle name="Normal 2 7 13 6 2" xfId="43434"/>
    <cellStyle name="Normal 2 7 13 6 2 2" xfId="43435"/>
    <cellStyle name="Normal 2 7 13 6 2 3" xfId="43436"/>
    <cellStyle name="Normal 2 7 13 6 2 4" xfId="43437"/>
    <cellStyle name="Normal 2 7 13 6 2 5" xfId="43438"/>
    <cellStyle name="Normal 2 7 13 6 2 6" xfId="43439"/>
    <cellStyle name="Normal 2 7 13 6 3" xfId="43440"/>
    <cellStyle name="Normal 2 7 13 6 4" xfId="43441"/>
    <cellStyle name="Normal 2 7 13 6 5" xfId="43442"/>
    <cellStyle name="Normal 2 7 13 6 6" xfId="43443"/>
    <cellStyle name="Normal 2 7 13 6 7" xfId="43444"/>
    <cellStyle name="Normal 2 7 13 7" xfId="43445"/>
    <cellStyle name="Normal 2 7 13 7 2" xfId="43446"/>
    <cellStyle name="Normal 2 7 13 7 2 2" xfId="43447"/>
    <cellStyle name="Normal 2 7 13 7 2 3" xfId="43448"/>
    <cellStyle name="Normal 2 7 13 7 2 4" xfId="43449"/>
    <cellStyle name="Normal 2 7 13 7 2 5" xfId="43450"/>
    <cellStyle name="Normal 2 7 13 7 2 6" xfId="43451"/>
    <cellStyle name="Normal 2 7 13 7 3" xfId="43452"/>
    <cellStyle name="Normal 2 7 13 7 4" xfId="43453"/>
    <cellStyle name="Normal 2 7 13 7 5" xfId="43454"/>
    <cellStyle name="Normal 2 7 13 7 6" xfId="43455"/>
    <cellStyle name="Normal 2 7 13 7 7" xfId="43456"/>
    <cellStyle name="Normal 2 7 13 8" xfId="43457"/>
    <cellStyle name="Normal 2 7 13 8 2" xfId="43458"/>
    <cellStyle name="Normal 2 7 13 8 3" xfId="43459"/>
    <cellStyle name="Normal 2 7 13 8 4" xfId="43460"/>
    <cellStyle name="Normal 2 7 13 8 5" xfId="43461"/>
    <cellStyle name="Normal 2 7 13 8 6" xfId="43462"/>
    <cellStyle name="Normal 2 7 13 9" xfId="43463"/>
    <cellStyle name="Normal 2 7 14" xfId="43464"/>
    <cellStyle name="Normal 2 7 14 2" xfId="43465"/>
    <cellStyle name="Normal 2 7 14 2 2" xfId="43466"/>
    <cellStyle name="Normal 2 7 14 2 3" xfId="43467"/>
    <cellStyle name="Normal 2 7 14 2 4" xfId="43468"/>
    <cellStyle name="Normal 2 7 14 2 5" xfId="43469"/>
    <cellStyle name="Normal 2 7 14 2 6" xfId="43470"/>
    <cellStyle name="Normal 2 7 14 3" xfId="43471"/>
    <cellStyle name="Normal 2 7 14 4" xfId="43472"/>
    <cellStyle name="Normal 2 7 14 5" xfId="43473"/>
    <cellStyle name="Normal 2 7 14 6" xfId="43474"/>
    <cellStyle name="Normal 2 7 14 7" xfId="43475"/>
    <cellStyle name="Normal 2 7 15" xfId="43476"/>
    <cellStyle name="Normal 2 7 15 2" xfId="43477"/>
    <cellStyle name="Normal 2 7 15 2 2" xfId="43478"/>
    <cellStyle name="Normal 2 7 15 2 3" xfId="43479"/>
    <cellStyle name="Normal 2 7 15 2 4" xfId="43480"/>
    <cellStyle name="Normal 2 7 15 2 5" xfId="43481"/>
    <cellStyle name="Normal 2 7 15 2 6" xfId="43482"/>
    <cellStyle name="Normal 2 7 15 3" xfId="43483"/>
    <cellStyle name="Normal 2 7 15 4" xfId="43484"/>
    <cellStyle name="Normal 2 7 15 5" xfId="43485"/>
    <cellStyle name="Normal 2 7 15 6" xfId="43486"/>
    <cellStyle name="Normal 2 7 15 7" xfId="43487"/>
    <cellStyle name="Normal 2 7 16" xfId="43488"/>
    <cellStyle name="Normal 2 7 16 2" xfId="43489"/>
    <cellStyle name="Normal 2 7 16 2 2" xfId="43490"/>
    <cellStyle name="Normal 2 7 16 2 3" xfId="43491"/>
    <cellStyle name="Normal 2 7 16 2 3 2" xfId="43492"/>
    <cellStyle name="Normal 2 7 16 2 3 2 2" xfId="43493"/>
    <cellStyle name="Normal 2 7 16 2 3 3" xfId="43494"/>
    <cellStyle name="Normal 2 7 16 2 4" xfId="43495"/>
    <cellStyle name="Normal 2 7 16 2 5" xfId="43496"/>
    <cellStyle name="Normal 2 7 16 2 6" xfId="43497"/>
    <cellStyle name="Normal 2 7 16 3" xfId="43498"/>
    <cellStyle name="Normal 2 7 16 4" xfId="43499"/>
    <cellStyle name="Normal 2 7 16 5" xfId="43500"/>
    <cellStyle name="Normal 2 7 16 6" xfId="43501"/>
    <cellStyle name="Normal 2 7 16 7" xfId="43502"/>
    <cellStyle name="Normal 2 7 17" xfId="43503"/>
    <cellStyle name="Normal 2 7 17 2" xfId="43504"/>
    <cellStyle name="Normal 2 7 17 2 2" xfId="43505"/>
    <cellStyle name="Normal 2 7 17 2 3" xfId="43506"/>
    <cellStyle name="Normal 2 7 17 2 4" xfId="43507"/>
    <cellStyle name="Normal 2 7 17 2 5" xfId="43508"/>
    <cellStyle name="Normal 2 7 17 2 6" xfId="43509"/>
    <cellStyle name="Normal 2 7 17 3" xfId="43510"/>
    <cellStyle name="Normal 2 7 17 3 2" xfId="43511"/>
    <cellStyle name="Normal 2 7 17 3 2 2" xfId="43512"/>
    <cellStyle name="Normal 2 7 17 3 3" xfId="43513"/>
    <cellStyle name="Normal 2 7 17 4" xfId="43514"/>
    <cellStyle name="Normal 2 7 17 5" xfId="43515"/>
    <cellStyle name="Normal 2 7 17 6" xfId="43516"/>
    <cellStyle name="Normal 2 7 17 7" xfId="43517"/>
    <cellStyle name="Normal 2 7 18" xfId="43518"/>
    <cellStyle name="Normal 2 7 18 2" xfId="43519"/>
    <cellStyle name="Normal 2 7 18 2 2" xfId="43520"/>
    <cellStyle name="Normal 2 7 18 2 3" xfId="43521"/>
    <cellStyle name="Normal 2 7 18 2 4" xfId="43522"/>
    <cellStyle name="Normal 2 7 18 2 5" xfId="43523"/>
    <cellStyle name="Normal 2 7 18 2 6" xfId="43524"/>
    <cellStyle name="Normal 2 7 18 3" xfId="43525"/>
    <cellStyle name="Normal 2 7 18 4" xfId="43526"/>
    <cellStyle name="Normal 2 7 18 5" xfId="43527"/>
    <cellStyle name="Normal 2 7 18 6" xfId="43528"/>
    <cellStyle name="Normal 2 7 18 7" xfId="43529"/>
    <cellStyle name="Normal 2 7 19" xfId="43530"/>
    <cellStyle name="Normal 2 7 19 2" xfId="43531"/>
    <cellStyle name="Normal 2 7 19 2 2" xfId="43532"/>
    <cellStyle name="Normal 2 7 19 2 3" xfId="43533"/>
    <cellStyle name="Normal 2 7 19 2 4" xfId="43534"/>
    <cellStyle name="Normal 2 7 19 2 5" xfId="43535"/>
    <cellStyle name="Normal 2 7 19 2 6" xfId="43536"/>
    <cellStyle name="Normal 2 7 19 3" xfId="43537"/>
    <cellStyle name="Normal 2 7 19 4" xfId="43538"/>
    <cellStyle name="Normal 2 7 19 5" xfId="43539"/>
    <cellStyle name="Normal 2 7 19 6" xfId="43540"/>
    <cellStyle name="Normal 2 7 19 7" xfId="43541"/>
    <cellStyle name="Normal 2 7 2" xfId="43542"/>
    <cellStyle name="Normal 2 7 2 10" xfId="43543"/>
    <cellStyle name="Normal 2 7 2 11" xfId="43544"/>
    <cellStyle name="Normal 2 7 2 12" xfId="43545"/>
    <cellStyle name="Normal 2 7 2 13" xfId="43546"/>
    <cellStyle name="Normal 2 7 2 2" xfId="43547"/>
    <cellStyle name="Normal 2 7 2 2 2" xfId="43548"/>
    <cellStyle name="Normal 2 7 2 2 2 2" xfId="43549"/>
    <cellStyle name="Normal 2 7 2 2 2 3" xfId="43550"/>
    <cellStyle name="Normal 2 7 2 2 2 4" xfId="43551"/>
    <cellStyle name="Normal 2 7 2 2 2 5" xfId="43552"/>
    <cellStyle name="Normal 2 7 2 2 2 6" xfId="43553"/>
    <cellStyle name="Normal 2 7 2 2 3" xfId="43554"/>
    <cellStyle name="Normal 2 7 2 2 4" xfId="43555"/>
    <cellStyle name="Normal 2 7 2 2 5" xfId="43556"/>
    <cellStyle name="Normal 2 7 2 2 6" xfId="43557"/>
    <cellStyle name="Normal 2 7 2 2 7" xfId="43558"/>
    <cellStyle name="Normal 2 7 2 3" xfId="43559"/>
    <cellStyle name="Normal 2 7 2 3 2" xfId="43560"/>
    <cellStyle name="Normal 2 7 2 3 2 2" xfId="43561"/>
    <cellStyle name="Normal 2 7 2 3 2 3" xfId="43562"/>
    <cellStyle name="Normal 2 7 2 3 2 4" xfId="43563"/>
    <cellStyle name="Normal 2 7 2 3 2 5" xfId="43564"/>
    <cellStyle name="Normal 2 7 2 3 2 6" xfId="43565"/>
    <cellStyle name="Normal 2 7 2 3 3" xfId="43566"/>
    <cellStyle name="Normal 2 7 2 3 4" xfId="43567"/>
    <cellStyle name="Normal 2 7 2 3 5" xfId="43568"/>
    <cellStyle name="Normal 2 7 2 3 6" xfId="43569"/>
    <cellStyle name="Normal 2 7 2 3 7" xfId="43570"/>
    <cellStyle name="Normal 2 7 2 4" xfId="43571"/>
    <cellStyle name="Normal 2 7 2 4 2" xfId="43572"/>
    <cellStyle name="Normal 2 7 2 4 2 2" xfId="43573"/>
    <cellStyle name="Normal 2 7 2 4 2 3" xfId="43574"/>
    <cellStyle name="Normal 2 7 2 4 2 4" xfId="43575"/>
    <cellStyle name="Normal 2 7 2 4 2 5" xfId="43576"/>
    <cellStyle name="Normal 2 7 2 4 2 6" xfId="43577"/>
    <cellStyle name="Normal 2 7 2 4 3" xfId="43578"/>
    <cellStyle name="Normal 2 7 2 4 4" xfId="43579"/>
    <cellStyle name="Normal 2 7 2 4 5" xfId="43580"/>
    <cellStyle name="Normal 2 7 2 4 6" xfId="43581"/>
    <cellStyle name="Normal 2 7 2 4 7" xfId="43582"/>
    <cellStyle name="Normal 2 7 2 5" xfId="43583"/>
    <cellStyle name="Normal 2 7 2 5 2" xfId="43584"/>
    <cellStyle name="Normal 2 7 2 5 2 2" xfId="43585"/>
    <cellStyle name="Normal 2 7 2 5 2 2 2" xfId="43586"/>
    <cellStyle name="Normal 2 7 2 5 2 2 2 2" xfId="43587"/>
    <cellStyle name="Normal 2 7 2 5 2 2 3" xfId="43588"/>
    <cellStyle name="Normal 2 7 2 5 2 3" xfId="43589"/>
    <cellStyle name="Normal 2 7 2 5 2 4" xfId="43590"/>
    <cellStyle name="Normal 2 7 2 5 2 5" xfId="43591"/>
    <cellStyle name="Normal 2 7 2 5 2 6" xfId="43592"/>
    <cellStyle name="Normal 2 7 2 5 3" xfId="43593"/>
    <cellStyle name="Normal 2 7 2 5 4" xfId="43594"/>
    <cellStyle name="Normal 2 7 2 5 5" xfId="43595"/>
    <cellStyle name="Normal 2 7 2 5 6" xfId="43596"/>
    <cellStyle name="Normal 2 7 2 5 7" xfId="43597"/>
    <cellStyle name="Normal 2 7 2 6" xfId="43598"/>
    <cellStyle name="Normal 2 7 2 6 2" xfId="43599"/>
    <cellStyle name="Normal 2 7 2 6 2 2" xfId="43600"/>
    <cellStyle name="Normal 2 7 2 6 2 3" xfId="43601"/>
    <cellStyle name="Normal 2 7 2 6 2 4" xfId="43602"/>
    <cellStyle name="Normal 2 7 2 6 2 5" xfId="43603"/>
    <cellStyle name="Normal 2 7 2 6 2 6" xfId="43604"/>
    <cellStyle name="Normal 2 7 2 6 3" xfId="43605"/>
    <cellStyle name="Normal 2 7 2 6 4" xfId="43606"/>
    <cellStyle name="Normal 2 7 2 6 5" xfId="43607"/>
    <cellStyle name="Normal 2 7 2 6 6" xfId="43608"/>
    <cellStyle name="Normal 2 7 2 6 7" xfId="43609"/>
    <cellStyle name="Normal 2 7 2 7" xfId="43610"/>
    <cellStyle name="Normal 2 7 2 7 2" xfId="43611"/>
    <cellStyle name="Normal 2 7 2 7 2 2" xfId="43612"/>
    <cellStyle name="Normal 2 7 2 7 2 3" xfId="43613"/>
    <cellStyle name="Normal 2 7 2 7 2 4" xfId="43614"/>
    <cellStyle name="Normal 2 7 2 7 2 5" xfId="43615"/>
    <cellStyle name="Normal 2 7 2 7 2 6" xfId="43616"/>
    <cellStyle name="Normal 2 7 2 7 3" xfId="43617"/>
    <cellStyle name="Normal 2 7 2 7 3 2" xfId="43618"/>
    <cellStyle name="Normal 2 7 2 7 3 2 2" xfId="43619"/>
    <cellStyle name="Normal 2 7 2 7 3 3" xfId="43620"/>
    <cellStyle name="Normal 2 7 2 7 4" xfId="43621"/>
    <cellStyle name="Normal 2 7 2 7 5" xfId="43622"/>
    <cellStyle name="Normal 2 7 2 7 6" xfId="43623"/>
    <cellStyle name="Normal 2 7 2 7 7" xfId="43624"/>
    <cellStyle name="Normal 2 7 2 8" xfId="43625"/>
    <cellStyle name="Normal 2 7 2 8 2" xfId="43626"/>
    <cellStyle name="Normal 2 7 2 8 3" xfId="43627"/>
    <cellStyle name="Normal 2 7 2 8 4" xfId="43628"/>
    <cellStyle name="Normal 2 7 2 8 5" xfId="43629"/>
    <cellStyle name="Normal 2 7 2 8 6" xfId="43630"/>
    <cellStyle name="Normal 2 7 2 9" xfId="43631"/>
    <cellStyle name="Normal 2 7 20" xfId="43632"/>
    <cellStyle name="Normal 2 7 20 2" xfId="43633"/>
    <cellStyle name="Normal 2 7 20 3" xfId="43634"/>
    <cellStyle name="Normal 2 7 20 4" xfId="43635"/>
    <cellStyle name="Normal 2 7 20 5" xfId="43636"/>
    <cellStyle name="Normal 2 7 20 6" xfId="43637"/>
    <cellStyle name="Normal 2 7 21" xfId="43638"/>
    <cellStyle name="Normal 2 7 21 2" xfId="43639"/>
    <cellStyle name="Normal 2 7 21 3" xfId="43640"/>
    <cellStyle name="Normal 2 7 21 4" xfId="43641"/>
    <cellStyle name="Normal 2 7 21 5" xfId="43642"/>
    <cellStyle name="Normal 2 7 21 6" xfId="43643"/>
    <cellStyle name="Normal 2 7 22" xfId="43644"/>
    <cellStyle name="Normal 2 7 23" xfId="43645"/>
    <cellStyle name="Normal 2 7 24" xfId="43646"/>
    <cellStyle name="Normal 2 7 25" xfId="43647"/>
    <cellStyle name="Normal 2 7 26" xfId="43648"/>
    <cellStyle name="Normal 2 7 3" xfId="43649"/>
    <cellStyle name="Normal 2 7 3 10" xfId="43650"/>
    <cellStyle name="Normal 2 7 3 11" xfId="43651"/>
    <cellStyle name="Normal 2 7 3 12" xfId="43652"/>
    <cellStyle name="Normal 2 7 3 13" xfId="43653"/>
    <cellStyle name="Normal 2 7 3 2" xfId="43654"/>
    <cellStyle name="Normal 2 7 3 2 2" xfId="43655"/>
    <cellStyle name="Normal 2 7 3 2 2 2" xfId="43656"/>
    <cellStyle name="Normal 2 7 3 2 2 3" xfId="43657"/>
    <cellStyle name="Normal 2 7 3 2 2 4" xfId="43658"/>
    <cellStyle name="Normal 2 7 3 2 2 5" xfId="43659"/>
    <cellStyle name="Normal 2 7 3 2 2 6" xfId="43660"/>
    <cellStyle name="Normal 2 7 3 2 3" xfId="43661"/>
    <cellStyle name="Normal 2 7 3 2 4" xfId="43662"/>
    <cellStyle name="Normal 2 7 3 2 5" xfId="43663"/>
    <cellStyle name="Normal 2 7 3 2 6" xfId="43664"/>
    <cellStyle name="Normal 2 7 3 2 7" xfId="43665"/>
    <cellStyle name="Normal 2 7 3 3" xfId="43666"/>
    <cellStyle name="Normal 2 7 3 3 2" xfId="43667"/>
    <cellStyle name="Normal 2 7 3 3 2 2" xfId="43668"/>
    <cellStyle name="Normal 2 7 3 3 2 3" xfId="43669"/>
    <cellStyle name="Normal 2 7 3 3 2 4" xfId="43670"/>
    <cellStyle name="Normal 2 7 3 3 2 5" xfId="43671"/>
    <cellStyle name="Normal 2 7 3 3 2 6" xfId="43672"/>
    <cellStyle name="Normal 2 7 3 3 3" xfId="43673"/>
    <cellStyle name="Normal 2 7 3 3 4" xfId="43674"/>
    <cellStyle name="Normal 2 7 3 3 5" xfId="43675"/>
    <cellStyle name="Normal 2 7 3 3 6" xfId="43676"/>
    <cellStyle name="Normal 2 7 3 3 7" xfId="43677"/>
    <cellStyle name="Normal 2 7 3 4" xfId="43678"/>
    <cellStyle name="Normal 2 7 3 4 2" xfId="43679"/>
    <cellStyle name="Normal 2 7 3 4 2 2" xfId="43680"/>
    <cellStyle name="Normal 2 7 3 4 2 3" xfId="43681"/>
    <cellStyle name="Normal 2 7 3 4 2 4" xfId="43682"/>
    <cellStyle name="Normal 2 7 3 4 2 5" xfId="43683"/>
    <cellStyle name="Normal 2 7 3 4 2 6" xfId="43684"/>
    <cellStyle name="Normal 2 7 3 4 3" xfId="43685"/>
    <cellStyle name="Normal 2 7 3 4 4" xfId="43686"/>
    <cellStyle name="Normal 2 7 3 4 5" xfId="43687"/>
    <cellStyle name="Normal 2 7 3 4 6" xfId="43688"/>
    <cellStyle name="Normal 2 7 3 4 7" xfId="43689"/>
    <cellStyle name="Normal 2 7 3 5" xfId="43690"/>
    <cellStyle name="Normal 2 7 3 5 2" xfId="43691"/>
    <cellStyle name="Normal 2 7 3 5 2 2" xfId="43692"/>
    <cellStyle name="Normal 2 7 3 5 2 3" xfId="43693"/>
    <cellStyle name="Normal 2 7 3 5 2 4" xfId="43694"/>
    <cellStyle name="Normal 2 7 3 5 2 5" xfId="43695"/>
    <cellStyle name="Normal 2 7 3 5 2 6" xfId="43696"/>
    <cellStyle name="Normal 2 7 3 5 3" xfId="43697"/>
    <cellStyle name="Normal 2 7 3 5 4" xfId="43698"/>
    <cellStyle name="Normal 2 7 3 5 5" xfId="43699"/>
    <cellStyle name="Normal 2 7 3 5 6" xfId="43700"/>
    <cellStyle name="Normal 2 7 3 5 7" xfId="43701"/>
    <cellStyle name="Normal 2 7 3 6" xfId="43702"/>
    <cellStyle name="Normal 2 7 3 6 2" xfId="43703"/>
    <cellStyle name="Normal 2 7 3 6 2 2" xfId="43704"/>
    <cellStyle name="Normal 2 7 3 6 2 3" xfId="43705"/>
    <cellStyle name="Normal 2 7 3 6 2 4" xfId="43706"/>
    <cellStyle name="Normal 2 7 3 6 2 5" xfId="43707"/>
    <cellStyle name="Normal 2 7 3 6 2 6" xfId="43708"/>
    <cellStyle name="Normal 2 7 3 6 3" xfId="43709"/>
    <cellStyle name="Normal 2 7 3 6 4" xfId="43710"/>
    <cellStyle name="Normal 2 7 3 6 5" xfId="43711"/>
    <cellStyle name="Normal 2 7 3 6 6" xfId="43712"/>
    <cellStyle name="Normal 2 7 3 6 7" xfId="43713"/>
    <cellStyle name="Normal 2 7 3 7" xfId="43714"/>
    <cellStyle name="Normal 2 7 3 7 2" xfId="43715"/>
    <cellStyle name="Normal 2 7 3 7 2 2" xfId="43716"/>
    <cellStyle name="Normal 2 7 3 7 2 3" xfId="43717"/>
    <cellStyle name="Normal 2 7 3 7 2 4" xfId="43718"/>
    <cellStyle name="Normal 2 7 3 7 2 5" xfId="43719"/>
    <cellStyle name="Normal 2 7 3 7 2 6" xfId="43720"/>
    <cellStyle name="Normal 2 7 3 7 3" xfId="43721"/>
    <cellStyle name="Normal 2 7 3 7 4" xfId="43722"/>
    <cellStyle name="Normal 2 7 3 7 5" xfId="43723"/>
    <cellStyle name="Normal 2 7 3 7 6" xfId="43724"/>
    <cellStyle name="Normal 2 7 3 7 7" xfId="43725"/>
    <cellStyle name="Normal 2 7 3 8" xfId="43726"/>
    <cellStyle name="Normal 2 7 3 8 2" xfId="43727"/>
    <cellStyle name="Normal 2 7 3 8 3" xfId="43728"/>
    <cellStyle name="Normal 2 7 3 8 4" xfId="43729"/>
    <cellStyle name="Normal 2 7 3 8 5" xfId="43730"/>
    <cellStyle name="Normal 2 7 3 8 6" xfId="43731"/>
    <cellStyle name="Normal 2 7 3 9" xfId="43732"/>
    <cellStyle name="Normal 2 7 4" xfId="43733"/>
    <cellStyle name="Normal 2 7 4 10" xfId="43734"/>
    <cellStyle name="Normal 2 7 4 11" xfId="43735"/>
    <cellStyle name="Normal 2 7 4 12" xfId="43736"/>
    <cellStyle name="Normal 2 7 4 13" xfId="43737"/>
    <cellStyle name="Normal 2 7 4 2" xfId="43738"/>
    <cellStyle name="Normal 2 7 4 2 2" xfId="43739"/>
    <cellStyle name="Normal 2 7 4 2 2 2" xfId="43740"/>
    <cellStyle name="Normal 2 7 4 2 2 3" xfId="43741"/>
    <cellStyle name="Normal 2 7 4 2 2 4" xfId="43742"/>
    <cellStyle name="Normal 2 7 4 2 2 5" xfId="43743"/>
    <cellStyle name="Normal 2 7 4 2 2 6" xfId="43744"/>
    <cellStyle name="Normal 2 7 4 2 3" xfId="43745"/>
    <cellStyle name="Normal 2 7 4 2 4" xfId="43746"/>
    <cellStyle name="Normal 2 7 4 2 5" xfId="43747"/>
    <cellStyle name="Normal 2 7 4 2 6" xfId="43748"/>
    <cellStyle name="Normal 2 7 4 2 7" xfId="43749"/>
    <cellStyle name="Normal 2 7 4 3" xfId="43750"/>
    <cellStyle name="Normal 2 7 4 3 2" xfId="43751"/>
    <cellStyle name="Normal 2 7 4 3 2 2" xfId="43752"/>
    <cellStyle name="Normal 2 7 4 3 2 3" xfId="43753"/>
    <cellStyle name="Normal 2 7 4 3 2 4" xfId="43754"/>
    <cellStyle name="Normal 2 7 4 3 2 5" xfId="43755"/>
    <cellStyle name="Normal 2 7 4 3 2 6" xfId="43756"/>
    <cellStyle name="Normal 2 7 4 3 3" xfId="43757"/>
    <cellStyle name="Normal 2 7 4 3 4" xfId="43758"/>
    <cellStyle name="Normal 2 7 4 3 5" xfId="43759"/>
    <cellStyle name="Normal 2 7 4 3 6" xfId="43760"/>
    <cellStyle name="Normal 2 7 4 3 7" xfId="43761"/>
    <cellStyle name="Normal 2 7 4 4" xfId="43762"/>
    <cellStyle name="Normal 2 7 4 4 2" xfId="43763"/>
    <cellStyle name="Normal 2 7 4 4 2 2" xfId="43764"/>
    <cellStyle name="Normal 2 7 4 4 2 3" xfId="43765"/>
    <cellStyle name="Normal 2 7 4 4 2 4" xfId="43766"/>
    <cellStyle name="Normal 2 7 4 4 2 5" xfId="43767"/>
    <cellStyle name="Normal 2 7 4 4 2 6" xfId="43768"/>
    <cellStyle name="Normal 2 7 4 4 3" xfId="43769"/>
    <cellStyle name="Normal 2 7 4 4 4" xfId="43770"/>
    <cellStyle name="Normal 2 7 4 4 5" xfId="43771"/>
    <cellStyle name="Normal 2 7 4 4 6" xfId="43772"/>
    <cellStyle name="Normal 2 7 4 4 7" xfId="43773"/>
    <cellStyle name="Normal 2 7 4 5" xfId="43774"/>
    <cellStyle name="Normal 2 7 4 5 2" xfId="43775"/>
    <cellStyle name="Normal 2 7 4 5 2 2" xfId="43776"/>
    <cellStyle name="Normal 2 7 4 5 2 3" xfId="43777"/>
    <cellStyle name="Normal 2 7 4 5 2 4" xfId="43778"/>
    <cellStyle name="Normal 2 7 4 5 2 5" xfId="43779"/>
    <cellStyle name="Normal 2 7 4 5 2 6" xfId="43780"/>
    <cellStyle name="Normal 2 7 4 5 3" xfId="43781"/>
    <cellStyle name="Normal 2 7 4 5 4" xfId="43782"/>
    <cellStyle name="Normal 2 7 4 5 5" xfId="43783"/>
    <cellStyle name="Normal 2 7 4 5 6" xfId="43784"/>
    <cellStyle name="Normal 2 7 4 5 7" xfId="43785"/>
    <cellStyle name="Normal 2 7 4 6" xfId="43786"/>
    <cellStyle name="Normal 2 7 4 6 2" xfId="43787"/>
    <cellStyle name="Normal 2 7 4 6 2 2" xfId="43788"/>
    <cellStyle name="Normal 2 7 4 6 2 3" xfId="43789"/>
    <cellStyle name="Normal 2 7 4 6 2 4" xfId="43790"/>
    <cellStyle name="Normal 2 7 4 6 2 5" xfId="43791"/>
    <cellStyle name="Normal 2 7 4 6 2 6" xfId="43792"/>
    <cellStyle name="Normal 2 7 4 6 3" xfId="43793"/>
    <cellStyle name="Normal 2 7 4 6 4" xfId="43794"/>
    <cellStyle name="Normal 2 7 4 6 5" xfId="43795"/>
    <cellStyle name="Normal 2 7 4 6 6" xfId="43796"/>
    <cellStyle name="Normal 2 7 4 6 7" xfId="43797"/>
    <cellStyle name="Normal 2 7 4 7" xfId="43798"/>
    <cellStyle name="Normal 2 7 4 7 2" xfId="43799"/>
    <cellStyle name="Normal 2 7 4 7 2 2" xfId="43800"/>
    <cellStyle name="Normal 2 7 4 7 2 3" xfId="43801"/>
    <cellStyle name="Normal 2 7 4 7 2 4" xfId="43802"/>
    <cellStyle name="Normal 2 7 4 7 2 5" xfId="43803"/>
    <cellStyle name="Normal 2 7 4 7 2 6" xfId="43804"/>
    <cellStyle name="Normal 2 7 4 7 3" xfId="43805"/>
    <cellStyle name="Normal 2 7 4 7 4" xfId="43806"/>
    <cellStyle name="Normal 2 7 4 7 5" xfId="43807"/>
    <cellStyle name="Normal 2 7 4 7 6" xfId="43808"/>
    <cellStyle name="Normal 2 7 4 7 7" xfId="43809"/>
    <cellStyle name="Normal 2 7 4 8" xfId="43810"/>
    <cellStyle name="Normal 2 7 4 8 2" xfId="43811"/>
    <cellStyle name="Normal 2 7 4 8 3" xfId="43812"/>
    <cellStyle name="Normal 2 7 4 8 4" xfId="43813"/>
    <cellStyle name="Normal 2 7 4 8 5" xfId="43814"/>
    <cellStyle name="Normal 2 7 4 8 6" xfId="43815"/>
    <cellStyle name="Normal 2 7 4 9" xfId="43816"/>
    <cellStyle name="Normal 2 7 5" xfId="43817"/>
    <cellStyle name="Normal 2 7 5 10" xfId="43818"/>
    <cellStyle name="Normal 2 7 5 11" xfId="43819"/>
    <cellStyle name="Normal 2 7 5 12" xfId="43820"/>
    <cellStyle name="Normal 2 7 5 13" xfId="43821"/>
    <cellStyle name="Normal 2 7 5 2" xfId="43822"/>
    <cellStyle name="Normal 2 7 5 2 2" xfId="43823"/>
    <cellStyle name="Normal 2 7 5 2 2 2" xfId="43824"/>
    <cellStyle name="Normal 2 7 5 2 2 3" xfId="43825"/>
    <cellStyle name="Normal 2 7 5 2 2 4" xfId="43826"/>
    <cellStyle name="Normal 2 7 5 2 2 5" xfId="43827"/>
    <cellStyle name="Normal 2 7 5 2 2 6" xfId="43828"/>
    <cellStyle name="Normal 2 7 5 2 3" xfId="43829"/>
    <cellStyle name="Normal 2 7 5 2 4" xfId="43830"/>
    <cellStyle name="Normal 2 7 5 2 5" xfId="43831"/>
    <cellStyle name="Normal 2 7 5 2 6" xfId="43832"/>
    <cellStyle name="Normal 2 7 5 2 7" xfId="43833"/>
    <cellStyle name="Normal 2 7 5 3" xfId="43834"/>
    <cellStyle name="Normal 2 7 5 3 2" xfId="43835"/>
    <cellStyle name="Normal 2 7 5 3 2 2" xfId="43836"/>
    <cellStyle name="Normal 2 7 5 3 2 2 2" xfId="43837"/>
    <cellStyle name="Normal 2 7 5 3 2 2 2 2" xfId="43838"/>
    <cellStyle name="Normal 2 7 5 3 2 2 3" xfId="43839"/>
    <cellStyle name="Normal 2 7 5 3 2 3" xfId="43840"/>
    <cellStyle name="Normal 2 7 5 3 2 4" xfId="43841"/>
    <cellStyle name="Normal 2 7 5 3 2 5" xfId="43842"/>
    <cellStyle name="Normal 2 7 5 3 2 6" xfId="43843"/>
    <cellStyle name="Normal 2 7 5 3 3" xfId="43844"/>
    <cellStyle name="Normal 2 7 5 3 4" xfId="43845"/>
    <cellStyle name="Normal 2 7 5 3 5" xfId="43846"/>
    <cellStyle name="Normal 2 7 5 3 6" xfId="43847"/>
    <cellStyle name="Normal 2 7 5 3 7" xfId="43848"/>
    <cellStyle name="Normal 2 7 5 4" xfId="43849"/>
    <cellStyle name="Normal 2 7 5 4 2" xfId="43850"/>
    <cellStyle name="Normal 2 7 5 4 2 2" xfId="43851"/>
    <cellStyle name="Normal 2 7 5 4 2 3" xfId="43852"/>
    <cellStyle name="Normal 2 7 5 4 2 4" xfId="43853"/>
    <cellStyle name="Normal 2 7 5 4 2 5" xfId="43854"/>
    <cellStyle name="Normal 2 7 5 4 2 6" xfId="43855"/>
    <cellStyle name="Normal 2 7 5 4 3" xfId="43856"/>
    <cellStyle name="Normal 2 7 5 4 4" xfId="43857"/>
    <cellStyle name="Normal 2 7 5 4 5" xfId="43858"/>
    <cellStyle name="Normal 2 7 5 4 6" xfId="43859"/>
    <cellStyle name="Normal 2 7 5 4 7" xfId="43860"/>
    <cellStyle name="Normal 2 7 5 5" xfId="43861"/>
    <cellStyle name="Normal 2 7 5 5 2" xfId="43862"/>
    <cellStyle name="Normal 2 7 5 5 2 2" xfId="43863"/>
    <cellStyle name="Normal 2 7 5 5 2 3" xfId="43864"/>
    <cellStyle name="Normal 2 7 5 5 2 4" xfId="43865"/>
    <cellStyle name="Normal 2 7 5 5 2 5" xfId="43866"/>
    <cellStyle name="Normal 2 7 5 5 2 6" xfId="43867"/>
    <cellStyle name="Normal 2 7 5 5 3" xfId="43868"/>
    <cellStyle name="Normal 2 7 5 5 4" xfId="43869"/>
    <cellStyle name="Normal 2 7 5 5 5" xfId="43870"/>
    <cellStyle name="Normal 2 7 5 5 6" xfId="43871"/>
    <cellStyle name="Normal 2 7 5 5 7" xfId="43872"/>
    <cellStyle name="Normal 2 7 5 6" xfId="43873"/>
    <cellStyle name="Normal 2 7 5 6 2" xfId="43874"/>
    <cellStyle name="Normal 2 7 5 6 2 2" xfId="43875"/>
    <cellStyle name="Normal 2 7 5 6 2 3" xfId="43876"/>
    <cellStyle name="Normal 2 7 5 6 2 4" xfId="43877"/>
    <cellStyle name="Normal 2 7 5 6 2 5" xfId="43878"/>
    <cellStyle name="Normal 2 7 5 6 2 6" xfId="43879"/>
    <cellStyle name="Normal 2 7 5 6 3" xfId="43880"/>
    <cellStyle name="Normal 2 7 5 6 4" xfId="43881"/>
    <cellStyle name="Normal 2 7 5 6 5" xfId="43882"/>
    <cellStyle name="Normal 2 7 5 6 6" xfId="43883"/>
    <cellStyle name="Normal 2 7 5 6 7" xfId="43884"/>
    <cellStyle name="Normal 2 7 5 7" xfId="43885"/>
    <cellStyle name="Normal 2 7 5 7 2" xfId="43886"/>
    <cellStyle name="Normal 2 7 5 7 2 2" xfId="43887"/>
    <cellStyle name="Normal 2 7 5 7 2 3" xfId="43888"/>
    <cellStyle name="Normal 2 7 5 7 2 4" xfId="43889"/>
    <cellStyle name="Normal 2 7 5 7 2 5" xfId="43890"/>
    <cellStyle name="Normal 2 7 5 7 2 6" xfId="43891"/>
    <cellStyle name="Normal 2 7 5 7 3" xfId="43892"/>
    <cellStyle name="Normal 2 7 5 7 4" xfId="43893"/>
    <cellStyle name="Normal 2 7 5 7 5" xfId="43894"/>
    <cellStyle name="Normal 2 7 5 7 6" xfId="43895"/>
    <cellStyle name="Normal 2 7 5 7 7" xfId="43896"/>
    <cellStyle name="Normal 2 7 5 8" xfId="43897"/>
    <cellStyle name="Normal 2 7 5 8 2" xfId="43898"/>
    <cellStyle name="Normal 2 7 5 8 3" xfId="43899"/>
    <cellStyle name="Normal 2 7 5 8 4" xfId="43900"/>
    <cellStyle name="Normal 2 7 5 8 5" xfId="43901"/>
    <cellStyle name="Normal 2 7 5 8 6" xfId="43902"/>
    <cellStyle name="Normal 2 7 5 9" xfId="43903"/>
    <cellStyle name="Normal 2 7 6" xfId="43904"/>
    <cellStyle name="Normal 2 7 6 10" xfId="43905"/>
    <cellStyle name="Normal 2 7 6 11" xfId="43906"/>
    <cellStyle name="Normal 2 7 6 12" xfId="43907"/>
    <cellStyle name="Normal 2 7 6 13" xfId="43908"/>
    <cellStyle name="Normal 2 7 6 2" xfId="43909"/>
    <cellStyle name="Normal 2 7 6 2 2" xfId="43910"/>
    <cellStyle name="Normal 2 7 6 2 2 2" xfId="43911"/>
    <cellStyle name="Normal 2 7 6 2 2 3" xfId="43912"/>
    <cellStyle name="Normal 2 7 6 2 2 4" xfId="43913"/>
    <cellStyle name="Normal 2 7 6 2 2 5" xfId="43914"/>
    <cellStyle name="Normal 2 7 6 2 2 6" xfId="43915"/>
    <cellStyle name="Normal 2 7 6 2 3" xfId="43916"/>
    <cellStyle name="Normal 2 7 6 2 4" xfId="43917"/>
    <cellStyle name="Normal 2 7 6 2 5" xfId="43918"/>
    <cellStyle name="Normal 2 7 6 2 6" xfId="43919"/>
    <cellStyle name="Normal 2 7 6 2 7" xfId="43920"/>
    <cellStyle name="Normal 2 7 6 3" xfId="43921"/>
    <cellStyle name="Normal 2 7 6 3 2" xfId="43922"/>
    <cellStyle name="Normal 2 7 6 3 2 2" xfId="43923"/>
    <cellStyle name="Normal 2 7 6 3 2 3" xfId="43924"/>
    <cellStyle name="Normal 2 7 6 3 2 4" xfId="43925"/>
    <cellStyle name="Normal 2 7 6 3 2 5" xfId="43926"/>
    <cellStyle name="Normal 2 7 6 3 2 6" xfId="43927"/>
    <cellStyle name="Normal 2 7 6 3 3" xfId="43928"/>
    <cellStyle name="Normal 2 7 6 3 3 2" xfId="43929"/>
    <cellStyle name="Normal 2 7 6 3 4" xfId="43930"/>
    <cellStyle name="Normal 2 7 6 3 5" xfId="43931"/>
    <cellStyle name="Normal 2 7 6 3 6" xfId="43932"/>
    <cellStyle name="Normal 2 7 6 3 7" xfId="43933"/>
    <cellStyle name="Normal 2 7 6 4" xfId="43934"/>
    <cellStyle name="Normal 2 7 6 4 2" xfId="43935"/>
    <cellStyle name="Normal 2 7 6 4 2 2" xfId="43936"/>
    <cellStyle name="Normal 2 7 6 4 2 3" xfId="43937"/>
    <cellStyle name="Normal 2 7 6 4 2 4" xfId="43938"/>
    <cellStyle name="Normal 2 7 6 4 2 5" xfId="43939"/>
    <cellStyle name="Normal 2 7 6 4 2 6" xfId="43940"/>
    <cellStyle name="Normal 2 7 6 4 3" xfId="43941"/>
    <cellStyle name="Normal 2 7 6 4 4" xfId="43942"/>
    <cellStyle name="Normal 2 7 6 4 5" xfId="43943"/>
    <cellStyle name="Normal 2 7 6 4 6" xfId="43944"/>
    <cellStyle name="Normal 2 7 6 4 7" xfId="43945"/>
    <cellStyle name="Normal 2 7 6 5" xfId="43946"/>
    <cellStyle name="Normal 2 7 6 5 2" xfId="43947"/>
    <cellStyle name="Normal 2 7 6 5 2 2" xfId="43948"/>
    <cellStyle name="Normal 2 7 6 5 2 3" xfId="43949"/>
    <cellStyle name="Normal 2 7 6 5 2 4" xfId="43950"/>
    <cellStyle name="Normal 2 7 6 5 2 5" xfId="43951"/>
    <cellStyle name="Normal 2 7 6 5 2 6" xfId="43952"/>
    <cellStyle name="Normal 2 7 6 5 3" xfId="43953"/>
    <cellStyle name="Normal 2 7 6 5 4" xfId="43954"/>
    <cellStyle name="Normal 2 7 6 5 5" xfId="43955"/>
    <cellStyle name="Normal 2 7 6 5 6" xfId="43956"/>
    <cellStyle name="Normal 2 7 6 5 7" xfId="43957"/>
    <cellStyle name="Normal 2 7 6 6" xfId="43958"/>
    <cellStyle name="Normal 2 7 6 6 2" xfId="43959"/>
    <cellStyle name="Normal 2 7 6 6 2 2" xfId="43960"/>
    <cellStyle name="Normal 2 7 6 6 2 3" xfId="43961"/>
    <cellStyle name="Normal 2 7 6 6 2 4" xfId="43962"/>
    <cellStyle name="Normal 2 7 6 6 2 5" xfId="43963"/>
    <cellStyle name="Normal 2 7 6 6 2 6" xfId="43964"/>
    <cellStyle name="Normal 2 7 6 6 3" xfId="43965"/>
    <cellStyle name="Normal 2 7 6 6 4" xfId="43966"/>
    <cellStyle name="Normal 2 7 6 6 5" xfId="43967"/>
    <cellStyle name="Normal 2 7 6 6 6" xfId="43968"/>
    <cellStyle name="Normal 2 7 6 6 7" xfId="43969"/>
    <cellStyle name="Normal 2 7 6 7" xfId="43970"/>
    <cellStyle name="Normal 2 7 6 7 2" xfId="43971"/>
    <cellStyle name="Normal 2 7 6 7 2 2" xfId="43972"/>
    <cellStyle name="Normal 2 7 6 7 2 3" xfId="43973"/>
    <cellStyle name="Normal 2 7 6 7 2 4" xfId="43974"/>
    <cellStyle name="Normal 2 7 6 7 2 5" xfId="43975"/>
    <cellStyle name="Normal 2 7 6 7 2 6" xfId="43976"/>
    <cellStyle name="Normal 2 7 6 7 3" xfId="43977"/>
    <cellStyle name="Normal 2 7 6 7 4" xfId="43978"/>
    <cellStyle name="Normal 2 7 6 7 5" xfId="43979"/>
    <cellStyle name="Normal 2 7 6 7 6" xfId="43980"/>
    <cellStyle name="Normal 2 7 6 7 7" xfId="43981"/>
    <cellStyle name="Normal 2 7 6 8" xfId="43982"/>
    <cellStyle name="Normal 2 7 6 8 2" xfId="43983"/>
    <cellStyle name="Normal 2 7 6 8 3" xfId="43984"/>
    <cellStyle name="Normal 2 7 6 8 4" xfId="43985"/>
    <cellStyle name="Normal 2 7 6 8 5" xfId="43986"/>
    <cellStyle name="Normal 2 7 6 8 6" xfId="43987"/>
    <cellStyle name="Normal 2 7 6 9" xfId="43988"/>
    <cellStyle name="Normal 2 7 7" xfId="43989"/>
    <cellStyle name="Normal 2 7 7 10" xfId="43990"/>
    <cellStyle name="Normal 2 7 7 10 2" xfId="43991"/>
    <cellStyle name="Normal 2 7 7 10 2 2" xfId="43992"/>
    <cellStyle name="Normal 2 7 7 10 3" xfId="43993"/>
    <cellStyle name="Normal 2 7 7 11" xfId="43994"/>
    <cellStyle name="Normal 2 7 7 12" xfId="43995"/>
    <cellStyle name="Normal 2 7 7 13" xfId="43996"/>
    <cellStyle name="Normal 2 7 7 2" xfId="43997"/>
    <cellStyle name="Normal 2 7 7 2 2" xfId="43998"/>
    <cellStyle name="Normal 2 7 7 2 2 2" xfId="43999"/>
    <cellStyle name="Normal 2 7 7 2 2 3" xfId="44000"/>
    <cellStyle name="Normal 2 7 7 2 2 4" xfId="44001"/>
    <cellStyle name="Normal 2 7 7 2 2 5" xfId="44002"/>
    <cellStyle name="Normal 2 7 7 2 2 6" xfId="44003"/>
    <cellStyle name="Normal 2 7 7 2 3" xfId="44004"/>
    <cellStyle name="Normal 2 7 7 2 4" xfId="44005"/>
    <cellStyle name="Normal 2 7 7 2 5" xfId="44006"/>
    <cellStyle name="Normal 2 7 7 2 6" xfId="44007"/>
    <cellStyle name="Normal 2 7 7 2 7" xfId="44008"/>
    <cellStyle name="Normal 2 7 7 3" xfId="44009"/>
    <cellStyle name="Normal 2 7 7 3 2" xfId="44010"/>
    <cellStyle name="Normal 2 7 7 3 2 2" xfId="44011"/>
    <cellStyle name="Normal 2 7 7 3 2 3" xfId="44012"/>
    <cellStyle name="Normal 2 7 7 3 2 4" xfId="44013"/>
    <cellStyle name="Normal 2 7 7 3 2 5" xfId="44014"/>
    <cellStyle name="Normal 2 7 7 3 2 6" xfId="44015"/>
    <cellStyle name="Normal 2 7 7 3 3" xfId="44016"/>
    <cellStyle name="Normal 2 7 7 3 4" xfId="44017"/>
    <cellStyle name="Normal 2 7 7 3 5" xfId="44018"/>
    <cellStyle name="Normal 2 7 7 3 6" xfId="44019"/>
    <cellStyle name="Normal 2 7 7 3 7" xfId="44020"/>
    <cellStyle name="Normal 2 7 7 4" xfId="44021"/>
    <cellStyle name="Normal 2 7 7 4 2" xfId="44022"/>
    <cellStyle name="Normal 2 7 7 4 2 2" xfId="44023"/>
    <cellStyle name="Normal 2 7 7 4 2 3" xfId="44024"/>
    <cellStyle name="Normal 2 7 7 4 2 4" xfId="44025"/>
    <cellStyle name="Normal 2 7 7 4 2 5" xfId="44026"/>
    <cellStyle name="Normal 2 7 7 4 2 6" xfId="44027"/>
    <cellStyle name="Normal 2 7 7 4 3" xfId="44028"/>
    <cellStyle name="Normal 2 7 7 4 4" xfId="44029"/>
    <cellStyle name="Normal 2 7 7 4 5" xfId="44030"/>
    <cellStyle name="Normal 2 7 7 4 6" xfId="44031"/>
    <cellStyle name="Normal 2 7 7 4 7" xfId="44032"/>
    <cellStyle name="Normal 2 7 7 5" xfId="44033"/>
    <cellStyle name="Normal 2 7 7 5 2" xfId="44034"/>
    <cellStyle name="Normal 2 7 7 5 2 2" xfId="44035"/>
    <cellStyle name="Normal 2 7 7 5 2 3" xfId="44036"/>
    <cellStyle name="Normal 2 7 7 5 2 4" xfId="44037"/>
    <cellStyle name="Normal 2 7 7 5 2 5" xfId="44038"/>
    <cellStyle name="Normal 2 7 7 5 2 6" xfId="44039"/>
    <cellStyle name="Normal 2 7 7 5 3" xfId="44040"/>
    <cellStyle name="Normal 2 7 7 5 4" xfId="44041"/>
    <cellStyle name="Normal 2 7 7 5 5" xfId="44042"/>
    <cellStyle name="Normal 2 7 7 5 6" xfId="44043"/>
    <cellStyle name="Normal 2 7 7 5 7" xfId="44044"/>
    <cellStyle name="Normal 2 7 7 6" xfId="44045"/>
    <cellStyle name="Normal 2 7 7 6 2" xfId="44046"/>
    <cellStyle name="Normal 2 7 7 6 2 2" xfId="44047"/>
    <cellStyle name="Normal 2 7 7 6 2 3" xfId="44048"/>
    <cellStyle name="Normal 2 7 7 6 2 4" xfId="44049"/>
    <cellStyle name="Normal 2 7 7 6 2 5" xfId="44050"/>
    <cellStyle name="Normal 2 7 7 6 2 6" xfId="44051"/>
    <cellStyle name="Normal 2 7 7 6 3" xfId="44052"/>
    <cellStyle name="Normal 2 7 7 6 4" xfId="44053"/>
    <cellStyle name="Normal 2 7 7 6 5" xfId="44054"/>
    <cellStyle name="Normal 2 7 7 6 6" xfId="44055"/>
    <cellStyle name="Normal 2 7 7 6 7" xfId="44056"/>
    <cellStyle name="Normal 2 7 7 7" xfId="44057"/>
    <cellStyle name="Normal 2 7 7 7 2" xfId="44058"/>
    <cellStyle name="Normal 2 7 7 7 2 2" xfId="44059"/>
    <cellStyle name="Normal 2 7 7 7 2 3" xfId="44060"/>
    <cellStyle name="Normal 2 7 7 7 2 4" xfId="44061"/>
    <cellStyle name="Normal 2 7 7 7 2 5" xfId="44062"/>
    <cellStyle name="Normal 2 7 7 7 2 6" xfId="44063"/>
    <cellStyle name="Normal 2 7 7 7 3" xfId="44064"/>
    <cellStyle name="Normal 2 7 7 7 4" xfId="44065"/>
    <cellStyle name="Normal 2 7 7 7 5" xfId="44066"/>
    <cellStyle name="Normal 2 7 7 7 6" xfId="44067"/>
    <cellStyle name="Normal 2 7 7 7 7" xfId="44068"/>
    <cellStyle name="Normal 2 7 7 8" xfId="44069"/>
    <cellStyle name="Normal 2 7 7 8 2" xfId="44070"/>
    <cellStyle name="Normal 2 7 7 8 3" xfId="44071"/>
    <cellStyle name="Normal 2 7 7 8 4" xfId="44072"/>
    <cellStyle name="Normal 2 7 7 8 5" xfId="44073"/>
    <cellStyle name="Normal 2 7 7 8 6" xfId="44074"/>
    <cellStyle name="Normal 2 7 7 9" xfId="44075"/>
    <cellStyle name="Normal 2 7 8" xfId="44076"/>
    <cellStyle name="Normal 2 7 8 10" xfId="44077"/>
    <cellStyle name="Normal 2 7 8 11" xfId="44078"/>
    <cellStyle name="Normal 2 7 8 12" xfId="44079"/>
    <cellStyle name="Normal 2 7 8 13" xfId="44080"/>
    <cellStyle name="Normal 2 7 8 2" xfId="44081"/>
    <cellStyle name="Normal 2 7 8 2 2" xfId="44082"/>
    <cellStyle name="Normal 2 7 8 2 2 2" xfId="44083"/>
    <cellStyle name="Normal 2 7 8 2 2 3" xfId="44084"/>
    <cellStyle name="Normal 2 7 8 2 2 4" xfId="44085"/>
    <cellStyle name="Normal 2 7 8 2 2 5" xfId="44086"/>
    <cellStyle name="Normal 2 7 8 2 2 6" xfId="44087"/>
    <cellStyle name="Normal 2 7 8 2 3" xfId="44088"/>
    <cellStyle name="Normal 2 7 8 2 4" xfId="44089"/>
    <cellStyle name="Normal 2 7 8 2 5" xfId="44090"/>
    <cellStyle name="Normal 2 7 8 2 6" xfId="44091"/>
    <cellStyle name="Normal 2 7 8 2 7" xfId="44092"/>
    <cellStyle name="Normal 2 7 8 3" xfId="44093"/>
    <cellStyle name="Normal 2 7 8 3 2" xfId="44094"/>
    <cellStyle name="Normal 2 7 8 3 2 2" xfId="44095"/>
    <cellStyle name="Normal 2 7 8 3 2 3" xfId="44096"/>
    <cellStyle name="Normal 2 7 8 3 2 4" xfId="44097"/>
    <cellStyle name="Normal 2 7 8 3 2 5" xfId="44098"/>
    <cellStyle name="Normal 2 7 8 3 2 6" xfId="44099"/>
    <cellStyle name="Normal 2 7 8 3 3" xfId="44100"/>
    <cellStyle name="Normal 2 7 8 3 4" xfId="44101"/>
    <cellStyle name="Normal 2 7 8 3 5" xfId="44102"/>
    <cellStyle name="Normal 2 7 8 3 6" xfId="44103"/>
    <cellStyle name="Normal 2 7 8 3 7" xfId="44104"/>
    <cellStyle name="Normal 2 7 8 4" xfId="44105"/>
    <cellStyle name="Normal 2 7 8 4 2" xfId="44106"/>
    <cellStyle name="Normal 2 7 8 4 2 2" xfId="44107"/>
    <cellStyle name="Normal 2 7 8 4 2 3" xfId="44108"/>
    <cellStyle name="Normal 2 7 8 4 2 4" xfId="44109"/>
    <cellStyle name="Normal 2 7 8 4 2 5" xfId="44110"/>
    <cellStyle name="Normal 2 7 8 4 2 6" xfId="44111"/>
    <cellStyle name="Normal 2 7 8 4 3" xfId="44112"/>
    <cellStyle name="Normal 2 7 8 4 4" xfId="44113"/>
    <cellStyle name="Normal 2 7 8 4 5" xfId="44114"/>
    <cellStyle name="Normal 2 7 8 4 6" xfId="44115"/>
    <cellStyle name="Normal 2 7 8 4 7" xfId="44116"/>
    <cellStyle name="Normal 2 7 8 5" xfId="44117"/>
    <cellStyle name="Normal 2 7 8 5 2" xfId="44118"/>
    <cellStyle name="Normal 2 7 8 5 2 2" xfId="44119"/>
    <cellStyle name="Normal 2 7 8 5 2 3" xfId="44120"/>
    <cellStyle name="Normal 2 7 8 5 2 4" xfId="44121"/>
    <cellStyle name="Normal 2 7 8 5 2 5" xfId="44122"/>
    <cellStyle name="Normal 2 7 8 5 2 6" xfId="44123"/>
    <cellStyle name="Normal 2 7 8 5 3" xfId="44124"/>
    <cellStyle name="Normal 2 7 8 5 4" xfId="44125"/>
    <cellStyle name="Normal 2 7 8 5 5" xfId="44126"/>
    <cellStyle name="Normal 2 7 8 5 6" xfId="44127"/>
    <cellStyle name="Normal 2 7 8 5 7" xfId="44128"/>
    <cellStyle name="Normal 2 7 8 6" xfId="44129"/>
    <cellStyle name="Normal 2 7 8 6 2" xfId="44130"/>
    <cellStyle name="Normal 2 7 8 6 2 2" xfId="44131"/>
    <cellStyle name="Normal 2 7 8 6 2 3" xfId="44132"/>
    <cellStyle name="Normal 2 7 8 6 2 4" xfId="44133"/>
    <cellStyle name="Normal 2 7 8 6 2 5" xfId="44134"/>
    <cellStyle name="Normal 2 7 8 6 2 6" xfId="44135"/>
    <cellStyle name="Normal 2 7 8 6 3" xfId="44136"/>
    <cellStyle name="Normal 2 7 8 6 4" xfId="44137"/>
    <cellStyle name="Normal 2 7 8 6 5" xfId="44138"/>
    <cellStyle name="Normal 2 7 8 6 6" xfId="44139"/>
    <cellStyle name="Normal 2 7 8 6 7" xfId="44140"/>
    <cellStyle name="Normal 2 7 8 7" xfId="44141"/>
    <cellStyle name="Normal 2 7 8 7 2" xfId="44142"/>
    <cellStyle name="Normal 2 7 8 7 2 2" xfId="44143"/>
    <cellStyle name="Normal 2 7 8 7 2 3" xfId="44144"/>
    <cellStyle name="Normal 2 7 8 7 2 4" xfId="44145"/>
    <cellStyle name="Normal 2 7 8 7 2 5" xfId="44146"/>
    <cellStyle name="Normal 2 7 8 7 2 6" xfId="44147"/>
    <cellStyle name="Normal 2 7 8 7 3" xfId="44148"/>
    <cellStyle name="Normal 2 7 8 7 4" xfId="44149"/>
    <cellStyle name="Normal 2 7 8 7 5" xfId="44150"/>
    <cellStyle name="Normal 2 7 8 7 6" xfId="44151"/>
    <cellStyle name="Normal 2 7 8 7 7" xfId="44152"/>
    <cellStyle name="Normal 2 7 8 8" xfId="44153"/>
    <cellStyle name="Normal 2 7 8 8 2" xfId="44154"/>
    <cellStyle name="Normal 2 7 8 8 3" xfId="44155"/>
    <cellStyle name="Normal 2 7 8 8 4" xfId="44156"/>
    <cellStyle name="Normal 2 7 8 8 5" xfId="44157"/>
    <cellStyle name="Normal 2 7 8 8 6" xfId="44158"/>
    <cellStyle name="Normal 2 7 8 9" xfId="44159"/>
    <cellStyle name="Normal 2 7 9" xfId="44160"/>
    <cellStyle name="Normal 2 7 9 10" xfId="44161"/>
    <cellStyle name="Normal 2 7 9 11" xfId="44162"/>
    <cellStyle name="Normal 2 7 9 12" xfId="44163"/>
    <cellStyle name="Normal 2 7 9 13" xfId="44164"/>
    <cellStyle name="Normal 2 7 9 2" xfId="44165"/>
    <cellStyle name="Normal 2 7 9 2 2" xfId="44166"/>
    <cellStyle name="Normal 2 7 9 2 2 2" xfId="44167"/>
    <cellStyle name="Normal 2 7 9 2 2 3" xfId="44168"/>
    <cellStyle name="Normal 2 7 9 2 2 4" xfId="44169"/>
    <cellStyle name="Normal 2 7 9 2 2 5" xfId="44170"/>
    <cellStyle name="Normal 2 7 9 2 2 6" xfId="44171"/>
    <cellStyle name="Normal 2 7 9 2 3" xfId="44172"/>
    <cellStyle name="Normal 2 7 9 2 4" xfId="44173"/>
    <cellStyle name="Normal 2 7 9 2 5" xfId="44174"/>
    <cellStyle name="Normal 2 7 9 2 6" xfId="44175"/>
    <cellStyle name="Normal 2 7 9 2 7" xfId="44176"/>
    <cellStyle name="Normal 2 7 9 3" xfId="44177"/>
    <cellStyle name="Normal 2 7 9 3 2" xfId="44178"/>
    <cellStyle name="Normal 2 7 9 3 2 2" xfId="44179"/>
    <cellStyle name="Normal 2 7 9 3 2 3" xfId="44180"/>
    <cellStyle name="Normal 2 7 9 3 2 4" xfId="44181"/>
    <cellStyle name="Normal 2 7 9 3 2 5" xfId="44182"/>
    <cellStyle name="Normal 2 7 9 3 2 6" xfId="44183"/>
    <cellStyle name="Normal 2 7 9 3 3" xfId="44184"/>
    <cellStyle name="Normal 2 7 9 3 4" xfId="44185"/>
    <cellStyle name="Normal 2 7 9 3 5" xfId="44186"/>
    <cellStyle name="Normal 2 7 9 3 6" xfId="44187"/>
    <cellStyle name="Normal 2 7 9 3 7" xfId="44188"/>
    <cellStyle name="Normal 2 7 9 4" xfId="44189"/>
    <cellStyle name="Normal 2 7 9 4 2" xfId="44190"/>
    <cellStyle name="Normal 2 7 9 4 2 2" xfId="44191"/>
    <cellStyle name="Normal 2 7 9 4 2 3" xfId="44192"/>
    <cellStyle name="Normal 2 7 9 4 2 4" xfId="44193"/>
    <cellStyle name="Normal 2 7 9 4 2 5" xfId="44194"/>
    <cellStyle name="Normal 2 7 9 4 2 6" xfId="44195"/>
    <cellStyle name="Normal 2 7 9 4 3" xfId="44196"/>
    <cellStyle name="Normal 2 7 9 4 4" xfId="44197"/>
    <cellStyle name="Normal 2 7 9 4 5" xfId="44198"/>
    <cellStyle name="Normal 2 7 9 4 6" xfId="44199"/>
    <cellStyle name="Normal 2 7 9 4 7" xfId="44200"/>
    <cellStyle name="Normal 2 7 9 5" xfId="44201"/>
    <cellStyle name="Normal 2 7 9 5 2" xfId="44202"/>
    <cellStyle name="Normal 2 7 9 5 2 2" xfId="44203"/>
    <cellStyle name="Normal 2 7 9 5 2 3" xfId="44204"/>
    <cellStyle name="Normal 2 7 9 5 2 4" xfId="44205"/>
    <cellStyle name="Normal 2 7 9 5 2 5" xfId="44206"/>
    <cellStyle name="Normal 2 7 9 5 2 6" xfId="44207"/>
    <cellStyle name="Normal 2 7 9 5 3" xfId="44208"/>
    <cellStyle name="Normal 2 7 9 5 4" xfId="44209"/>
    <cellStyle name="Normal 2 7 9 5 5" xfId="44210"/>
    <cellStyle name="Normal 2 7 9 5 6" xfId="44211"/>
    <cellStyle name="Normal 2 7 9 5 7" xfId="44212"/>
    <cellStyle name="Normal 2 7 9 6" xfId="44213"/>
    <cellStyle name="Normal 2 7 9 6 2" xfId="44214"/>
    <cellStyle name="Normal 2 7 9 6 2 2" xfId="44215"/>
    <cellStyle name="Normal 2 7 9 6 2 3" xfId="44216"/>
    <cellStyle name="Normal 2 7 9 6 2 4" xfId="44217"/>
    <cellStyle name="Normal 2 7 9 6 2 5" xfId="44218"/>
    <cellStyle name="Normal 2 7 9 6 2 6" xfId="44219"/>
    <cellStyle name="Normal 2 7 9 6 3" xfId="44220"/>
    <cellStyle name="Normal 2 7 9 6 4" xfId="44221"/>
    <cellStyle name="Normal 2 7 9 6 5" xfId="44222"/>
    <cellStyle name="Normal 2 7 9 6 6" xfId="44223"/>
    <cellStyle name="Normal 2 7 9 6 7" xfId="44224"/>
    <cellStyle name="Normal 2 7 9 7" xfId="44225"/>
    <cellStyle name="Normal 2 7 9 7 2" xfId="44226"/>
    <cellStyle name="Normal 2 7 9 7 2 2" xfId="44227"/>
    <cellStyle name="Normal 2 7 9 7 2 3" xfId="44228"/>
    <cellStyle name="Normal 2 7 9 7 2 4" xfId="44229"/>
    <cellStyle name="Normal 2 7 9 7 2 5" xfId="44230"/>
    <cellStyle name="Normal 2 7 9 7 2 6" xfId="44231"/>
    <cellStyle name="Normal 2 7 9 7 3" xfId="44232"/>
    <cellStyle name="Normal 2 7 9 7 4" xfId="44233"/>
    <cellStyle name="Normal 2 7 9 7 5" xfId="44234"/>
    <cellStyle name="Normal 2 7 9 7 6" xfId="44235"/>
    <cellStyle name="Normal 2 7 9 7 7" xfId="44236"/>
    <cellStyle name="Normal 2 7 9 8" xfId="44237"/>
    <cellStyle name="Normal 2 7 9 8 2" xfId="44238"/>
    <cellStyle name="Normal 2 7 9 8 3" xfId="44239"/>
    <cellStyle name="Normal 2 7 9 8 4" xfId="44240"/>
    <cellStyle name="Normal 2 7 9 8 5" xfId="44241"/>
    <cellStyle name="Normal 2 7 9 8 6" xfId="44242"/>
    <cellStyle name="Normal 2 7 9 9" xfId="44243"/>
    <cellStyle name="Normal 2 70" xfId="44244"/>
    <cellStyle name="Normal 2 71" xfId="44245"/>
    <cellStyle name="Normal 2 71 2" xfId="44246"/>
    <cellStyle name="Normal 2 71 2 2" xfId="44247"/>
    <cellStyle name="Normal 2 72" xfId="44248"/>
    <cellStyle name="Normal 2 73" xfId="44249"/>
    <cellStyle name="Normal 2 74" xfId="44250"/>
    <cellStyle name="Normal 2 75" xfId="44251"/>
    <cellStyle name="Normal 2 76" xfId="44252"/>
    <cellStyle name="Normal 2 77" xfId="44253"/>
    <cellStyle name="Normal 2 78" xfId="44254"/>
    <cellStyle name="Normal 2 79" xfId="44255"/>
    <cellStyle name="Normal 2 8" xfId="44256"/>
    <cellStyle name="Normal 2 8 10" xfId="44257"/>
    <cellStyle name="Normal 2 8 10 10" xfId="44258"/>
    <cellStyle name="Normal 2 8 10 11" xfId="44259"/>
    <cellStyle name="Normal 2 8 10 12" xfId="44260"/>
    <cellStyle name="Normal 2 8 10 13" xfId="44261"/>
    <cellStyle name="Normal 2 8 10 2" xfId="44262"/>
    <cellStyle name="Normal 2 8 10 2 2" xfId="44263"/>
    <cellStyle name="Normal 2 8 10 2 2 2" xfId="44264"/>
    <cellStyle name="Normal 2 8 10 2 2 3" xfId="44265"/>
    <cellStyle name="Normal 2 8 10 2 2 4" xfId="44266"/>
    <cellStyle name="Normal 2 8 10 2 2 5" xfId="44267"/>
    <cellStyle name="Normal 2 8 10 2 2 6" xfId="44268"/>
    <cellStyle name="Normal 2 8 10 2 3" xfId="44269"/>
    <cellStyle name="Normal 2 8 10 2 4" xfId="44270"/>
    <cellStyle name="Normal 2 8 10 2 5" xfId="44271"/>
    <cellStyle name="Normal 2 8 10 2 6" xfId="44272"/>
    <cellStyle name="Normal 2 8 10 2 7" xfId="44273"/>
    <cellStyle name="Normal 2 8 10 3" xfId="44274"/>
    <cellStyle name="Normal 2 8 10 3 2" xfId="44275"/>
    <cellStyle name="Normal 2 8 10 3 2 2" xfId="44276"/>
    <cellStyle name="Normal 2 8 10 3 2 3" xfId="44277"/>
    <cellStyle name="Normal 2 8 10 3 2 4" xfId="44278"/>
    <cellStyle name="Normal 2 8 10 3 2 5" xfId="44279"/>
    <cellStyle name="Normal 2 8 10 3 2 6" xfId="44280"/>
    <cellStyle name="Normal 2 8 10 3 3" xfId="44281"/>
    <cellStyle name="Normal 2 8 10 3 4" xfId="44282"/>
    <cellStyle name="Normal 2 8 10 3 5" xfId="44283"/>
    <cellStyle name="Normal 2 8 10 3 6" xfId="44284"/>
    <cellStyle name="Normal 2 8 10 3 7" xfId="44285"/>
    <cellStyle name="Normal 2 8 10 4" xfId="44286"/>
    <cellStyle name="Normal 2 8 10 4 2" xfId="44287"/>
    <cellStyle name="Normal 2 8 10 4 2 2" xfId="44288"/>
    <cellStyle name="Normal 2 8 10 4 2 3" xfId="44289"/>
    <cellStyle name="Normal 2 8 10 4 2 4" xfId="44290"/>
    <cellStyle name="Normal 2 8 10 4 2 5" xfId="44291"/>
    <cellStyle name="Normal 2 8 10 4 2 6" xfId="44292"/>
    <cellStyle name="Normal 2 8 10 4 3" xfId="44293"/>
    <cellStyle name="Normal 2 8 10 4 4" xfId="44294"/>
    <cellStyle name="Normal 2 8 10 4 5" xfId="44295"/>
    <cellStyle name="Normal 2 8 10 4 6" xfId="44296"/>
    <cellStyle name="Normal 2 8 10 4 7" xfId="44297"/>
    <cellStyle name="Normal 2 8 10 5" xfId="44298"/>
    <cellStyle name="Normal 2 8 10 5 2" xfId="44299"/>
    <cellStyle name="Normal 2 8 10 5 2 2" xfId="44300"/>
    <cellStyle name="Normal 2 8 10 5 2 3" xfId="44301"/>
    <cellStyle name="Normal 2 8 10 5 2 4" xfId="44302"/>
    <cellStyle name="Normal 2 8 10 5 2 5" xfId="44303"/>
    <cellStyle name="Normal 2 8 10 5 2 6" xfId="44304"/>
    <cellStyle name="Normal 2 8 10 5 3" xfId="44305"/>
    <cellStyle name="Normal 2 8 10 5 4" xfId="44306"/>
    <cellStyle name="Normal 2 8 10 5 4 2" xfId="44307"/>
    <cellStyle name="Normal 2 8 10 5 4 2 2" xfId="44308"/>
    <cellStyle name="Normal 2 8 10 5 4 3" xfId="44309"/>
    <cellStyle name="Normal 2 8 10 5 5" xfId="44310"/>
    <cellStyle name="Normal 2 8 10 5 6" xfId="44311"/>
    <cellStyle name="Normal 2 8 10 5 7" xfId="44312"/>
    <cellStyle name="Normal 2 8 10 6" xfId="44313"/>
    <cellStyle name="Normal 2 8 10 6 2" xfId="44314"/>
    <cellStyle name="Normal 2 8 10 6 2 2" xfId="44315"/>
    <cellStyle name="Normal 2 8 10 6 2 3" xfId="44316"/>
    <cellStyle name="Normal 2 8 10 6 2 4" xfId="44317"/>
    <cellStyle name="Normal 2 8 10 6 2 5" xfId="44318"/>
    <cellStyle name="Normal 2 8 10 6 2 6" xfId="44319"/>
    <cellStyle name="Normal 2 8 10 6 3" xfId="44320"/>
    <cellStyle name="Normal 2 8 10 6 4" xfId="44321"/>
    <cellStyle name="Normal 2 8 10 6 5" xfId="44322"/>
    <cellStyle name="Normal 2 8 10 6 6" xfId="44323"/>
    <cellStyle name="Normal 2 8 10 6 7" xfId="44324"/>
    <cellStyle name="Normal 2 8 10 7" xfId="44325"/>
    <cellStyle name="Normal 2 8 10 7 2" xfId="44326"/>
    <cellStyle name="Normal 2 8 10 7 2 2" xfId="44327"/>
    <cellStyle name="Normal 2 8 10 7 2 3" xfId="44328"/>
    <cellStyle name="Normal 2 8 10 7 2 4" xfId="44329"/>
    <cellStyle name="Normal 2 8 10 7 2 5" xfId="44330"/>
    <cellStyle name="Normal 2 8 10 7 2 6" xfId="44331"/>
    <cellStyle name="Normal 2 8 10 7 3" xfId="44332"/>
    <cellStyle name="Normal 2 8 10 7 4" xfId="44333"/>
    <cellStyle name="Normal 2 8 10 7 5" xfId="44334"/>
    <cellStyle name="Normal 2 8 10 7 6" xfId="44335"/>
    <cellStyle name="Normal 2 8 10 7 7" xfId="44336"/>
    <cellStyle name="Normal 2 8 10 8" xfId="44337"/>
    <cellStyle name="Normal 2 8 10 8 2" xfId="44338"/>
    <cellStyle name="Normal 2 8 10 8 3" xfId="44339"/>
    <cellStyle name="Normal 2 8 10 8 4" xfId="44340"/>
    <cellStyle name="Normal 2 8 10 8 5" xfId="44341"/>
    <cellStyle name="Normal 2 8 10 8 6" xfId="44342"/>
    <cellStyle name="Normal 2 8 10 9" xfId="44343"/>
    <cellStyle name="Normal 2 8 11" xfId="44344"/>
    <cellStyle name="Normal 2 8 11 10" xfId="44345"/>
    <cellStyle name="Normal 2 8 11 11" xfId="44346"/>
    <cellStyle name="Normal 2 8 11 12" xfId="44347"/>
    <cellStyle name="Normal 2 8 11 13" xfId="44348"/>
    <cellStyle name="Normal 2 8 11 2" xfId="44349"/>
    <cellStyle name="Normal 2 8 11 2 2" xfId="44350"/>
    <cellStyle name="Normal 2 8 11 2 2 2" xfId="44351"/>
    <cellStyle name="Normal 2 8 11 2 2 3" xfId="44352"/>
    <cellStyle name="Normal 2 8 11 2 2 4" xfId="44353"/>
    <cellStyle name="Normal 2 8 11 2 2 5" xfId="44354"/>
    <cellStyle name="Normal 2 8 11 2 2 6" xfId="44355"/>
    <cellStyle name="Normal 2 8 11 2 3" xfId="44356"/>
    <cellStyle name="Normal 2 8 11 2 4" xfId="44357"/>
    <cellStyle name="Normal 2 8 11 2 5" xfId="44358"/>
    <cellStyle name="Normal 2 8 11 2 6" xfId="44359"/>
    <cellStyle name="Normal 2 8 11 2 7" xfId="44360"/>
    <cellStyle name="Normal 2 8 11 3" xfId="44361"/>
    <cellStyle name="Normal 2 8 11 3 2" xfId="44362"/>
    <cellStyle name="Normal 2 8 11 3 2 2" xfId="44363"/>
    <cellStyle name="Normal 2 8 11 3 2 3" xfId="44364"/>
    <cellStyle name="Normal 2 8 11 3 2 4" xfId="44365"/>
    <cellStyle name="Normal 2 8 11 3 2 5" xfId="44366"/>
    <cellStyle name="Normal 2 8 11 3 2 6" xfId="44367"/>
    <cellStyle name="Normal 2 8 11 3 3" xfId="44368"/>
    <cellStyle name="Normal 2 8 11 3 4" xfId="44369"/>
    <cellStyle name="Normal 2 8 11 3 5" xfId="44370"/>
    <cellStyle name="Normal 2 8 11 3 6" xfId="44371"/>
    <cellStyle name="Normal 2 8 11 3 7" xfId="44372"/>
    <cellStyle name="Normal 2 8 11 4" xfId="44373"/>
    <cellStyle name="Normal 2 8 11 4 2" xfId="44374"/>
    <cellStyle name="Normal 2 8 11 4 2 2" xfId="44375"/>
    <cellStyle name="Normal 2 8 11 4 2 3" xfId="44376"/>
    <cellStyle name="Normal 2 8 11 4 2 4" xfId="44377"/>
    <cellStyle name="Normal 2 8 11 4 2 5" xfId="44378"/>
    <cellStyle name="Normal 2 8 11 4 2 6" xfId="44379"/>
    <cellStyle name="Normal 2 8 11 4 3" xfId="44380"/>
    <cellStyle name="Normal 2 8 11 4 4" xfId="44381"/>
    <cellStyle name="Normal 2 8 11 4 5" xfId="44382"/>
    <cellStyle name="Normal 2 8 11 4 6" xfId="44383"/>
    <cellStyle name="Normal 2 8 11 4 7" xfId="44384"/>
    <cellStyle name="Normal 2 8 11 5" xfId="44385"/>
    <cellStyle name="Normal 2 8 11 5 2" xfId="44386"/>
    <cellStyle name="Normal 2 8 11 5 2 2" xfId="44387"/>
    <cellStyle name="Normal 2 8 11 5 2 3" xfId="44388"/>
    <cellStyle name="Normal 2 8 11 5 2 4" xfId="44389"/>
    <cellStyle name="Normal 2 8 11 5 2 5" xfId="44390"/>
    <cellStyle name="Normal 2 8 11 5 2 6" xfId="44391"/>
    <cellStyle name="Normal 2 8 11 5 3" xfId="44392"/>
    <cellStyle name="Normal 2 8 11 5 4" xfId="44393"/>
    <cellStyle name="Normal 2 8 11 5 5" xfId="44394"/>
    <cellStyle name="Normal 2 8 11 5 6" xfId="44395"/>
    <cellStyle name="Normal 2 8 11 5 7" xfId="44396"/>
    <cellStyle name="Normal 2 8 11 6" xfId="44397"/>
    <cellStyle name="Normal 2 8 11 6 2" xfId="44398"/>
    <cellStyle name="Normal 2 8 11 6 2 2" xfId="44399"/>
    <cellStyle name="Normal 2 8 11 6 2 3" xfId="44400"/>
    <cellStyle name="Normal 2 8 11 6 2 4" xfId="44401"/>
    <cellStyle name="Normal 2 8 11 6 2 5" xfId="44402"/>
    <cellStyle name="Normal 2 8 11 6 2 6" xfId="44403"/>
    <cellStyle name="Normal 2 8 11 6 3" xfId="44404"/>
    <cellStyle name="Normal 2 8 11 6 4" xfId="44405"/>
    <cellStyle name="Normal 2 8 11 6 5" xfId="44406"/>
    <cellStyle name="Normal 2 8 11 6 6" xfId="44407"/>
    <cellStyle name="Normal 2 8 11 6 7" xfId="44408"/>
    <cellStyle name="Normal 2 8 11 7" xfId="44409"/>
    <cellStyle name="Normal 2 8 11 7 2" xfId="44410"/>
    <cellStyle name="Normal 2 8 11 7 2 2" xfId="44411"/>
    <cellStyle name="Normal 2 8 11 7 2 2 2" xfId="44412"/>
    <cellStyle name="Normal 2 8 11 7 2 3" xfId="44413"/>
    <cellStyle name="Normal 2 8 11 7 2 4" xfId="44414"/>
    <cellStyle name="Normal 2 8 11 7 2 5" xfId="44415"/>
    <cellStyle name="Normal 2 8 11 7 2 6" xfId="44416"/>
    <cellStyle name="Normal 2 8 11 7 3" xfId="44417"/>
    <cellStyle name="Normal 2 8 11 7 4" xfId="44418"/>
    <cellStyle name="Normal 2 8 11 7 5" xfId="44419"/>
    <cellStyle name="Normal 2 8 11 7 6" xfId="44420"/>
    <cellStyle name="Normal 2 8 11 7 7" xfId="44421"/>
    <cellStyle name="Normal 2 8 11 8" xfId="44422"/>
    <cellStyle name="Normal 2 8 11 8 2" xfId="44423"/>
    <cellStyle name="Normal 2 8 11 8 3" xfId="44424"/>
    <cellStyle name="Normal 2 8 11 8 4" xfId="44425"/>
    <cellStyle name="Normal 2 8 11 8 5" xfId="44426"/>
    <cellStyle name="Normal 2 8 11 8 6" xfId="44427"/>
    <cellStyle name="Normal 2 8 11 9" xfId="44428"/>
    <cellStyle name="Normal 2 8 12" xfId="44429"/>
    <cellStyle name="Normal 2 8 12 10" xfId="44430"/>
    <cellStyle name="Normal 2 8 12 11" xfId="44431"/>
    <cellStyle name="Normal 2 8 12 12" xfId="44432"/>
    <cellStyle name="Normal 2 8 12 13" xfId="44433"/>
    <cellStyle name="Normal 2 8 12 2" xfId="44434"/>
    <cellStyle name="Normal 2 8 12 2 2" xfId="44435"/>
    <cellStyle name="Normal 2 8 12 2 2 2" xfId="44436"/>
    <cellStyle name="Normal 2 8 12 2 2 3" xfId="44437"/>
    <cellStyle name="Normal 2 8 12 2 2 4" xfId="44438"/>
    <cellStyle name="Normal 2 8 12 2 2 5" xfId="44439"/>
    <cellStyle name="Normal 2 8 12 2 2 6" xfId="44440"/>
    <cellStyle name="Normal 2 8 12 2 3" xfId="44441"/>
    <cellStyle name="Normal 2 8 12 2 4" xfId="44442"/>
    <cellStyle name="Normal 2 8 12 2 5" xfId="44443"/>
    <cellStyle name="Normal 2 8 12 2 6" xfId="44444"/>
    <cellStyle name="Normal 2 8 12 2 7" xfId="44445"/>
    <cellStyle name="Normal 2 8 12 3" xfId="44446"/>
    <cellStyle name="Normal 2 8 12 3 2" xfId="44447"/>
    <cellStyle name="Normal 2 8 12 3 2 2" xfId="44448"/>
    <cellStyle name="Normal 2 8 12 3 2 3" xfId="44449"/>
    <cellStyle name="Normal 2 8 12 3 2 4" xfId="44450"/>
    <cellStyle name="Normal 2 8 12 3 2 5" xfId="44451"/>
    <cellStyle name="Normal 2 8 12 3 2 6" xfId="44452"/>
    <cellStyle name="Normal 2 8 12 3 3" xfId="44453"/>
    <cellStyle name="Normal 2 8 12 3 4" xfId="44454"/>
    <cellStyle name="Normal 2 8 12 3 5" xfId="44455"/>
    <cellStyle name="Normal 2 8 12 3 6" xfId="44456"/>
    <cellStyle name="Normal 2 8 12 3 7" xfId="44457"/>
    <cellStyle name="Normal 2 8 12 4" xfId="44458"/>
    <cellStyle name="Normal 2 8 12 4 2" xfId="44459"/>
    <cellStyle name="Normal 2 8 12 4 2 2" xfId="44460"/>
    <cellStyle name="Normal 2 8 12 4 2 3" xfId="44461"/>
    <cellStyle name="Normal 2 8 12 4 2 4" xfId="44462"/>
    <cellStyle name="Normal 2 8 12 4 2 5" xfId="44463"/>
    <cellStyle name="Normal 2 8 12 4 2 6" xfId="44464"/>
    <cellStyle name="Normal 2 8 12 4 3" xfId="44465"/>
    <cellStyle name="Normal 2 8 12 4 4" xfId="44466"/>
    <cellStyle name="Normal 2 8 12 4 5" xfId="44467"/>
    <cellStyle name="Normal 2 8 12 4 6" xfId="44468"/>
    <cellStyle name="Normal 2 8 12 4 7" xfId="44469"/>
    <cellStyle name="Normal 2 8 12 5" xfId="44470"/>
    <cellStyle name="Normal 2 8 12 5 2" xfId="44471"/>
    <cellStyle name="Normal 2 8 12 5 2 2" xfId="44472"/>
    <cellStyle name="Normal 2 8 12 5 2 3" xfId="44473"/>
    <cellStyle name="Normal 2 8 12 5 2 4" xfId="44474"/>
    <cellStyle name="Normal 2 8 12 5 2 5" xfId="44475"/>
    <cellStyle name="Normal 2 8 12 5 2 6" xfId="44476"/>
    <cellStyle name="Normal 2 8 12 5 3" xfId="44477"/>
    <cellStyle name="Normal 2 8 12 5 4" xfId="44478"/>
    <cellStyle name="Normal 2 8 12 5 5" xfId="44479"/>
    <cellStyle name="Normal 2 8 12 5 6" xfId="44480"/>
    <cellStyle name="Normal 2 8 12 5 7" xfId="44481"/>
    <cellStyle name="Normal 2 8 12 6" xfId="44482"/>
    <cellStyle name="Normal 2 8 12 6 2" xfId="44483"/>
    <cellStyle name="Normal 2 8 12 6 2 2" xfId="44484"/>
    <cellStyle name="Normal 2 8 12 6 2 2 2" xfId="44485"/>
    <cellStyle name="Normal 2 8 12 6 2 3" xfId="44486"/>
    <cellStyle name="Normal 2 8 12 6 2 4" xfId="44487"/>
    <cellStyle name="Normal 2 8 12 6 2 5" xfId="44488"/>
    <cellStyle name="Normal 2 8 12 6 2 6" xfId="44489"/>
    <cellStyle name="Normal 2 8 12 6 3" xfId="44490"/>
    <cellStyle name="Normal 2 8 12 6 4" xfId="44491"/>
    <cellStyle name="Normal 2 8 12 6 5" xfId="44492"/>
    <cellStyle name="Normal 2 8 12 6 6" xfId="44493"/>
    <cellStyle name="Normal 2 8 12 6 7" xfId="44494"/>
    <cellStyle name="Normal 2 8 12 7" xfId="44495"/>
    <cellStyle name="Normal 2 8 12 7 2" xfId="44496"/>
    <cellStyle name="Normal 2 8 12 7 2 2" xfId="44497"/>
    <cellStyle name="Normal 2 8 12 7 2 3" xfId="44498"/>
    <cellStyle name="Normal 2 8 12 7 2 4" xfId="44499"/>
    <cellStyle name="Normal 2 8 12 7 2 5" xfId="44500"/>
    <cellStyle name="Normal 2 8 12 7 2 6" xfId="44501"/>
    <cellStyle name="Normal 2 8 12 7 3" xfId="44502"/>
    <cellStyle name="Normal 2 8 12 7 4" xfId="44503"/>
    <cellStyle name="Normal 2 8 12 7 5" xfId="44504"/>
    <cellStyle name="Normal 2 8 12 7 6" xfId="44505"/>
    <cellStyle name="Normal 2 8 12 7 7" xfId="44506"/>
    <cellStyle name="Normal 2 8 12 8" xfId="44507"/>
    <cellStyle name="Normal 2 8 12 8 2" xfId="44508"/>
    <cellStyle name="Normal 2 8 12 8 3" xfId="44509"/>
    <cellStyle name="Normal 2 8 12 8 4" xfId="44510"/>
    <cellStyle name="Normal 2 8 12 8 5" xfId="44511"/>
    <cellStyle name="Normal 2 8 12 8 6" xfId="44512"/>
    <cellStyle name="Normal 2 8 12 9" xfId="44513"/>
    <cellStyle name="Normal 2 8 13" xfId="44514"/>
    <cellStyle name="Normal 2 8 13 10" xfId="44515"/>
    <cellStyle name="Normal 2 8 13 11" xfId="44516"/>
    <cellStyle name="Normal 2 8 13 12" xfId="44517"/>
    <cellStyle name="Normal 2 8 13 13" xfId="44518"/>
    <cellStyle name="Normal 2 8 13 2" xfId="44519"/>
    <cellStyle name="Normal 2 8 13 2 2" xfId="44520"/>
    <cellStyle name="Normal 2 8 13 2 2 2" xfId="44521"/>
    <cellStyle name="Normal 2 8 13 2 2 3" xfId="44522"/>
    <cellStyle name="Normal 2 8 13 2 2 4" xfId="44523"/>
    <cellStyle name="Normal 2 8 13 2 2 5" xfId="44524"/>
    <cellStyle name="Normal 2 8 13 2 2 6" xfId="44525"/>
    <cellStyle name="Normal 2 8 13 2 3" xfId="44526"/>
    <cellStyle name="Normal 2 8 13 2 4" xfId="44527"/>
    <cellStyle name="Normal 2 8 13 2 5" xfId="44528"/>
    <cellStyle name="Normal 2 8 13 2 6" xfId="44529"/>
    <cellStyle name="Normal 2 8 13 2 7" xfId="44530"/>
    <cellStyle name="Normal 2 8 13 3" xfId="44531"/>
    <cellStyle name="Normal 2 8 13 3 2" xfId="44532"/>
    <cellStyle name="Normal 2 8 13 3 2 2" xfId="44533"/>
    <cellStyle name="Normal 2 8 13 3 2 3" xfId="44534"/>
    <cellStyle name="Normal 2 8 13 3 2 4" xfId="44535"/>
    <cellStyle name="Normal 2 8 13 3 2 5" xfId="44536"/>
    <cellStyle name="Normal 2 8 13 3 2 6" xfId="44537"/>
    <cellStyle name="Normal 2 8 13 3 3" xfId="44538"/>
    <cellStyle name="Normal 2 8 13 3 4" xfId="44539"/>
    <cellStyle name="Normal 2 8 13 3 5" xfId="44540"/>
    <cellStyle name="Normal 2 8 13 3 6" xfId="44541"/>
    <cellStyle name="Normal 2 8 13 3 7" xfId="44542"/>
    <cellStyle name="Normal 2 8 13 4" xfId="44543"/>
    <cellStyle name="Normal 2 8 13 4 2" xfId="44544"/>
    <cellStyle name="Normal 2 8 13 4 2 2" xfId="44545"/>
    <cellStyle name="Normal 2 8 13 4 2 3" xfId="44546"/>
    <cellStyle name="Normal 2 8 13 4 2 4" xfId="44547"/>
    <cellStyle name="Normal 2 8 13 4 2 5" xfId="44548"/>
    <cellStyle name="Normal 2 8 13 4 2 6" xfId="44549"/>
    <cellStyle name="Normal 2 8 13 4 3" xfId="44550"/>
    <cellStyle name="Normal 2 8 13 4 4" xfId="44551"/>
    <cellStyle name="Normal 2 8 13 4 5" xfId="44552"/>
    <cellStyle name="Normal 2 8 13 4 6" xfId="44553"/>
    <cellStyle name="Normal 2 8 13 4 7" xfId="44554"/>
    <cellStyle name="Normal 2 8 13 5" xfId="44555"/>
    <cellStyle name="Normal 2 8 13 5 2" xfId="44556"/>
    <cellStyle name="Normal 2 8 13 5 2 2" xfId="44557"/>
    <cellStyle name="Normal 2 8 13 5 2 3" xfId="44558"/>
    <cellStyle name="Normal 2 8 13 5 2 4" xfId="44559"/>
    <cellStyle name="Normal 2 8 13 5 2 5" xfId="44560"/>
    <cellStyle name="Normal 2 8 13 5 2 6" xfId="44561"/>
    <cellStyle name="Normal 2 8 13 5 3" xfId="44562"/>
    <cellStyle name="Normal 2 8 13 5 4" xfId="44563"/>
    <cellStyle name="Normal 2 8 13 5 5" xfId="44564"/>
    <cellStyle name="Normal 2 8 13 5 6" xfId="44565"/>
    <cellStyle name="Normal 2 8 13 5 7" xfId="44566"/>
    <cellStyle name="Normal 2 8 13 6" xfId="44567"/>
    <cellStyle name="Normal 2 8 13 6 2" xfId="44568"/>
    <cellStyle name="Normal 2 8 13 6 2 2" xfId="44569"/>
    <cellStyle name="Normal 2 8 13 6 2 3" xfId="44570"/>
    <cellStyle name="Normal 2 8 13 6 2 4" xfId="44571"/>
    <cellStyle name="Normal 2 8 13 6 2 5" xfId="44572"/>
    <cellStyle name="Normal 2 8 13 6 2 6" xfId="44573"/>
    <cellStyle name="Normal 2 8 13 6 3" xfId="44574"/>
    <cellStyle name="Normal 2 8 13 6 4" xfId="44575"/>
    <cellStyle name="Normal 2 8 13 6 5" xfId="44576"/>
    <cellStyle name="Normal 2 8 13 6 6" xfId="44577"/>
    <cellStyle name="Normal 2 8 13 6 7" xfId="44578"/>
    <cellStyle name="Normal 2 8 13 7" xfId="44579"/>
    <cellStyle name="Normal 2 8 13 7 2" xfId="44580"/>
    <cellStyle name="Normal 2 8 13 7 2 2" xfId="44581"/>
    <cellStyle name="Normal 2 8 13 7 2 3" xfId="44582"/>
    <cellStyle name="Normal 2 8 13 7 2 4" xfId="44583"/>
    <cellStyle name="Normal 2 8 13 7 2 5" xfId="44584"/>
    <cellStyle name="Normal 2 8 13 7 2 6" xfId="44585"/>
    <cellStyle name="Normal 2 8 13 7 3" xfId="44586"/>
    <cellStyle name="Normal 2 8 13 7 4" xfId="44587"/>
    <cellStyle name="Normal 2 8 13 7 5" xfId="44588"/>
    <cellStyle name="Normal 2 8 13 7 6" xfId="44589"/>
    <cellStyle name="Normal 2 8 13 7 7" xfId="44590"/>
    <cellStyle name="Normal 2 8 13 8" xfId="44591"/>
    <cellStyle name="Normal 2 8 13 8 2" xfId="44592"/>
    <cellStyle name="Normal 2 8 13 8 3" xfId="44593"/>
    <cellStyle name="Normal 2 8 13 8 4" xfId="44594"/>
    <cellStyle name="Normal 2 8 13 8 5" xfId="44595"/>
    <cellStyle name="Normal 2 8 13 8 6" xfId="44596"/>
    <cellStyle name="Normal 2 8 13 9" xfId="44597"/>
    <cellStyle name="Normal 2 8 14" xfId="44598"/>
    <cellStyle name="Normal 2 8 14 2" xfId="44599"/>
    <cellStyle name="Normal 2 8 14 2 2" xfId="44600"/>
    <cellStyle name="Normal 2 8 14 2 3" xfId="44601"/>
    <cellStyle name="Normal 2 8 14 2 4" xfId="44602"/>
    <cellStyle name="Normal 2 8 14 2 5" xfId="44603"/>
    <cellStyle name="Normal 2 8 14 2 6" xfId="44604"/>
    <cellStyle name="Normal 2 8 14 3" xfId="44605"/>
    <cellStyle name="Normal 2 8 14 4" xfId="44606"/>
    <cellStyle name="Normal 2 8 14 5" xfId="44607"/>
    <cellStyle name="Normal 2 8 14 6" xfId="44608"/>
    <cellStyle name="Normal 2 8 14 7" xfId="44609"/>
    <cellStyle name="Normal 2 8 15" xfId="44610"/>
    <cellStyle name="Normal 2 8 15 2" xfId="44611"/>
    <cellStyle name="Normal 2 8 15 2 2" xfId="44612"/>
    <cellStyle name="Normal 2 8 15 2 3" xfId="44613"/>
    <cellStyle name="Normal 2 8 15 2 4" xfId="44614"/>
    <cellStyle name="Normal 2 8 15 2 5" xfId="44615"/>
    <cellStyle name="Normal 2 8 15 2 6" xfId="44616"/>
    <cellStyle name="Normal 2 8 15 3" xfId="44617"/>
    <cellStyle name="Normal 2 8 15 4" xfId="44618"/>
    <cellStyle name="Normal 2 8 15 5" xfId="44619"/>
    <cellStyle name="Normal 2 8 15 6" xfId="44620"/>
    <cellStyle name="Normal 2 8 15 7" xfId="44621"/>
    <cellStyle name="Normal 2 8 16" xfId="44622"/>
    <cellStyle name="Normal 2 8 16 2" xfId="44623"/>
    <cellStyle name="Normal 2 8 16 2 2" xfId="44624"/>
    <cellStyle name="Normal 2 8 16 2 3" xfId="44625"/>
    <cellStyle name="Normal 2 8 16 2 4" xfId="44626"/>
    <cellStyle name="Normal 2 8 16 2 5" xfId="44627"/>
    <cellStyle name="Normal 2 8 16 2 6" xfId="44628"/>
    <cellStyle name="Normal 2 8 16 3" xfId="44629"/>
    <cellStyle name="Normal 2 8 16 4" xfId="44630"/>
    <cellStyle name="Normal 2 8 16 5" xfId="44631"/>
    <cellStyle name="Normal 2 8 16 6" xfId="44632"/>
    <cellStyle name="Normal 2 8 16 7" xfId="44633"/>
    <cellStyle name="Normal 2 8 17" xfId="44634"/>
    <cellStyle name="Normal 2 8 17 2" xfId="44635"/>
    <cellStyle name="Normal 2 8 17 2 2" xfId="44636"/>
    <cellStyle name="Normal 2 8 17 2 3" xfId="44637"/>
    <cellStyle name="Normal 2 8 17 2 4" xfId="44638"/>
    <cellStyle name="Normal 2 8 17 2 5" xfId="44639"/>
    <cellStyle name="Normal 2 8 17 2 6" xfId="44640"/>
    <cellStyle name="Normal 2 8 17 3" xfId="44641"/>
    <cellStyle name="Normal 2 8 17 4" xfId="44642"/>
    <cellStyle name="Normal 2 8 17 5" xfId="44643"/>
    <cellStyle name="Normal 2 8 17 6" xfId="44644"/>
    <cellStyle name="Normal 2 8 17 7" xfId="44645"/>
    <cellStyle name="Normal 2 8 18" xfId="44646"/>
    <cellStyle name="Normal 2 8 18 2" xfId="44647"/>
    <cellStyle name="Normal 2 8 18 2 2" xfId="44648"/>
    <cellStyle name="Normal 2 8 18 2 3" xfId="44649"/>
    <cellStyle name="Normal 2 8 18 2 4" xfId="44650"/>
    <cellStyle name="Normal 2 8 18 2 5" xfId="44651"/>
    <cellStyle name="Normal 2 8 18 2 6" xfId="44652"/>
    <cellStyle name="Normal 2 8 18 3" xfId="44653"/>
    <cellStyle name="Normal 2 8 18 4" xfId="44654"/>
    <cellStyle name="Normal 2 8 18 5" xfId="44655"/>
    <cellStyle name="Normal 2 8 18 6" xfId="44656"/>
    <cellStyle name="Normal 2 8 18 7" xfId="44657"/>
    <cellStyle name="Normal 2 8 19" xfId="44658"/>
    <cellStyle name="Normal 2 8 19 2" xfId="44659"/>
    <cellStyle name="Normal 2 8 19 2 2" xfId="44660"/>
    <cellStyle name="Normal 2 8 19 2 3" xfId="44661"/>
    <cellStyle name="Normal 2 8 19 2 4" xfId="44662"/>
    <cellStyle name="Normal 2 8 19 2 5" xfId="44663"/>
    <cellStyle name="Normal 2 8 19 2 6" xfId="44664"/>
    <cellStyle name="Normal 2 8 19 3" xfId="44665"/>
    <cellStyle name="Normal 2 8 19 4" xfId="44666"/>
    <cellStyle name="Normal 2 8 19 5" xfId="44667"/>
    <cellStyle name="Normal 2 8 19 6" xfId="44668"/>
    <cellStyle name="Normal 2 8 19 7" xfId="44669"/>
    <cellStyle name="Normal 2 8 2" xfId="44670"/>
    <cellStyle name="Normal 2 8 2 10" xfId="44671"/>
    <cellStyle name="Normal 2 8 2 11" xfId="44672"/>
    <cellStyle name="Normal 2 8 2 12" xfId="44673"/>
    <cellStyle name="Normal 2 8 2 13" xfId="44674"/>
    <cellStyle name="Normal 2 8 2 2" xfId="44675"/>
    <cellStyle name="Normal 2 8 2 2 2" xfId="44676"/>
    <cellStyle name="Normal 2 8 2 2 2 2" xfId="44677"/>
    <cellStyle name="Normal 2 8 2 2 2 3" xfId="44678"/>
    <cellStyle name="Normal 2 8 2 2 2 4" xfId="44679"/>
    <cellStyle name="Normal 2 8 2 2 2 5" xfId="44680"/>
    <cellStyle name="Normal 2 8 2 2 2 6" xfId="44681"/>
    <cellStyle name="Normal 2 8 2 2 3" xfId="44682"/>
    <cellStyle name="Normal 2 8 2 2 4" xfId="44683"/>
    <cellStyle name="Normal 2 8 2 2 5" xfId="44684"/>
    <cellStyle name="Normal 2 8 2 2 6" xfId="44685"/>
    <cellStyle name="Normal 2 8 2 2 7" xfId="44686"/>
    <cellStyle name="Normal 2 8 2 3" xfId="44687"/>
    <cellStyle name="Normal 2 8 2 3 2" xfId="44688"/>
    <cellStyle name="Normal 2 8 2 3 2 2" xfId="44689"/>
    <cellStyle name="Normal 2 8 2 3 2 3" xfId="44690"/>
    <cellStyle name="Normal 2 8 2 3 2 4" xfId="44691"/>
    <cellStyle name="Normal 2 8 2 3 2 5" xfId="44692"/>
    <cellStyle name="Normal 2 8 2 3 2 6" xfId="44693"/>
    <cellStyle name="Normal 2 8 2 3 3" xfId="44694"/>
    <cellStyle name="Normal 2 8 2 3 4" xfId="44695"/>
    <cellStyle name="Normal 2 8 2 3 5" xfId="44696"/>
    <cellStyle name="Normal 2 8 2 3 6" xfId="44697"/>
    <cellStyle name="Normal 2 8 2 3 7" xfId="44698"/>
    <cellStyle name="Normal 2 8 2 4" xfId="44699"/>
    <cellStyle name="Normal 2 8 2 4 2" xfId="44700"/>
    <cellStyle name="Normal 2 8 2 4 2 2" xfId="44701"/>
    <cellStyle name="Normal 2 8 2 4 2 3" xfId="44702"/>
    <cellStyle name="Normal 2 8 2 4 2 4" xfId="44703"/>
    <cellStyle name="Normal 2 8 2 4 2 5" xfId="44704"/>
    <cellStyle name="Normal 2 8 2 4 2 6" xfId="44705"/>
    <cellStyle name="Normal 2 8 2 4 3" xfId="44706"/>
    <cellStyle name="Normal 2 8 2 4 4" xfId="44707"/>
    <cellStyle name="Normal 2 8 2 4 5" xfId="44708"/>
    <cellStyle name="Normal 2 8 2 4 6" xfId="44709"/>
    <cellStyle name="Normal 2 8 2 4 7" xfId="44710"/>
    <cellStyle name="Normal 2 8 2 5" xfId="44711"/>
    <cellStyle name="Normal 2 8 2 5 2" xfId="44712"/>
    <cellStyle name="Normal 2 8 2 5 2 2" xfId="44713"/>
    <cellStyle name="Normal 2 8 2 5 2 3" xfId="44714"/>
    <cellStyle name="Normal 2 8 2 5 2 4" xfId="44715"/>
    <cellStyle name="Normal 2 8 2 5 2 5" xfId="44716"/>
    <cellStyle name="Normal 2 8 2 5 2 6" xfId="44717"/>
    <cellStyle name="Normal 2 8 2 5 3" xfId="44718"/>
    <cellStyle name="Normal 2 8 2 5 4" xfId="44719"/>
    <cellStyle name="Normal 2 8 2 5 5" xfId="44720"/>
    <cellStyle name="Normal 2 8 2 5 6" xfId="44721"/>
    <cellStyle name="Normal 2 8 2 5 7" xfId="44722"/>
    <cellStyle name="Normal 2 8 2 6" xfId="44723"/>
    <cellStyle name="Normal 2 8 2 6 2" xfId="44724"/>
    <cellStyle name="Normal 2 8 2 6 2 2" xfId="44725"/>
    <cellStyle name="Normal 2 8 2 6 2 3" xfId="44726"/>
    <cellStyle name="Normal 2 8 2 6 2 4" xfId="44727"/>
    <cellStyle name="Normal 2 8 2 6 2 5" xfId="44728"/>
    <cellStyle name="Normal 2 8 2 6 2 6" xfId="44729"/>
    <cellStyle name="Normal 2 8 2 6 3" xfId="44730"/>
    <cellStyle name="Normal 2 8 2 6 3 2" xfId="44731"/>
    <cellStyle name="Normal 2 8 2 6 3 2 2" xfId="44732"/>
    <cellStyle name="Normal 2 8 2 6 3 3" xfId="44733"/>
    <cellStyle name="Normal 2 8 2 6 4" xfId="44734"/>
    <cellStyle name="Normal 2 8 2 6 5" xfId="44735"/>
    <cellStyle name="Normal 2 8 2 6 6" xfId="44736"/>
    <cellStyle name="Normal 2 8 2 6 7" xfId="44737"/>
    <cellStyle name="Normal 2 8 2 7" xfId="44738"/>
    <cellStyle name="Normal 2 8 2 7 2" xfId="44739"/>
    <cellStyle name="Normal 2 8 2 7 2 2" xfId="44740"/>
    <cellStyle name="Normal 2 8 2 7 2 3" xfId="44741"/>
    <cellStyle name="Normal 2 8 2 7 2 4" xfId="44742"/>
    <cellStyle name="Normal 2 8 2 7 2 5" xfId="44743"/>
    <cellStyle name="Normal 2 8 2 7 2 6" xfId="44744"/>
    <cellStyle name="Normal 2 8 2 7 3" xfId="44745"/>
    <cellStyle name="Normal 2 8 2 7 4" xfId="44746"/>
    <cellStyle name="Normal 2 8 2 7 5" xfId="44747"/>
    <cellStyle name="Normal 2 8 2 7 6" xfId="44748"/>
    <cellStyle name="Normal 2 8 2 7 7" xfId="44749"/>
    <cellStyle name="Normal 2 8 2 8" xfId="44750"/>
    <cellStyle name="Normal 2 8 2 8 2" xfId="44751"/>
    <cellStyle name="Normal 2 8 2 8 3" xfId="44752"/>
    <cellStyle name="Normal 2 8 2 8 4" xfId="44753"/>
    <cellStyle name="Normal 2 8 2 8 5" xfId="44754"/>
    <cellStyle name="Normal 2 8 2 8 6" xfId="44755"/>
    <cellStyle name="Normal 2 8 2 9" xfId="44756"/>
    <cellStyle name="Normal 2 8 20" xfId="44757"/>
    <cellStyle name="Normal 2 8 20 2" xfId="44758"/>
    <cellStyle name="Normal 2 8 20 3" xfId="44759"/>
    <cellStyle name="Normal 2 8 20 4" xfId="44760"/>
    <cellStyle name="Normal 2 8 20 5" xfId="44761"/>
    <cellStyle name="Normal 2 8 20 6" xfId="44762"/>
    <cellStyle name="Normal 2 8 21" xfId="44763"/>
    <cellStyle name="Normal 2 8 21 2" xfId="44764"/>
    <cellStyle name="Normal 2 8 21 3" xfId="44765"/>
    <cellStyle name="Normal 2 8 21 4" xfId="44766"/>
    <cellStyle name="Normal 2 8 21 5" xfId="44767"/>
    <cellStyle name="Normal 2 8 21 6" xfId="44768"/>
    <cellStyle name="Normal 2 8 22" xfId="44769"/>
    <cellStyle name="Normal 2 8 23" xfId="44770"/>
    <cellStyle name="Normal 2 8 24" xfId="44771"/>
    <cellStyle name="Normal 2 8 25" xfId="44772"/>
    <cellStyle name="Normal 2 8 26" xfId="44773"/>
    <cellStyle name="Normal 2 8 3" xfId="44774"/>
    <cellStyle name="Normal 2 8 3 10" xfId="44775"/>
    <cellStyle name="Normal 2 8 3 11" xfId="44776"/>
    <cellStyle name="Normal 2 8 3 12" xfId="44777"/>
    <cellStyle name="Normal 2 8 3 13" xfId="44778"/>
    <cellStyle name="Normal 2 8 3 2" xfId="44779"/>
    <cellStyle name="Normal 2 8 3 2 2" xfId="44780"/>
    <cellStyle name="Normal 2 8 3 2 2 2" xfId="44781"/>
    <cellStyle name="Normal 2 8 3 2 2 3" xfId="44782"/>
    <cellStyle name="Normal 2 8 3 2 2 4" xfId="44783"/>
    <cellStyle name="Normal 2 8 3 2 2 5" xfId="44784"/>
    <cellStyle name="Normal 2 8 3 2 2 6" xfId="44785"/>
    <cellStyle name="Normal 2 8 3 2 3" xfId="44786"/>
    <cellStyle name="Normal 2 8 3 2 4" xfId="44787"/>
    <cellStyle name="Normal 2 8 3 2 5" xfId="44788"/>
    <cellStyle name="Normal 2 8 3 2 6" xfId="44789"/>
    <cellStyle name="Normal 2 8 3 2 7" xfId="44790"/>
    <cellStyle name="Normal 2 8 3 3" xfId="44791"/>
    <cellStyle name="Normal 2 8 3 3 2" xfId="44792"/>
    <cellStyle name="Normal 2 8 3 3 2 2" xfId="44793"/>
    <cellStyle name="Normal 2 8 3 3 2 3" xfId="44794"/>
    <cellStyle name="Normal 2 8 3 3 2 4" xfId="44795"/>
    <cellStyle name="Normal 2 8 3 3 2 5" xfId="44796"/>
    <cellStyle name="Normal 2 8 3 3 2 6" xfId="44797"/>
    <cellStyle name="Normal 2 8 3 3 3" xfId="44798"/>
    <cellStyle name="Normal 2 8 3 3 4" xfId="44799"/>
    <cellStyle name="Normal 2 8 3 3 5" xfId="44800"/>
    <cellStyle name="Normal 2 8 3 3 6" xfId="44801"/>
    <cellStyle name="Normal 2 8 3 3 7" xfId="44802"/>
    <cellStyle name="Normal 2 8 3 4" xfId="44803"/>
    <cellStyle name="Normal 2 8 3 4 2" xfId="44804"/>
    <cellStyle name="Normal 2 8 3 4 2 2" xfId="44805"/>
    <cellStyle name="Normal 2 8 3 4 2 3" xfId="44806"/>
    <cellStyle name="Normal 2 8 3 4 2 4" xfId="44807"/>
    <cellStyle name="Normal 2 8 3 4 2 5" xfId="44808"/>
    <cellStyle name="Normal 2 8 3 4 2 6" xfId="44809"/>
    <cellStyle name="Normal 2 8 3 4 3" xfId="44810"/>
    <cellStyle name="Normal 2 8 3 4 4" xfId="44811"/>
    <cellStyle name="Normal 2 8 3 4 5" xfId="44812"/>
    <cellStyle name="Normal 2 8 3 4 6" xfId="44813"/>
    <cellStyle name="Normal 2 8 3 4 7" xfId="44814"/>
    <cellStyle name="Normal 2 8 3 5" xfId="44815"/>
    <cellStyle name="Normal 2 8 3 5 2" xfId="44816"/>
    <cellStyle name="Normal 2 8 3 5 2 2" xfId="44817"/>
    <cellStyle name="Normal 2 8 3 5 2 3" xfId="44818"/>
    <cellStyle name="Normal 2 8 3 5 2 4" xfId="44819"/>
    <cellStyle name="Normal 2 8 3 5 2 5" xfId="44820"/>
    <cellStyle name="Normal 2 8 3 5 2 6" xfId="44821"/>
    <cellStyle name="Normal 2 8 3 5 3" xfId="44822"/>
    <cellStyle name="Normal 2 8 3 5 3 2" xfId="44823"/>
    <cellStyle name="Normal 2 8 3 5 4" xfId="44824"/>
    <cellStyle name="Normal 2 8 3 5 5" xfId="44825"/>
    <cellStyle name="Normal 2 8 3 5 6" xfId="44826"/>
    <cellStyle name="Normal 2 8 3 5 7" xfId="44827"/>
    <cellStyle name="Normal 2 8 3 6" xfId="44828"/>
    <cellStyle name="Normal 2 8 3 6 2" xfId="44829"/>
    <cellStyle name="Normal 2 8 3 6 2 2" xfId="44830"/>
    <cellStyle name="Normal 2 8 3 6 2 3" xfId="44831"/>
    <cellStyle name="Normal 2 8 3 6 2 4" xfId="44832"/>
    <cellStyle name="Normal 2 8 3 6 2 5" xfId="44833"/>
    <cellStyle name="Normal 2 8 3 6 2 6" xfId="44834"/>
    <cellStyle name="Normal 2 8 3 6 3" xfId="44835"/>
    <cellStyle name="Normal 2 8 3 6 4" xfId="44836"/>
    <cellStyle name="Normal 2 8 3 6 5" xfId="44837"/>
    <cellStyle name="Normal 2 8 3 6 6" xfId="44838"/>
    <cellStyle name="Normal 2 8 3 6 7" xfId="44839"/>
    <cellStyle name="Normal 2 8 3 7" xfId="44840"/>
    <cellStyle name="Normal 2 8 3 7 2" xfId="44841"/>
    <cellStyle name="Normal 2 8 3 7 2 2" xfId="44842"/>
    <cellStyle name="Normal 2 8 3 7 2 3" xfId="44843"/>
    <cellStyle name="Normal 2 8 3 7 2 4" xfId="44844"/>
    <cellStyle name="Normal 2 8 3 7 2 5" xfId="44845"/>
    <cellStyle name="Normal 2 8 3 7 2 6" xfId="44846"/>
    <cellStyle name="Normal 2 8 3 7 3" xfId="44847"/>
    <cellStyle name="Normal 2 8 3 7 4" xfId="44848"/>
    <cellStyle name="Normal 2 8 3 7 5" xfId="44849"/>
    <cellStyle name="Normal 2 8 3 7 6" xfId="44850"/>
    <cellStyle name="Normal 2 8 3 7 7" xfId="44851"/>
    <cellStyle name="Normal 2 8 3 8" xfId="44852"/>
    <cellStyle name="Normal 2 8 3 8 2" xfId="44853"/>
    <cellStyle name="Normal 2 8 3 8 3" xfId="44854"/>
    <cellStyle name="Normal 2 8 3 8 4" xfId="44855"/>
    <cellStyle name="Normal 2 8 3 8 5" xfId="44856"/>
    <cellStyle name="Normal 2 8 3 8 6" xfId="44857"/>
    <cellStyle name="Normal 2 8 3 9" xfId="44858"/>
    <cellStyle name="Normal 2 8 4" xfId="44859"/>
    <cellStyle name="Normal 2 8 4 10" xfId="44860"/>
    <cellStyle name="Normal 2 8 4 11" xfId="44861"/>
    <cellStyle name="Normal 2 8 4 12" xfId="44862"/>
    <cellStyle name="Normal 2 8 4 13" xfId="44863"/>
    <cellStyle name="Normal 2 8 4 2" xfId="44864"/>
    <cellStyle name="Normal 2 8 4 2 2" xfId="44865"/>
    <cellStyle name="Normal 2 8 4 2 2 2" xfId="44866"/>
    <cellStyle name="Normal 2 8 4 2 2 3" xfId="44867"/>
    <cellStyle name="Normal 2 8 4 2 2 4" xfId="44868"/>
    <cellStyle name="Normal 2 8 4 2 2 5" xfId="44869"/>
    <cellStyle name="Normal 2 8 4 2 2 6" xfId="44870"/>
    <cellStyle name="Normal 2 8 4 2 3" xfId="44871"/>
    <cellStyle name="Normal 2 8 4 2 4" xfId="44872"/>
    <cellStyle name="Normal 2 8 4 2 5" xfId="44873"/>
    <cellStyle name="Normal 2 8 4 2 6" xfId="44874"/>
    <cellStyle name="Normal 2 8 4 2 7" xfId="44875"/>
    <cellStyle name="Normal 2 8 4 3" xfId="44876"/>
    <cellStyle name="Normal 2 8 4 3 2" xfId="44877"/>
    <cellStyle name="Normal 2 8 4 3 2 2" xfId="44878"/>
    <cellStyle name="Normal 2 8 4 3 2 3" xfId="44879"/>
    <cellStyle name="Normal 2 8 4 3 2 4" xfId="44880"/>
    <cellStyle name="Normal 2 8 4 3 2 5" xfId="44881"/>
    <cellStyle name="Normal 2 8 4 3 2 6" xfId="44882"/>
    <cellStyle name="Normal 2 8 4 3 3" xfId="44883"/>
    <cellStyle name="Normal 2 8 4 3 4" xfId="44884"/>
    <cellStyle name="Normal 2 8 4 3 5" xfId="44885"/>
    <cellStyle name="Normal 2 8 4 3 6" xfId="44886"/>
    <cellStyle name="Normal 2 8 4 3 7" xfId="44887"/>
    <cellStyle name="Normal 2 8 4 4" xfId="44888"/>
    <cellStyle name="Normal 2 8 4 4 2" xfId="44889"/>
    <cellStyle name="Normal 2 8 4 4 2 2" xfId="44890"/>
    <cellStyle name="Normal 2 8 4 4 2 3" xfId="44891"/>
    <cellStyle name="Normal 2 8 4 4 2 4" xfId="44892"/>
    <cellStyle name="Normal 2 8 4 4 2 5" xfId="44893"/>
    <cellStyle name="Normal 2 8 4 4 2 6" xfId="44894"/>
    <cellStyle name="Normal 2 8 4 4 3" xfId="44895"/>
    <cellStyle name="Normal 2 8 4 4 4" xfId="44896"/>
    <cellStyle name="Normal 2 8 4 4 5" xfId="44897"/>
    <cellStyle name="Normal 2 8 4 4 6" xfId="44898"/>
    <cellStyle name="Normal 2 8 4 4 7" xfId="44899"/>
    <cellStyle name="Normal 2 8 4 5" xfId="44900"/>
    <cellStyle name="Normal 2 8 4 5 2" xfId="44901"/>
    <cellStyle name="Normal 2 8 4 5 2 2" xfId="44902"/>
    <cellStyle name="Normal 2 8 4 5 2 3" xfId="44903"/>
    <cellStyle name="Normal 2 8 4 5 2 4" xfId="44904"/>
    <cellStyle name="Normal 2 8 4 5 2 5" xfId="44905"/>
    <cellStyle name="Normal 2 8 4 5 2 6" xfId="44906"/>
    <cellStyle name="Normal 2 8 4 5 3" xfId="44907"/>
    <cellStyle name="Normal 2 8 4 5 4" xfId="44908"/>
    <cellStyle name="Normal 2 8 4 5 5" xfId="44909"/>
    <cellStyle name="Normal 2 8 4 5 6" xfId="44910"/>
    <cellStyle name="Normal 2 8 4 5 7" xfId="44911"/>
    <cellStyle name="Normal 2 8 4 6" xfId="44912"/>
    <cellStyle name="Normal 2 8 4 6 2" xfId="44913"/>
    <cellStyle name="Normal 2 8 4 6 2 2" xfId="44914"/>
    <cellStyle name="Normal 2 8 4 6 2 3" xfId="44915"/>
    <cellStyle name="Normal 2 8 4 6 2 4" xfId="44916"/>
    <cellStyle name="Normal 2 8 4 6 2 5" xfId="44917"/>
    <cellStyle name="Normal 2 8 4 6 2 6" xfId="44918"/>
    <cellStyle name="Normal 2 8 4 6 3" xfId="44919"/>
    <cellStyle name="Normal 2 8 4 6 4" xfId="44920"/>
    <cellStyle name="Normal 2 8 4 6 5" xfId="44921"/>
    <cellStyle name="Normal 2 8 4 6 6" xfId="44922"/>
    <cellStyle name="Normal 2 8 4 6 7" xfId="44923"/>
    <cellStyle name="Normal 2 8 4 7" xfId="44924"/>
    <cellStyle name="Normal 2 8 4 7 2" xfId="44925"/>
    <cellStyle name="Normal 2 8 4 7 2 2" xfId="44926"/>
    <cellStyle name="Normal 2 8 4 7 2 3" xfId="44927"/>
    <cellStyle name="Normal 2 8 4 7 2 4" xfId="44928"/>
    <cellStyle name="Normal 2 8 4 7 2 5" xfId="44929"/>
    <cellStyle name="Normal 2 8 4 7 2 6" xfId="44930"/>
    <cellStyle name="Normal 2 8 4 7 3" xfId="44931"/>
    <cellStyle name="Normal 2 8 4 7 4" xfId="44932"/>
    <cellStyle name="Normal 2 8 4 7 5" xfId="44933"/>
    <cellStyle name="Normal 2 8 4 7 6" xfId="44934"/>
    <cellStyle name="Normal 2 8 4 7 7" xfId="44935"/>
    <cellStyle name="Normal 2 8 4 8" xfId="44936"/>
    <cellStyle name="Normal 2 8 4 8 2" xfId="44937"/>
    <cellStyle name="Normal 2 8 4 8 3" xfId="44938"/>
    <cellStyle name="Normal 2 8 4 8 4" xfId="44939"/>
    <cellStyle name="Normal 2 8 4 8 5" xfId="44940"/>
    <cellStyle name="Normal 2 8 4 8 6" xfId="44941"/>
    <cellStyle name="Normal 2 8 4 9" xfId="44942"/>
    <cellStyle name="Normal 2 8 5" xfId="44943"/>
    <cellStyle name="Normal 2 8 5 10" xfId="44944"/>
    <cellStyle name="Normal 2 8 5 11" xfId="44945"/>
    <cellStyle name="Normal 2 8 5 12" xfId="44946"/>
    <cellStyle name="Normal 2 8 5 13" xfId="44947"/>
    <cellStyle name="Normal 2 8 5 2" xfId="44948"/>
    <cellStyle name="Normal 2 8 5 2 2" xfId="44949"/>
    <cellStyle name="Normal 2 8 5 2 2 2" xfId="44950"/>
    <cellStyle name="Normal 2 8 5 2 2 3" xfId="44951"/>
    <cellStyle name="Normal 2 8 5 2 2 4" xfId="44952"/>
    <cellStyle name="Normal 2 8 5 2 2 5" xfId="44953"/>
    <cellStyle name="Normal 2 8 5 2 2 6" xfId="44954"/>
    <cellStyle name="Normal 2 8 5 2 3" xfId="44955"/>
    <cellStyle name="Normal 2 8 5 2 4" xfId="44956"/>
    <cellStyle name="Normal 2 8 5 2 4 2" xfId="44957"/>
    <cellStyle name="Normal 2 8 5 2 4 2 2" xfId="44958"/>
    <cellStyle name="Normal 2 8 5 2 4 3" xfId="44959"/>
    <cellStyle name="Normal 2 8 5 2 5" xfId="44960"/>
    <cellStyle name="Normal 2 8 5 2 6" xfId="44961"/>
    <cellStyle name="Normal 2 8 5 2 7" xfId="44962"/>
    <cellStyle name="Normal 2 8 5 3" xfId="44963"/>
    <cellStyle name="Normal 2 8 5 3 2" xfId="44964"/>
    <cellStyle name="Normal 2 8 5 3 2 2" xfId="44965"/>
    <cellStyle name="Normal 2 8 5 3 2 2 2" xfId="44966"/>
    <cellStyle name="Normal 2 8 5 3 2 3" xfId="44967"/>
    <cellStyle name="Normal 2 8 5 3 2 4" xfId="44968"/>
    <cellStyle name="Normal 2 8 5 3 2 5" xfId="44969"/>
    <cellStyle name="Normal 2 8 5 3 2 6" xfId="44970"/>
    <cellStyle name="Normal 2 8 5 3 3" xfId="44971"/>
    <cellStyle name="Normal 2 8 5 3 4" xfId="44972"/>
    <cellStyle name="Normal 2 8 5 3 5" xfId="44973"/>
    <cellStyle name="Normal 2 8 5 3 6" xfId="44974"/>
    <cellStyle name="Normal 2 8 5 3 7" xfId="44975"/>
    <cellStyle name="Normal 2 8 5 4" xfId="44976"/>
    <cellStyle name="Normal 2 8 5 4 2" xfId="44977"/>
    <cellStyle name="Normal 2 8 5 4 2 2" xfId="44978"/>
    <cellStyle name="Normal 2 8 5 4 2 3" xfId="44979"/>
    <cellStyle name="Normal 2 8 5 4 2 4" xfId="44980"/>
    <cellStyle name="Normal 2 8 5 4 2 5" xfId="44981"/>
    <cellStyle name="Normal 2 8 5 4 2 6" xfId="44982"/>
    <cellStyle name="Normal 2 8 5 4 3" xfId="44983"/>
    <cellStyle name="Normal 2 8 5 4 4" xfId="44984"/>
    <cellStyle name="Normal 2 8 5 4 5" xfId="44985"/>
    <cellStyle name="Normal 2 8 5 4 6" xfId="44986"/>
    <cellStyle name="Normal 2 8 5 4 7" xfId="44987"/>
    <cellStyle name="Normal 2 8 5 5" xfId="44988"/>
    <cellStyle name="Normal 2 8 5 5 2" xfId="44989"/>
    <cellStyle name="Normal 2 8 5 5 2 2" xfId="44990"/>
    <cellStyle name="Normal 2 8 5 5 2 3" xfId="44991"/>
    <cellStyle name="Normal 2 8 5 5 2 4" xfId="44992"/>
    <cellStyle name="Normal 2 8 5 5 2 5" xfId="44993"/>
    <cellStyle name="Normal 2 8 5 5 2 6" xfId="44994"/>
    <cellStyle name="Normal 2 8 5 5 3" xfId="44995"/>
    <cellStyle name="Normal 2 8 5 5 4" xfId="44996"/>
    <cellStyle name="Normal 2 8 5 5 5" xfId="44997"/>
    <cellStyle name="Normal 2 8 5 5 6" xfId="44998"/>
    <cellStyle name="Normal 2 8 5 5 7" xfId="44999"/>
    <cellStyle name="Normal 2 8 5 6" xfId="45000"/>
    <cellStyle name="Normal 2 8 5 6 2" xfId="45001"/>
    <cellStyle name="Normal 2 8 5 6 2 2" xfId="45002"/>
    <cellStyle name="Normal 2 8 5 6 2 3" xfId="45003"/>
    <cellStyle name="Normal 2 8 5 6 2 4" xfId="45004"/>
    <cellStyle name="Normal 2 8 5 6 2 5" xfId="45005"/>
    <cellStyle name="Normal 2 8 5 6 2 6" xfId="45006"/>
    <cellStyle name="Normal 2 8 5 6 3" xfId="45007"/>
    <cellStyle name="Normal 2 8 5 6 4" xfId="45008"/>
    <cellStyle name="Normal 2 8 5 6 5" xfId="45009"/>
    <cellStyle name="Normal 2 8 5 6 6" xfId="45010"/>
    <cellStyle name="Normal 2 8 5 6 7" xfId="45011"/>
    <cellStyle name="Normal 2 8 5 7" xfId="45012"/>
    <cellStyle name="Normal 2 8 5 7 2" xfId="45013"/>
    <cellStyle name="Normal 2 8 5 7 2 2" xfId="45014"/>
    <cellStyle name="Normal 2 8 5 7 2 3" xfId="45015"/>
    <cellStyle name="Normal 2 8 5 7 2 4" xfId="45016"/>
    <cellStyle name="Normal 2 8 5 7 2 5" xfId="45017"/>
    <cellStyle name="Normal 2 8 5 7 2 6" xfId="45018"/>
    <cellStyle name="Normal 2 8 5 7 3" xfId="45019"/>
    <cellStyle name="Normal 2 8 5 7 4" xfId="45020"/>
    <cellStyle name="Normal 2 8 5 7 4 2" xfId="45021"/>
    <cellStyle name="Normal 2 8 5 7 4 2 2" xfId="45022"/>
    <cellStyle name="Normal 2 8 5 7 4 3" xfId="45023"/>
    <cellStyle name="Normal 2 8 5 7 5" xfId="45024"/>
    <cellStyle name="Normal 2 8 5 7 6" xfId="45025"/>
    <cellStyle name="Normal 2 8 5 7 7" xfId="45026"/>
    <cellStyle name="Normal 2 8 5 8" xfId="45027"/>
    <cellStyle name="Normal 2 8 5 8 2" xfId="45028"/>
    <cellStyle name="Normal 2 8 5 8 2 2" xfId="45029"/>
    <cellStyle name="Normal 2 8 5 8 2 2 2" xfId="45030"/>
    <cellStyle name="Normal 2 8 5 8 2 3" xfId="45031"/>
    <cellStyle name="Normal 2 8 5 8 3" xfId="45032"/>
    <cellStyle name="Normal 2 8 5 8 4" xfId="45033"/>
    <cellStyle name="Normal 2 8 5 8 5" xfId="45034"/>
    <cellStyle name="Normal 2 8 5 8 6" xfId="45035"/>
    <cellStyle name="Normal 2 8 5 9" xfId="45036"/>
    <cellStyle name="Normal 2 8 6" xfId="45037"/>
    <cellStyle name="Normal 2 8 6 10" xfId="45038"/>
    <cellStyle name="Normal 2 8 6 11" xfId="45039"/>
    <cellStyle name="Normal 2 8 6 12" xfId="45040"/>
    <cellStyle name="Normal 2 8 6 13" xfId="45041"/>
    <cellStyle name="Normal 2 8 6 2" xfId="45042"/>
    <cellStyle name="Normal 2 8 6 2 2" xfId="45043"/>
    <cellStyle name="Normal 2 8 6 2 2 2" xfId="45044"/>
    <cellStyle name="Normal 2 8 6 2 2 2 2" xfId="45045"/>
    <cellStyle name="Normal 2 8 6 2 2 3" xfId="45046"/>
    <cellStyle name="Normal 2 8 6 2 2 4" xfId="45047"/>
    <cellStyle name="Normal 2 8 6 2 2 5" xfId="45048"/>
    <cellStyle name="Normal 2 8 6 2 2 6" xfId="45049"/>
    <cellStyle name="Normal 2 8 6 2 3" xfId="45050"/>
    <cellStyle name="Normal 2 8 6 2 4" xfId="45051"/>
    <cellStyle name="Normal 2 8 6 2 5" xfId="45052"/>
    <cellStyle name="Normal 2 8 6 2 6" xfId="45053"/>
    <cellStyle name="Normal 2 8 6 2 7" xfId="45054"/>
    <cellStyle name="Normal 2 8 6 3" xfId="45055"/>
    <cellStyle name="Normal 2 8 6 3 2" xfId="45056"/>
    <cellStyle name="Normal 2 8 6 3 2 2" xfId="45057"/>
    <cellStyle name="Normal 2 8 6 3 2 3" xfId="45058"/>
    <cellStyle name="Normal 2 8 6 3 2 4" xfId="45059"/>
    <cellStyle name="Normal 2 8 6 3 2 5" xfId="45060"/>
    <cellStyle name="Normal 2 8 6 3 2 6" xfId="45061"/>
    <cellStyle name="Normal 2 8 6 3 3" xfId="45062"/>
    <cellStyle name="Normal 2 8 6 3 4" xfId="45063"/>
    <cellStyle name="Normal 2 8 6 3 5" xfId="45064"/>
    <cellStyle name="Normal 2 8 6 3 6" xfId="45065"/>
    <cellStyle name="Normal 2 8 6 3 7" xfId="45066"/>
    <cellStyle name="Normal 2 8 6 4" xfId="45067"/>
    <cellStyle name="Normal 2 8 6 4 2" xfId="45068"/>
    <cellStyle name="Normal 2 8 6 4 2 2" xfId="45069"/>
    <cellStyle name="Normal 2 8 6 4 2 3" xfId="45070"/>
    <cellStyle name="Normal 2 8 6 4 2 4" xfId="45071"/>
    <cellStyle name="Normal 2 8 6 4 2 5" xfId="45072"/>
    <cellStyle name="Normal 2 8 6 4 2 6" xfId="45073"/>
    <cellStyle name="Normal 2 8 6 4 3" xfId="45074"/>
    <cellStyle name="Normal 2 8 6 4 4" xfId="45075"/>
    <cellStyle name="Normal 2 8 6 4 5" xfId="45076"/>
    <cellStyle name="Normal 2 8 6 4 6" xfId="45077"/>
    <cellStyle name="Normal 2 8 6 4 7" xfId="45078"/>
    <cellStyle name="Normal 2 8 6 5" xfId="45079"/>
    <cellStyle name="Normal 2 8 6 5 2" xfId="45080"/>
    <cellStyle name="Normal 2 8 6 5 2 2" xfId="45081"/>
    <cellStyle name="Normal 2 8 6 5 2 3" xfId="45082"/>
    <cellStyle name="Normal 2 8 6 5 2 4" xfId="45083"/>
    <cellStyle name="Normal 2 8 6 5 2 5" xfId="45084"/>
    <cellStyle name="Normal 2 8 6 5 2 6" xfId="45085"/>
    <cellStyle name="Normal 2 8 6 5 3" xfId="45086"/>
    <cellStyle name="Normal 2 8 6 5 4" xfId="45087"/>
    <cellStyle name="Normal 2 8 6 5 5" xfId="45088"/>
    <cellStyle name="Normal 2 8 6 5 6" xfId="45089"/>
    <cellStyle name="Normal 2 8 6 5 7" xfId="45090"/>
    <cellStyle name="Normal 2 8 6 6" xfId="45091"/>
    <cellStyle name="Normal 2 8 6 6 2" xfId="45092"/>
    <cellStyle name="Normal 2 8 6 6 2 2" xfId="45093"/>
    <cellStyle name="Normal 2 8 6 6 2 3" xfId="45094"/>
    <cellStyle name="Normal 2 8 6 6 2 4" xfId="45095"/>
    <cellStyle name="Normal 2 8 6 6 2 5" xfId="45096"/>
    <cellStyle name="Normal 2 8 6 6 2 6" xfId="45097"/>
    <cellStyle name="Normal 2 8 6 6 3" xfId="45098"/>
    <cellStyle name="Normal 2 8 6 6 4" xfId="45099"/>
    <cellStyle name="Normal 2 8 6 6 5" xfId="45100"/>
    <cellStyle name="Normal 2 8 6 6 6" xfId="45101"/>
    <cellStyle name="Normal 2 8 6 6 7" xfId="45102"/>
    <cellStyle name="Normal 2 8 6 7" xfId="45103"/>
    <cellStyle name="Normal 2 8 6 7 2" xfId="45104"/>
    <cellStyle name="Normal 2 8 6 7 2 2" xfId="45105"/>
    <cellStyle name="Normal 2 8 6 7 2 3" xfId="45106"/>
    <cellStyle name="Normal 2 8 6 7 2 4" xfId="45107"/>
    <cellStyle name="Normal 2 8 6 7 2 5" xfId="45108"/>
    <cellStyle name="Normal 2 8 6 7 2 6" xfId="45109"/>
    <cellStyle name="Normal 2 8 6 7 3" xfId="45110"/>
    <cellStyle name="Normal 2 8 6 7 4" xfId="45111"/>
    <cellStyle name="Normal 2 8 6 7 5" xfId="45112"/>
    <cellStyle name="Normal 2 8 6 7 6" xfId="45113"/>
    <cellStyle name="Normal 2 8 6 7 7" xfId="45114"/>
    <cellStyle name="Normal 2 8 6 8" xfId="45115"/>
    <cellStyle name="Normal 2 8 6 8 2" xfId="45116"/>
    <cellStyle name="Normal 2 8 6 8 3" xfId="45117"/>
    <cellStyle name="Normal 2 8 6 8 4" xfId="45118"/>
    <cellStyle name="Normal 2 8 6 8 5" xfId="45119"/>
    <cellStyle name="Normal 2 8 6 8 6" xfId="45120"/>
    <cellStyle name="Normal 2 8 6 9" xfId="45121"/>
    <cellStyle name="Normal 2 8 7" xfId="45122"/>
    <cellStyle name="Normal 2 8 7 10" xfId="45123"/>
    <cellStyle name="Normal 2 8 7 11" xfId="45124"/>
    <cellStyle name="Normal 2 8 7 12" xfId="45125"/>
    <cellStyle name="Normal 2 8 7 13" xfId="45126"/>
    <cellStyle name="Normal 2 8 7 2" xfId="45127"/>
    <cellStyle name="Normal 2 8 7 2 2" xfId="45128"/>
    <cellStyle name="Normal 2 8 7 2 2 2" xfId="45129"/>
    <cellStyle name="Normal 2 8 7 2 2 3" xfId="45130"/>
    <cellStyle name="Normal 2 8 7 2 2 4" xfId="45131"/>
    <cellStyle name="Normal 2 8 7 2 2 5" xfId="45132"/>
    <cellStyle name="Normal 2 8 7 2 2 6" xfId="45133"/>
    <cellStyle name="Normal 2 8 7 2 3" xfId="45134"/>
    <cellStyle name="Normal 2 8 7 2 4" xfId="45135"/>
    <cellStyle name="Normal 2 8 7 2 5" xfId="45136"/>
    <cellStyle name="Normal 2 8 7 2 6" xfId="45137"/>
    <cellStyle name="Normal 2 8 7 2 7" xfId="45138"/>
    <cellStyle name="Normal 2 8 7 3" xfId="45139"/>
    <cellStyle name="Normal 2 8 7 3 2" xfId="45140"/>
    <cellStyle name="Normal 2 8 7 3 2 2" xfId="45141"/>
    <cellStyle name="Normal 2 8 7 3 2 3" xfId="45142"/>
    <cellStyle name="Normal 2 8 7 3 2 4" xfId="45143"/>
    <cellStyle name="Normal 2 8 7 3 2 5" xfId="45144"/>
    <cellStyle name="Normal 2 8 7 3 2 6" xfId="45145"/>
    <cellStyle name="Normal 2 8 7 3 3" xfId="45146"/>
    <cellStyle name="Normal 2 8 7 3 4" xfId="45147"/>
    <cellStyle name="Normal 2 8 7 3 5" xfId="45148"/>
    <cellStyle name="Normal 2 8 7 3 6" xfId="45149"/>
    <cellStyle name="Normal 2 8 7 3 7" xfId="45150"/>
    <cellStyle name="Normal 2 8 7 4" xfId="45151"/>
    <cellStyle name="Normal 2 8 7 4 2" xfId="45152"/>
    <cellStyle name="Normal 2 8 7 4 2 2" xfId="45153"/>
    <cellStyle name="Normal 2 8 7 4 2 3" xfId="45154"/>
    <cellStyle name="Normal 2 8 7 4 2 4" xfId="45155"/>
    <cellStyle name="Normal 2 8 7 4 2 5" xfId="45156"/>
    <cellStyle name="Normal 2 8 7 4 2 6" xfId="45157"/>
    <cellStyle name="Normal 2 8 7 4 3" xfId="45158"/>
    <cellStyle name="Normal 2 8 7 4 4" xfId="45159"/>
    <cellStyle name="Normal 2 8 7 4 5" xfId="45160"/>
    <cellStyle name="Normal 2 8 7 4 6" xfId="45161"/>
    <cellStyle name="Normal 2 8 7 4 7" xfId="45162"/>
    <cellStyle name="Normal 2 8 7 5" xfId="45163"/>
    <cellStyle name="Normal 2 8 7 5 2" xfId="45164"/>
    <cellStyle name="Normal 2 8 7 5 2 2" xfId="45165"/>
    <cellStyle name="Normal 2 8 7 5 2 3" xfId="45166"/>
    <cellStyle name="Normal 2 8 7 5 2 4" xfId="45167"/>
    <cellStyle name="Normal 2 8 7 5 2 5" xfId="45168"/>
    <cellStyle name="Normal 2 8 7 5 2 6" xfId="45169"/>
    <cellStyle name="Normal 2 8 7 5 3" xfId="45170"/>
    <cellStyle name="Normal 2 8 7 5 3 2" xfId="45171"/>
    <cellStyle name="Normal 2 8 7 5 4" xfId="45172"/>
    <cellStyle name="Normal 2 8 7 5 5" xfId="45173"/>
    <cellStyle name="Normal 2 8 7 5 6" xfId="45174"/>
    <cellStyle name="Normal 2 8 7 5 7" xfId="45175"/>
    <cellStyle name="Normal 2 8 7 6" xfId="45176"/>
    <cellStyle name="Normal 2 8 7 6 2" xfId="45177"/>
    <cellStyle name="Normal 2 8 7 6 2 2" xfId="45178"/>
    <cellStyle name="Normal 2 8 7 6 2 3" xfId="45179"/>
    <cellStyle name="Normal 2 8 7 6 2 4" xfId="45180"/>
    <cellStyle name="Normal 2 8 7 6 2 5" xfId="45181"/>
    <cellStyle name="Normal 2 8 7 6 2 6" xfId="45182"/>
    <cellStyle name="Normal 2 8 7 6 3" xfId="45183"/>
    <cellStyle name="Normal 2 8 7 6 4" xfId="45184"/>
    <cellStyle name="Normal 2 8 7 6 5" xfId="45185"/>
    <cellStyle name="Normal 2 8 7 6 6" xfId="45186"/>
    <cellStyle name="Normal 2 8 7 6 7" xfId="45187"/>
    <cellStyle name="Normal 2 8 7 7" xfId="45188"/>
    <cellStyle name="Normal 2 8 7 7 2" xfId="45189"/>
    <cellStyle name="Normal 2 8 7 7 2 2" xfId="45190"/>
    <cellStyle name="Normal 2 8 7 7 2 3" xfId="45191"/>
    <cellStyle name="Normal 2 8 7 7 2 4" xfId="45192"/>
    <cellStyle name="Normal 2 8 7 7 2 5" xfId="45193"/>
    <cellStyle name="Normal 2 8 7 7 2 6" xfId="45194"/>
    <cellStyle name="Normal 2 8 7 7 3" xfId="45195"/>
    <cellStyle name="Normal 2 8 7 7 4" xfId="45196"/>
    <cellStyle name="Normal 2 8 7 7 5" xfId="45197"/>
    <cellStyle name="Normal 2 8 7 7 6" xfId="45198"/>
    <cellStyle name="Normal 2 8 7 7 7" xfId="45199"/>
    <cellStyle name="Normal 2 8 7 8" xfId="45200"/>
    <cellStyle name="Normal 2 8 7 8 2" xfId="45201"/>
    <cellStyle name="Normal 2 8 7 8 3" xfId="45202"/>
    <cellStyle name="Normal 2 8 7 8 4" xfId="45203"/>
    <cellStyle name="Normal 2 8 7 8 5" xfId="45204"/>
    <cellStyle name="Normal 2 8 7 8 6" xfId="45205"/>
    <cellStyle name="Normal 2 8 7 9" xfId="45206"/>
    <cellStyle name="Normal 2 8 8" xfId="45207"/>
    <cellStyle name="Normal 2 8 8 10" xfId="45208"/>
    <cellStyle name="Normal 2 8 8 11" xfId="45209"/>
    <cellStyle name="Normal 2 8 8 12" xfId="45210"/>
    <cellStyle name="Normal 2 8 8 13" xfId="45211"/>
    <cellStyle name="Normal 2 8 8 2" xfId="45212"/>
    <cellStyle name="Normal 2 8 8 2 2" xfId="45213"/>
    <cellStyle name="Normal 2 8 8 2 2 2" xfId="45214"/>
    <cellStyle name="Normal 2 8 8 2 2 3" xfId="45215"/>
    <cellStyle name="Normal 2 8 8 2 2 4" xfId="45216"/>
    <cellStyle name="Normal 2 8 8 2 2 5" xfId="45217"/>
    <cellStyle name="Normal 2 8 8 2 2 6" xfId="45218"/>
    <cellStyle name="Normal 2 8 8 2 3" xfId="45219"/>
    <cellStyle name="Normal 2 8 8 2 4" xfId="45220"/>
    <cellStyle name="Normal 2 8 8 2 5" xfId="45221"/>
    <cellStyle name="Normal 2 8 8 2 6" xfId="45222"/>
    <cellStyle name="Normal 2 8 8 2 7" xfId="45223"/>
    <cellStyle name="Normal 2 8 8 3" xfId="45224"/>
    <cellStyle name="Normal 2 8 8 3 2" xfId="45225"/>
    <cellStyle name="Normal 2 8 8 3 2 2" xfId="45226"/>
    <cellStyle name="Normal 2 8 8 3 2 3" xfId="45227"/>
    <cellStyle name="Normal 2 8 8 3 2 4" xfId="45228"/>
    <cellStyle name="Normal 2 8 8 3 2 5" xfId="45229"/>
    <cellStyle name="Normal 2 8 8 3 2 6" xfId="45230"/>
    <cellStyle name="Normal 2 8 8 3 3" xfId="45231"/>
    <cellStyle name="Normal 2 8 8 3 4" xfId="45232"/>
    <cellStyle name="Normal 2 8 8 3 5" xfId="45233"/>
    <cellStyle name="Normal 2 8 8 3 6" xfId="45234"/>
    <cellStyle name="Normal 2 8 8 3 7" xfId="45235"/>
    <cellStyle name="Normal 2 8 8 4" xfId="45236"/>
    <cellStyle name="Normal 2 8 8 4 2" xfId="45237"/>
    <cellStyle name="Normal 2 8 8 4 2 2" xfId="45238"/>
    <cellStyle name="Normal 2 8 8 4 2 3" xfId="45239"/>
    <cellStyle name="Normal 2 8 8 4 2 4" xfId="45240"/>
    <cellStyle name="Normal 2 8 8 4 2 5" xfId="45241"/>
    <cellStyle name="Normal 2 8 8 4 2 6" xfId="45242"/>
    <cellStyle name="Normal 2 8 8 4 3" xfId="45243"/>
    <cellStyle name="Normal 2 8 8 4 4" xfId="45244"/>
    <cellStyle name="Normal 2 8 8 4 5" xfId="45245"/>
    <cellStyle name="Normal 2 8 8 4 6" xfId="45246"/>
    <cellStyle name="Normal 2 8 8 4 7" xfId="45247"/>
    <cellStyle name="Normal 2 8 8 5" xfId="45248"/>
    <cellStyle name="Normal 2 8 8 5 2" xfId="45249"/>
    <cellStyle name="Normal 2 8 8 5 2 2" xfId="45250"/>
    <cellStyle name="Normal 2 8 8 5 2 3" xfId="45251"/>
    <cellStyle name="Normal 2 8 8 5 2 4" xfId="45252"/>
    <cellStyle name="Normal 2 8 8 5 2 5" xfId="45253"/>
    <cellStyle name="Normal 2 8 8 5 2 6" xfId="45254"/>
    <cellStyle name="Normal 2 8 8 5 3" xfId="45255"/>
    <cellStyle name="Normal 2 8 8 5 4" xfId="45256"/>
    <cellStyle name="Normal 2 8 8 5 5" xfId="45257"/>
    <cellStyle name="Normal 2 8 8 5 6" xfId="45258"/>
    <cellStyle name="Normal 2 8 8 5 7" xfId="45259"/>
    <cellStyle name="Normal 2 8 8 6" xfId="45260"/>
    <cellStyle name="Normal 2 8 8 6 2" xfId="45261"/>
    <cellStyle name="Normal 2 8 8 6 2 2" xfId="45262"/>
    <cellStyle name="Normal 2 8 8 6 2 3" xfId="45263"/>
    <cellStyle name="Normal 2 8 8 6 2 4" xfId="45264"/>
    <cellStyle name="Normal 2 8 8 6 2 5" xfId="45265"/>
    <cellStyle name="Normal 2 8 8 6 2 6" xfId="45266"/>
    <cellStyle name="Normal 2 8 8 6 3" xfId="45267"/>
    <cellStyle name="Normal 2 8 8 6 4" xfId="45268"/>
    <cellStyle name="Normal 2 8 8 6 5" xfId="45269"/>
    <cellStyle name="Normal 2 8 8 6 6" xfId="45270"/>
    <cellStyle name="Normal 2 8 8 6 7" xfId="45271"/>
    <cellStyle name="Normal 2 8 8 7" xfId="45272"/>
    <cellStyle name="Normal 2 8 8 7 2" xfId="45273"/>
    <cellStyle name="Normal 2 8 8 7 2 2" xfId="45274"/>
    <cellStyle name="Normal 2 8 8 7 2 3" xfId="45275"/>
    <cellStyle name="Normal 2 8 8 7 2 4" xfId="45276"/>
    <cellStyle name="Normal 2 8 8 7 2 5" xfId="45277"/>
    <cellStyle name="Normal 2 8 8 7 2 6" xfId="45278"/>
    <cellStyle name="Normal 2 8 8 7 3" xfId="45279"/>
    <cellStyle name="Normal 2 8 8 7 4" xfId="45280"/>
    <cellStyle name="Normal 2 8 8 7 5" xfId="45281"/>
    <cellStyle name="Normal 2 8 8 7 6" xfId="45282"/>
    <cellStyle name="Normal 2 8 8 7 7" xfId="45283"/>
    <cellStyle name="Normal 2 8 8 8" xfId="45284"/>
    <cellStyle name="Normal 2 8 8 8 2" xfId="45285"/>
    <cellStyle name="Normal 2 8 8 8 3" xfId="45286"/>
    <cellStyle name="Normal 2 8 8 8 4" xfId="45287"/>
    <cellStyle name="Normal 2 8 8 8 5" xfId="45288"/>
    <cellStyle name="Normal 2 8 8 8 6" xfId="45289"/>
    <cellStyle name="Normal 2 8 8 9" xfId="45290"/>
    <cellStyle name="Normal 2 8 9" xfId="45291"/>
    <cellStyle name="Normal 2 8 9 10" xfId="45292"/>
    <cellStyle name="Normal 2 8 9 11" xfId="45293"/>
    <cellStyle name="Normal 2 8 9 12" xfId="45294"/>
    <cellStyle name="Normal 2 8 9 13" xfId="45295"/>
    <cellStyle name="Normal 2 8 9 2" xfId="45296"/>
    <cellStyle name="Normal 2 8 9 2 2" xfId="45297"/>
    <cellStyle name="Normal 2 8 9 2 2 2" xfId="45298"/>
    <cellStyle name="Normal 2 8 9 2 2 3" xfId="45299"/>
    <cellStyle name="Normal 2 8 9 2 2 4" xfId="45300"/>
    <cellStyle name="Normal 2 8 9 2 2 5" xfId="45301"/>
    <cellStyle name="Normal 2 8 9 2 2 6" xfId="45302"/>
    <cellStyle name="Normal 2 8 9 2 3" xfId="45303"/>
    <cellStyle name="Normal 2 8 9 2 4" xfId="45304"/>
    <cellStyle name="Normal 2 8 9 2 5" xfId="45305"/>
    <cellStyle name="Normal 2 8 9 2 6" xfId="45306"/>
    <cellStyle name="Normal 2 8 9 2 7" xfId="45307"/>
    <cellStyle name="Normal 2 8 9 3" xfId="45308"/>
    <cellStyle name="Normal 2 8 9 3 2" xfId="45309"/>
    <cellStyle name="Normal 2 8 9 3 2 2" xfId="45310"/>
    <cellStyle name="Normal 2 8 9 3 2 3" xfId="45311"/>
    <cellStyle name="Normal 2 8 9 3 2 4" xfId="45312"/>
    <cellStyle name="Normal 2 8 9 3 2 5" xfId="45313"/>
    <cellStyle name="Normal 2 8 9 3 2 6" xfId="45314"/>
    <cellStyle name="Normal 2 8 9 3 3" xfId="45315"/>
    <cellStyle name="Normal 2 8 9 3 4" xfId="45316"/>
    <cellStyle name="Normal 2 8 9 3 5" xfId="45317"/>
    <cellStyle name="Normal 2 8 9 3 6" xfId="45318"/>
    <cellStyle name="Normal 2 8 9 3 7" xfId="45319"/>
    <cellStyle name="Normal 2 8 9 4" xfId="45320"/>
    <cellStyle name="Normal 2 8 9 4 2" xfId="45321"/>
    <cellStyle name="Normal 2 8 9 4 2 2" xfId="45322"/>
    <cellStyle name="Normal 2 8 9 4 2 3" xfId="45323"/>
    <cellStyle name="Normal 2 8 9 4 2 4" xfId="45324"/>
    <cellStyle name="Normal 2 8 9 4 2 5" xfId="45325"/>
    <cellStyle name="Normal 2 8 9 4 2 6" xfId="45326"/>
    <cellStyle name="Normal 2 8 9 4 3" xfId="45327"/>
    <cellStyle name="Normal 2 8 9 4 4" xfId="45328"/>
    <cellStyle name="Normal 2 8 9 4 5" xfId="45329"/>
    <cellStyle name="Normal 2 8 9 4 6" xfId="45330"/>
    <cellStyle name="Normal 2 8 9 4 7" xfId="45331"/>
    <cellStyle name="Normal 2 8 9 5" xfId="45332"/>
    <cellStyle name="Normal 2 8 9 5 2" xfId="45333"/>
    <cellStyle name="Normal 2 8 9 5 2 2" xfId="45334"/>
    <cellStyle name="Normal 2 8 9 5 2 3" xfId="45335"/>
    <cellStyle name="Normal 2 8 9 5 2 4" xfId="45336"/>
    <cellStyle name="Normal 2 8 9 5 2 5" xfId="45337"/>
    <cellStyle name="Normal 2 8 9 5 2 6" xfId="45338"/>
    <cellStyle name="Normal 2 8 9 5 3" xfId="45339"/>
    <cellStyle name="Normal 2 8 9 5 4" xfId="45340"/>
    <cellStyle name="Normal 2 8 9 5 5" xfId="45341"/>
    <cellStyle name="Normal 2 8 9 5 6" xfId="45342"/>
    <cellStyle name="Normal 2 8 9 5 7" xfId="45343"/>
    <cellStyle name="Normal 2 8 9 6" xfId="45344"/>
    <cellStyle name="Normal 2 8 9 6 2" xfId="45345"/>
    <cellStyle name="Normal 2 8 9 6 2 2" xfId="45346"/>
    <cellStyle name="Normal 2 8 9 6 2 3" xfId="45347"/>
    <cellStyle name="Normal 2 8 9 6 2 4" xfId="45348"/>
    <cellStyle name="Normal 2 8 9 6 2 5" xfId="45349"/>
    <cellStyle name="Normal 2 8 9 6 2 6" xfId="45350"/>
    <cellStyle name="Normal 2 8 9 6 3" xfId="45351"/>
    <cellStyle name="Normal 2 8 9 6 4" xfId="45352"/>
    <cellStyle name="Normal 2 8 9 6 5" xfId="45353"/>
    <cellStyle name="Normal 2 8 9 6 6" xfId="45354"/>
    <cellStyle name="Normal 2 8 9 6 7" xfId="45355"/>
    <cellStyle name="Normal 2 8 9 7" xfId="45356"/>
    <cellStyle name="Normal 2 8 9 7 2" xfId="45357"/>
    <cellStyle name="Normal 2 8 9 7 2 2" xfId="45358"/>
    <cellStyle name="Normal 2 8 9 7 2 3" xfId="45359"/>
    <cellStyle name="Normal 2 8 9 7 2 3 2" xfId="45360"/>
    <cellStyle name="Normal 2 8 9 7 2 3 2 2" xfId="45361"/>
    <cellStyle name="Normal 2 8 9 7 2 3 3" xfId="45362"/>
    <cellStyle name="Normal 2 8 9 7 2 4" xfId="45363"/>
    <cellStyle name="Normal 2 8 9 7 2 5" xfId="45364"/>
    <cellStyle name="Normal 2 8 9 7 2 6" xfId="45365"/>
    <cellStyle name="Normal 2 8 9 7 3" xfId="45366"/>
    <cellStyle name="Normal 2 8 9 7 4" xfId="45367"/>
    <cellStyle name="Normal 2 8 9 7 5" xfId="45368"/>
    <cellStyle name="Normal 2 8 9 7 6" xfId="45369"/>
    <cellStyle name="Normal 2 8 9 7 7" xfId="45370"/>
    <cellStyle name="Normal 2 8 9 8" xfId="45371"/>
    <cellStyle name="Normal 2 8 9 8 2" xfId="45372"/>
    <cellStyle name="Normal 2 8 9 8 3" xfId="45373"/>
    <cellStyle name="Normal 2 8 9 8 4" xfId="45374"/>
    <cellStyle name="Normal 2 8 9 8 5" xfId="45375"/>
    <cellStyle name="Normal 2 8 9 8 6" xfId="45376"/>
    <cellStyle name="Normal 2 8 9 9" xfId="45377"/>
    <cellStyle name="Normal 2 80" xfId="45378"/>
    <cellStyle name="Normal 2 81" xfId="45379"/>
    <cellStyle name="Normal 2 82" xfId="45380"/>
    <cellStyle name="Normal 2 83" xfId="45381"/>
    <cellStyle name="Normal 2 83 2" xfId="45382"/>
    <cellStyle name="Normal 2 84" xfId="45383"/>
    <cellStyle name="Normal 2 84 2" xfId="45384"/>
    <cellStyle name="Normal 2 85" xfId="45385"/>
    <cellStyle name="Normal 2 86" xfId="45386"/>
    <cellStyle name="Normal 2 87" xfId="45387"/>
    <cellStyle name="Normal 2 88" xfId="45388"/>
    <cellStyle name="Normal 2 89" xfId="15"/>
    <cellStyle name="Normal 2 9" xfId="45389"/>
    <cellStyle name="Normal 2 9 10" xfId="45390"/>
    <cellStyle name="Normal 2 9 10 10" xfId="45391"/>
    <cellStyle name="Normal 2 9 10 11" xfId="45392"/>
    <cellStyle name="Normal 2 9 10 12" xfId="45393"/>
    <cellStyle name="Normal 2 9 10 13" xfId="45394"/>
    <cellStyle name="Normal 2 9 10 2" xfId="45395"/>
    <cellStyle name="Normal 2 9 10 2 2" xfId="45396"/>
    <cellStyle name="Normal 2 9 10 2 2 2" xfId="45397"/>
    <cellStyle name="Normal 2 9 10 2 2 3" xfId="45398"/>
    <cellStyle name="Normal 2 9 10 2 2 4" xfId="45399"/>
    <cellStyle name="Normal 2 9 10 2 2 5" xfId="45400"/>
    <cellStyle name="Normal 2 9 10 2 2 6" xfId="45401"/>
    <cellStyle name="Normal 2 9 10 2 3" xfId="45402"/>
    <cellStyle name="Normal 2 9 10 2 3 2" xfId="45403"/>
    <cellStyle name="Normal 2 9 10 2 4" xfId="45404"/>
    <cellStyle name="Normal 2 9 10 2 5" xfId="45405"/>
    <cellStyle name="Normal 2 9 10 2 6" xfId="45406"/>
    <cellStyle name="Normal 2 9 10 2 7" xfId="45407"/>
    <cellStyle name="Normal 2 9 10 3" xfId="45408"/>
    <cellStyle name="Normal 2 9 10 3 2" xfId="45409"/>
    <cellStyle name="Normal 2 9 10 3 2 2" xfId="45410"/>
    <cellStyle name="Normal 2 9 10 3 2 3" xfId="45411"/>
    <cellStyle name="Normal 2 9 10 3 2 4" xfId="45412"/>
    <cellStyle name="Normal 2 9 10 3 2 5" xfId="45413"/>
    <cellStyle name="Normal 2 9 10 3 2 6" xfId="45414"/>
    <cellStyle name="Normal 2 9 10 3 3" xfId="45415"/>
    <cellStyle name="Normal 2 9 10 3 4" xfId="45416"/>
    <cellStyle name="Normal 2 9 10 3 5" xfId="45417"/>
    <cellStyle name="Normal 2 9 10 3 6" xfId="45418"/>
    <cellStyle name="Normal 2 9 10 3 7" xfId="45419"/>
    <cellStyle name="Normal 2 9 10 4" xfId="45420"/>
    <cellStyle name="Normal 2 9 10 4 2" xfId="45421"/>
    <cellStyle name="Normal 2 9 10 4 2 2" xfId="45422"/>
    <cellStyle name="Normal 2 9 10 4 2 3" xfId="45423"/>
    <cellStyle name="Normal 2 9 10 4 2 4" xfId="45424"/>
    <cellStyle name="Normal 2 9 10 4 2 5" xfId="45425"/>
    <cellStyle name="Normal 2 9 10 4 2 6" xfId="45426"/>
    <cellStyle name="Normal 2 9 10 4 3" xfId="45427"/>
    <cellStyle name="Normal 2 9 10 4 4" xfId="45428"/>
    <cellStyle name="Normal 2 9 10 4 5" xfId="45429"/>
    <cellStyle name="Normal 2 9 10 4 6" xfId="45430"/>
    <cellStyle name="Normal 2 9 10 4 7" xfId="45431"/>
    <cellStyle name="Normal 2 9 10 5" xfId="45432"/>
    <cellStyle name="Normal 2 9 10 5 2" xfId="45433"/>
    <cellStyle name="Normal 2 9 10 5 2 2" xfId="45434"/>
    <cellStyle name="Normal 2 9 10 5 2 3" xfId="45435"/>
    <cellStyle name="Normal 2 9 10 5 2 4" xfId="45436"/>
    <cellStyle name="Normal 2 9 10 5 2 5" xfId="45437"/>
    <cellStyle name="Normal 2 9 10 5 2 6" xfId="45438"/>
    <cellStyle name="Normal 2 9 10 5 3" xfId="45439"/>
    <cellStyle name="Normal 2 9 10 5 4" xfId="45440"/>
    <cellStyle name="Normal 2 9 10 5 5" xfId="45441"/>
    <cellStyle name="Normal 2 9 10 5 6" xfId="45442"/>
    <cellStyle name="Normal 2 9 10 5 7" xfId="45443"/>
    <cellStyle name="Normal 2 9 10 6" xfId="45444"/>
    <cellStyle name="Normal 2 9 10 6 2" xfId="45445"/>
    <cellStyle name="Normal 2 9 10 6 2 2" xfId="45446"/>
    <cellStyle name="Normal 2 9 10 6 2 3" xfId="45447"/>
    <cellStyle name="Normal 2 9 10 6 2 4" xfId="45448"/>
    <cellStyle name="Normal 2 9 10 6 2 5" xfId="45449"/>
    <cellStyle name="Normal 2 9 10 6 2 6" xfId="45450"/>
    <cellStyle name="Normal 2 9 10 6 3" xfId="45451"/>
    <cellStyle name="Normal 2 9 10 6 4" xfId="45452"/>
    <cellStyle name="Normal 2 9 10 6 5" xfId="45453"/>
    <cellStyle name="Normal 2 9 10 6 6" xfId="45454"/>
    <cellStyle name="Normal 2 9 10 6 7" xfId="45455"/>
    <cellStyle name="Normal 2 9 10 7" xfId="45456"/>
    <cellStyle name="Normal 2 9 10 7 2" xfId="45457"/>
    <cellStyle name="Normal 2 9 10 7 2 2" xfId="45458"/>
    <cellStyle name="Normal 2 9 10 7 2 3" xfId="45459"/>
    <cellStyle name="Normal 2 9 10 7 2 4" xfId="45460"/>
    <cellStyle name="Normal 2 9 10 7 2 5" xfId="45461"/>
    <cellStyle name="Normal 2 9 10 7 2 6" xfId="45462"/>
    <cellStyle name="Normal 2 9 10 7 3" xfId="45463"/>
    <cellStyle name="Normal 2 9 10 7 4" xfId="45464"/>
    <cellStyle name="Normal 2 9 10 7 4 2" xfId="45465"/>
    <cellStyle name="Normal 2 9 10 7 4 2 2" xfId="45466"/>
    <cellStyle name="Normal 2 9 10 7 4 3" xfId="45467"/>
    <cellStyle name="Normal 2 9 10 7 5" xfId="45468"/>
    <cellStyle name="Normal 2 9 10 7 6" xfId="45469"/>
    <cellStyle name="Normal 2 9 10 7 7" xfId="45470"/>
    <cellStyle name="Normal 2 9 10 8" xfId="45471"/>
    <cellStyle name="Normal 2 9 10 8 2" xfId="45472"/>
    <cellStyle name="Normal 2 9 10 8 3" xfId="45473"/>
    <cellStyle name="Normal 2 9 10 8 4" xfId="45474"/>
    <cellStyle name="Normal 2 9 10 8 5" xfId="45475"/>
    <cellStyle name="Normal 2 9 10 8 6" xfId="45476"/>
    <cellStyle name="Normal 2 9 10 9" xfId="45477"/>
    <cellStyle name="Normal 2 9 11" xfId="45478"/>
    <cellStyle name="Normal 2 9 11 10" xfId="45479"/>
    <cellStyle name="Normal 2 9 11 11" xfId="45480"/>
    <cellStyle name="Normal 2 9 11 12" xfId="45481"/>
    <cellStyle name="Normal 2 9 11 13" xfId="45482"/>
    <cellStyle name="Normal 2 9 11 2" xfId="45483"/>
    <cellStyle name="Normal 2 9 11 2 2" xfId="45484"/>
    <cellStyle name="Normal 2 9 11 2 2 2" xfId="45485"/>
    <cellStyle name="Normal 2 9 11 2 2 3" xfId="45486"/>
    <cellStyle name="Normal 2 9 11 2 2 4" xfId="45487"/>
    <cellStyle name="Normal 2 9 11 2 2 5" xfId="45488"/>
    <cellStyle name="Normal 2 9 11 2 2 6" xfId="45489"/>
    <cellStyle name="Normal 2 9 11 2 3" xfId="45490"/>
    <cellStyle name="Normal 2 9 11 2 4" xfId="45491"/>
    <cellStyle name="Normal 2 9 11 2 5" xfId="45492"/>
    <cellStyle name="Normal 2 9 11 2 6" xfId="45493"/>
    <cellStyle name="Normal 2 9 11 2 7" xfId="45494"/>
    <cellStyle name="Normal 2 9 11 3" xfId="45495"/>
    <cellStyle name="Normal 2 9 11 3 2" xfId="45496"/>
    <cellStyle name="Normal 2 9 11 3 2 2" xfId="45497"/>
    <cellStyle name="Normal 2 9 11 3 2 3" xfId="45498"/>
    <cellStyle name="Normal 2 9 11 3 2 4" xfId="45499"/>
    <cellStyle name="Normal 2 9 11 3 2 5" xfId="45500"/>
    <cellStyle name="Normal 2 9 11 3 2 6" xfId="45501"/>
    <cellStyle name="Normal 2 9 11 3 3" xfId="45502"/>
    <cellStyle name="Normal 2 9 11 3 4" xfId="45503"/>
    <cellStyle name="Normal 2 9 11 3 5" xfId="45504"/>
    <cellStyle name="Normal 2 9 11 3 6" xfId="45505"/>
    <cellStyle name="Normal 2 9 11 3 7" xfId="45506"/>
    <cellStyle name="Normal 2 9 11 4" xfId="45507"/>
    <cellStyle name="Normal 2 9 11 4 2" xfId="45508"/>
    <cellStyle name="Normal 2 9 11 4 2 2" xfId="45509"/>
    <cellStyle name="Normal 2 9 11 4 2 3" xfId="45510"/>
    <cellStyle name="Normal 2 9 11 4 2 4" xfId="45511"/>
    <cellStyle name="Normal 2 9 11 4 2 5" xfId="45512"/>
    <cellStyle name="Normal 2 9 11 4 2 6" xfId="45513"/>
    <cellStyle name="Normal 2 9 11 4 3" xfId="45514"/>
    <cellStyle name="Normal 2 9 11 4 4" xfId="45515"/>
    <cellStyle name="Normal 2 9 11 4 5" xfId="45516"/>
    <cellStyle name="Normal 2 9 11 4 6" xfId="45517"/>
    <cellStyle name="Normal 2 9 11 4 7" xfId="45518"/>
    <cellStyle name="Normal 2 9 11 5" xfId="45519"/>
    <cellStyle name="Normal 2 9 11 5 2" xfId="45520"/>
    <cellStyle name="Normal 2 9 11 5 2 2" xfId="45521"/>
    <cellStyle name="Normal 2 9 11 5 2 3" xfId="45522"/>
    <cellStyle name="Normal 2 9 11 5 2 4" xfId="45523"/>
    <cellStyle name="Normal 2 9 11 5 2 5" xfId="45524"/>
    <cellStyle name="Normal 2 9 11 5 2 6" xfId="45525"/>
    <cellStyle name="Normal 2 9 11 5 3" xfId="45526"/>
    <cellStyle name="Normal 2 9 11 5 4" xfId="45527"/>
    <cellStyle name="Normal 2 9 11 5 5" xfId="45528"/>
    <cellStyle name="Normal 2 9 11 5 6" xfId="45529"/>
    <cellStyle name="Normal 2 9 11 5 7" xfId="45530"/>
    <cellStyle name="Normal 2 9 11 6" xfId="45531"/>
    <cellStyle name="Normal 2 9 11 6 2" xfId="45532"/>
    <cellStyle name="Normal 2 9 11 6 2 2" xfId="45533"/>
    <cellStyle name="Normal 2 9 11 6 2 3" xfId="45534"/>
    <cellStyle name="Normal 2 9 11 6 2 4" xfId="45535"/>
    <cellStyle name="Normal 2 9 11 6 2 5" xfId="45536"/>
    <cellStyle name="Normal 2 9 11 6 2 6" xfId="45537"/>
    <cellStyle name="Normal 2 9 11 6 3" xfId="45538"/>
    <cellStyle name="Normal 2 9 11 6 4" xfId="45539"/>
    <cellStyle name="Normal 2 9 11 6 5" xfId="45540"/>
    <cellStyle name="Normal 2 9 11 6 6" xfId="45541"/>
    <cellStyle name="Normal 2 9 11 6 7" xfId="45542"/>
    <cellStyle name="Normal 2 9 11 7" xfId="45543"/>
    <cellStyle name="Normal 2 9 11 7 2" xfId="45544"/>
    <cellStyle name="Normal 2 9 11 7 2 2" xfId="45545"/>
    <cellStyle name="Normal 2 9 11 7 2 3" xfId="45546"/>
    <cellStyle name="Normal 2 9 11 7 2 4" xfId="45547"/>
    <cellStyle name="Normal 2 9 11 7 2 5" xfId="45548"/>
    <cellStyle name="Normal 2 9 11 7 2 6" xfId="45549"/>
    <cellStyle name="Normal 2 9 11 7 3" xfId="45550"/>
    <cellStyle name="Normal 2 9 11 7 4" xfId="45551"/>
    <cellStyle name="Normal 2 9 11 7 5" xfId="45552"/>
    <cellStyle name="Normal 2 9 11 7 6" xfId="45553"/>
    <cellStyle name="Normal 2 9 11 7 7" xfId="45554"/>
    <cellStyle name="Normal 2 9 11 8" xfId="45555"/>
    <cellStyle name="Normal 2 9 11 8 2" xfId="45556"/>
    <cellStyle name="Normal 2 9 11 8 3" xfId="45557"/>
    <cellStyle name="Normal 2 9 11 8 4" xfId="45558"/>
    <cellStyle name="Normal 2 9 11 8 5" xfId="45559"/>
    <cellStyle name="Normal 2 9 11 8 6" xfId="45560"/>
    <cellStyle name="Normal 2 9 11 9" xfId="45561"/>
    <cellStyle name="Normal 2 9 12" xfId="45562"/>
    <cellStyle name="Normal 2 9 12 10" xfId="45563"/>
    <cellStyle name="Normal 2 9 12 11" xfId="45564"/>
    <cellStyle name="Normal 2 9 12 12" xfId="45565"/>
    <cellStyle name="Normal 2 9 12 13" xfId="45566"/>
    <cellStyle name="Normal 2 9 12 2" xfId="45567"/>
    <cellStyle name="Normal 2 9 12 2 2" xfId="45568"/>
    <cellStyle name="Normal 2 9 12 2 2 2" xfId="45569"/>
    <cellStyle name="Normal 2 9 12 2 2 3" xfId="45570"/>
    <cellStyle name="Normal 2 9 12 2 2 4" xfId="45571"/>
    <cellStyle name="Normal 2 9 12 2 2 5" xfId="45572"/>
    <cellStyle name="Normal 2 9 12 2 2 6" xfId="45573"/>
    <cellStyle name="Normal 2 9 12 2 3" xfId="45574"/>
    <cellStyle name="Normal 2 9 12 2 4" xfId="45575"/>
    <cellStyle name="Normal 2 9 12 2 5" xfId="45576"/>
    <cellStyle name="Normal 2 9 12 2 6" xfId="45577"/>
    <cellStyle name="Normal 2 9 12 2 7" xfId="45578"/>
    <cellStyle name="Normal 2 9 12 3" xfId="45579"/>
    <cellStyle name="Normal 2 9 12 3 2" xfId="45580"/>
    <cellStyle name="Normal 2 9 12 3 2 2" xfId="45581"/>
    <cellStyle name="Normal 2 9 12 3 2 3" xfId="45582"/>
    <cellStyle name="Normal 2 9 12 3 2 4" xfId="45583"/>
    <cellStyle name="Normal 2 9 12 3 2 5" xfId="45584"/>
    <cellStyle name="Normal 2 9 12 3 2 6" xfId="45585"/>
    <cellStyle name="Normal 2 9 12 3 3" xfId="45586"/>
    <cellStyle name="Normal 2 9 12 3 4" xfId="45587"/>
    <cellStyle name="Normal 2 9 12 3 5" xfId="45588"/>
    <cellStyle name="Normal 2 9 12 3 6" xfId="45589"/>
    <cellStyle name="Normal 2 9 12 3 7" xfId="45590"/>
    <cellStyle name="Normal 2 9 12 4" xfId="45591"/>
    <cellStyle name="Normal 2 9 12 4 2" xfId="45592"/>
    <cellStyle name="Normal 2 9 12 4 2 2" xfId="45593"/>
    <cellStyle name="Normal 2 9 12 4 2 3" xfId="45594"/>
    <cellStyle name="Normal 2 9 12 4 2 3 2" xfId="45595"/>
    <cellStyle name="Normal 2 9 12 4 2 3 2 2" xfId="45596"/>
    <cellStyle name="Normal 2 9 12 4 2 3 3" xfId="45597"/>
    <cellStyle name="Normal 2 9 12 4 2 4" xfId="45598"/>
    <cellStyle name="Normal 2 9 12 4 2 5" xfId="45599"/>
    <cellStyle name="Normal 2 9 12 4 2 6" xfId="45600"/>
    <cellStyle name="Normal 2 9 12 4 3" xfId="45601"/>
    <cellStyle name="Normal 2 9 12 4 4" xfId="45602"/>
    <cellStyle name="Normal 2 9 12 4 5" xfId="45603"/>
    <cellStyle name="Normal 2 9 12 4 6" xfId="45604"/>
    <cellStyle name="Normal 2 9 12 4 7" xfId="45605"/>
    <cellStyle name="Normal 2 9 12 5" xfId="45606"/>
    <cellStyle name="Normal 2 9 12 5 2" xfId="45607"/>
    <cellStyle name="Normal 2 9 12 5 2 2" xfId="45608"/>
    <cellStyle name="Normal 2 9 12 5 2 3" xfId="45609"/>
    <cellStyle name="Normal 2 9 12 5 2 4" xfId="45610"/>
    <cellStyle name="Normal 2 9 12 5 2 5" xfId="45611"/>
    <cellStyle name="Normal 2 9 12 5 2 6" xfId="45612"/>
    <cellStyle name="Normal 2 9 12 5 3" xfId="45613"/>
    <cellStyle name="Normal 2 9 12 5 4" xfId="45614"/>
    <cellStyle name="Normal 2 9 12 5 5" xfId="45615"/>
    <cellStyle name="Normal 2 9 12 5 6" xfId="45616"/>
    <cellStyle name="Normal 2 9 12 5 7" xfId="45617"/>
    <cellStyle name="Normal 2 9 12 6" xfId="45618"/>
    <cellStyle name="Normal 2 9 12 6 2" xfId="45619"/>
    <cellStyle name="Normal 2 9 12 6 2 2" xfId="45620"/>
    <cellStyle name="Normal 2 9 12 6 2 3" xfId="45621"/>
    <cellStyle name="Normal 2 9 12 6 2 4" xfId="45622"/>
    <cellStyle name="Normal 2 9 12 6 2 5" xfId="45623"/>
    <cellStyle name="Normal 2 9 12 6 2 6" xfId="45624"/>
    <cellStyle name="Normal 2 9 12 6 3" xfId="45625"/>
    <cellStyle name="Normal 2 9 12 6 4" xfId="45626"/>
    <cellStyle name="Normal 2 9 12 6 5" xfId="45627"/>
    <cellStyle name="Normal 2 9 12 6 6" xfId="45628"/>
    <cellStyle name="Normal 2 9 12 6 7" xfId="45629"/>
    <cellStyle name="Normal 2 9 12 7" xfId="45630"/>
    <cellStyle name="Normal 2 9 12 7 2" xfId="45631"/>
    <cellStyle name="Normal 2 9 12 7 2 2" xfId="45632"/>
    <cellStyle name="Normal 2 9 12 7 2 3" xfId="45633"/>
    <cellStyle name="Normal 2 9 12 7 2 4" xfId="45634"/>
    <cellStyle name="Normal 2 9 12 7 2 5" xfId="45635"/>
    <cellStyle name="Normal 2 9 12 7 2 6" xfId="45636"/>
    <cellStyle name="Normal 2 9 12 7 3" xfId="45637"/>
    <cellStyle name="Normal 2 9 12 7 4" xfId="45638"/>
    <cellStyle name="Normal 2 9 12 7 5" xfId="45639"/>
    <cellStyle name="Normal 2 9 12 7 6" xfId="45640"/>
    <cellStyle name="Normal 2 9 12 7 7" xfId="45641"/>
    <cellStyle name="Normal 2 9 12 8" xfId="45642"/>
    <cellStyle name="Normal 2 9 12 8 2" xfId="45643"/>
    <cellStyle name="Normal 2 9 12 8 2 2" xfId="45644"/>
    <cellStyle name="Normal 2 9 12 8 3" xfId="45645"/>
    <cellStyle name="Normal 2 9 12 8 4" xfId="45646"/>
    <cellStyle name="Normal 2 9 12 8 5" xfId="45647"/>
    <cellStyle name="Normal 2 9 12 8 6" xfId="45648"/>
    <cellStyle name="Normal 2 9 12 9" xfId="45649"/>
    <cellStyle name="Normal 2 9 13" xfId="45650"/>
    <cellStyle name="Normal 2 9 13 10" xfId="45651"/>
    <cellStyle name="Normal 2 9 13 11" xfId="45652"/>
    <cellStyle name="Normal 2 9 13 12" xfId="45653"/>
    <cellStyle name="Normal 2 9 13 13" xfId="45654"/>
    <cellStyle name="Normal 2 9 13 2" xfId="45655"/>
    <cellStyle name="Normal 2 9 13 2 2" xfId="45656"/>
    <cellStyle name="Normal 2 9 13 2 2 2" xfId="45657"/>
    <cellStyle name="Normal 2 9 13 2 2 3" xfId="45658"/>
    <cellStyle name="Normal 2 9 13 2 2 4" xfId="45659"/>
    <cellStyle name="Normal 2 9 13 2 2 5" xfId="45660"/>
    <cellStyle name="Normal 2 9 13 2 2 6" xfId="45661"/>
    <cellStyle name="Normal 2 9 13 2 3" xfId="45662"/>
    <cellStyle name="Normal 2 9 13 2 4" xfId="45663"/>
    <cellStyle name="Normal 2 9 13 2 5" xfId="45664"/>
    <cellStyle name="Normal 2 9 13 2 6" xfId="45665"/>
    <cellStyle name="Normal 2 9 13 2 7" xfId="45666"/>
    <cellStyle name="Normal 2 9 13 3" xfId="45667"/>
    <cellStyle name="Normal 2 9 13 3 2" xfId="45668"/>
    <cellStyle name="Normal 2 9 13 3 2 2" xfId="45669"/>
    <cellStyle name="Normal 2 9 13 3 2 3" xfId="45670"/>
    <cellStyle name="Normal 2 9 13 3 2 4" xfId="45671"/>
    <cellStyle name="Normal 2 9 13 3 2 5" xfId="45672"/>
    <cellStyle name="Normal 2 9 13 3 2 6" xfId="45673"/>
    <cellStyle name="Normal 2 9 13 3 3" xfId="45674"/>
    <cellStyle name="Normal 2 9 13 3 4" xfId="45675"/>
    <cellStyle name="Normal 2 9 13 3 5" xfId="45676"/>
    <cellStyle name="Normal 2 9 13 3 6" xfId="45677"/>
    <cellStyle name="Normal 2 9 13 3 7" xfId="45678"/>
    <cellStyle name="Normal 2 9 13 4" xfId="45679"/>
    <cellStyle name="Normal 2 9 13 4 2" xfId="45680"/>
    <cellStyle name="Normal 2 9 13 4 2 2" xfId="45681"/>
    <cellStyle name="Normal 2 9 13 4 2 3" xfId="45682"/>
    <cellStyle name="Normal 2 9 13 4 2 4" xfId="45683"/>
    <cellStyle name="Normal 2 9 13 4 2 5" xfId="45684"/>
    <cellStyle name="Normal 2 9 13 4 2 6" xfId="45685"/>
    <cellStyle name="Normal 2 9 13 4 3" xfId="45686"/>
    <cellStyle name="Normal 2 9 13 4 4" xfId="45687"/>
    <cellStyle name="Normal 2 9 13 4 5" xfId="45688"/>
    <cellStyle name="Normal 2 9 13 4 6" xfId="45689"/>
    <cellStyle name="Normal 2 9 13 4 7" xfId="45690"/>
    <cellStyle name="Normal 2 9 13 5" xfId="45691"/>
    <cellStyle name="Normal 2 9 13 5 2" xfId="45692"/>
    <cellStyle name="Normal 2 9 13 5 2 2" xfId="45693"/>
    <cellStyle name="Normal 2 9 13 5 2 3" xfId="45694"/>
    <cellStyle name="Normal 2 9 13 5 2 4" xfId="45695"/>
    <cellStyle name="Normal 2 9 13 5 2 5" xfId="45696"/>
    <cellStyle name="Normal 2 9 13 5 2 6" xfId="45697"/>
    <cellStyle name="Normal 2 9 13 5 3" xfId="45698"/>
    <cellStyle name="Normal 2 9 13 5 4" xfId="45699"/>
    <cellStyle name="Normal 2 9 13 5 5" xfId="45700"/>
    <cellStyle name="Normal 2 9 13 5 6" xfId="45701"/>
    <cellStyle name="Normal 2 9 13 5 7" xfId="45702"/>
    <cellStyle name="Normal 2 9 13 6" xfId="45703"/>
    <cellStyle name="Normal 2 9 13 6 2" xfId="45704"/>
    <cellStyle name="Normal 2 9 13 6 2 2" xfId="45705"/>
    <cellStyle name="Normal 2 9 13 6 2 3" xfId="45706"/>
    <cellStyle name="Normal 2 9 13 6 2 4" xfId="45707"/>
    <cellStyle name="Normal 2 9 13 6 2 5" xfId="45708"/>
    <cellStyle name="Normal 2 9 13 6 2 6" xfId="45709"/>
    <cellStyle name="Normal 2 9 13 6 3" xfId="45710"/>
    <cellStyle name="Normal 2 9 13 6 4" xfId="45711"/>
    <cellStyle name="Normal 2 9 13 6 5" xfId="45712"/>
    <cellStyle name="Normal 2 9 13 6 6" xfId="45713"/>
    <cellStyle name="Normal 2 9 13 6 7" xfId="45714"/>
    <cellStyle name="Normal 2 9 13 7" xfId="45715"/>
    <cellStyle name="Normal 2 9 13 7 2" xfId="45716"/>
    <cellStyle name="Normal 2 9 13 7 2 2" xfId="45717"/>
    <cellStyle name="Normal 2 9 13 7 2 2 2" xfId="45718"/>
    <cellStyle name="Normal 2 9 13 7 2 3" xfId="45719"/>
    <cellStyle name="Normal 2 9 13 7 2 4" xfId="45720"/>
    <cellStyle name="Normal 2 9 13 7 2 5" xfId="45721"/>
    <cellStyle name="Normal 2 9 13 7 2 6" xfId="45722"/>
    <cellStyle name="Normal 2 9 13 7 3" xfId="45723"/>
    <cellStyle name="Normal 2 9 13 7 4" xfId="45724"/>
    <cellStyle name="Normal 2 9 13 7 5" xfId="45725"/>
    <cellStyle name="Normal 2 9 13 7 6" xfId="45726"/>
    <cellStyle name="Normal 2 9 13 7 7" xfId="45727"/>
    <cellStyle name="Normal 2 9 13 8" xfId="45728"/>
    <cellStyle name="Normal 2 9 13 8 2" xfId="45729"/>
    <cellStyle name="Normal 2 9 13 8 2 2" xfId="45730"/>
    <cellStyle name="Normal 2 9 13 8 3" xfId="45731"/>
    <cellStyle name="Normal 2 9 13 8 4" xfId="45732"/>
    <cellStyle name="Normal 2 9 13 8 5" xfId="45733"/>
    <cellStyle name="Normal 2 9 13 8 6" xfId="45734"/>
    <cellStyle name="Normal 2 9 13 9" xfId="45735"/>
    <cellStyle name="Normal 2 9 14" xfId="45736"/>
    <cellStyle name="Normal 2 9 14 2" xfId="45737"/>
    <cellStyle name="Normal 2 9 14 2 2" xfId="45738"/>
    <cellStyle name="Normal 2 9 14 2 3" xfId="45739"/>
    <cellStyle name="Normal 2 9 14 2 4" xfId="45740"/>
    <cellStyle name="Normal 2 9 14 2 5" xfId="45741"/>
    <cellStyle name="Normal 2 9 14 2 6" xfId="45742"/>
    <cellStyle name="Normal 2 9 14 3" xfId="45743"/>
    <cellStyle name="Normal 2 9 14 4" xfId="45744"/>
    <cellStyle name="Normal 2 9 14 5" xfId="45745"/>
    <cellStyle name="Normal 2 9 14 6" xfId="45746"/>
    <cellStyle name="Normal 2 9 14 7" xfId="45747"/>
    <cellStyle name="Normal 2 9 15" xfId="45748"/>
    <cellStyle name="Normal 2 9 15 2" xfId="45749"/>
    <cellStyle name="Normal 2 9 15 2 2" xfId="45750"/>
    <cellStyle name="Normal 2 9 15 2 3" xfId="45751"/>
    <cellStyle name="Normal 2 9 15 2 4" xfId="45752"/>
    <cellStyle name="Normal 2 9 15 2 5" xfId="45753"/>
    <cellStyle name="Normal 2 9 15 2 6" xfId="45754"/>
    <cellStyle name="Normal 2 9 15 3" xfId="45755"/>
    <cellStyle name="Normal 2 9 15 4" xfId="45756"/>
    <cellStyle name="Normal 2 9 15 4 2" xfId="45757"/>
    <cellStyle name="Normal 2 9 15 4 2 2" xfId="45758"/>
    <cellStyle name="Normal 2 9 15 4 3" xfId="45759"/>
    <cellStyle name="Normal 2 9 15 5" xfId="45760"/>
    <cellStyle name="Normal 2 9 15 6" xfId="45761"/>
    <cellStyle name="Normal 2 9 15 7" xfId="45762"/>
    <cellStyle name="Normal 2 9 16" xfId="45763"/>
    <cellStyle name="Normal 2 9 16 2" xfId="45764"/>
    <cellStyle name="Normal 2 9 16 2 2" xfId="45765"/>
    <cellStyle name="Normal 2 9 16 2 3" xfId="45766"/>
    <cellStyle name="Normal 2 9 16 2 4" xfId="45767"/>
    <cellStyle name="Normal 2 9 16 2 5" xfId="45768"/>
    <cellStyle name="Normal 2 9 16 2 6" xfId="45769"/>
    <cellStyle name="Normal 2 9 16 3" xfId="45770"/>
    <cellStyle name="Normal 2 9 16 4" xfId="45771"/>
    <cellStyle name="Normal 2 9 16 5" xfId="45772"/>
    <cellStyle name="Normal 2 9 16 6" xfId="45773"/>
    <cellStyle name="Normal 2 9 16 7" xfId="45774"/>
    <cellStyle name="Normal 2 9 17" xfId="45775"/>
    <cellStyle name="Normal 2 9 17 2" xfId="45776"/>
    <cellStyle name="Normal 2 9 17 2 2" xfId="45777"/>
    <cellStyle name="Normal 2 9 17 2 3" xfId="45778"/>
    <cellStyle name="Normal 2 9 17 2 4" xfId="45779"/>
    <cellStyle name="Normal 2 9 17 2 5" xfId="45780"/>
    <cellStyle name="Normal 2 9 17 2 6" xfId="45781"/>
    <cellStyle name="Normal 2 9 17 3" xfId="45782"/>
    <cellStyle name="Normal 2 9 17 4" xfId="45783"/>
    <cellStyle name="Normal 2 9 17 5" xfId="45784"/>
    <cellStyle name="Normal 2 9 17 6" xfId="45785"/>
    <cellStyle name="Normal 2 9 17 7" xfId="45786"/>
    <cellStyle name="Normal 2 9 18" xfId="45787"/>
    <cellStyle name="Normal 2 9 18 2" xfId="45788"/>
    <cellStyle name="Normal 2 9 18 2 2" xfId="45789"/>
    <cellStyle name="Normal 2 9 18 2 3" xfId="45790"/>
    <cellStyle name="Normal 2 9 18 2 4" xfId="45791"/>
    <cellStyle name="Normal 2 9 18 2 5" xfId="45792"/>
    <cellStyle name="Normal 2 9 18 2 6" xfId="45793"/>
    <cellStyle name="Normal 2 9 18 3" xfId="45794"/>
    <cellStyle name="Normal 2 9 18 4" xfId="45795"/>
    <cellStyle name="Normal 2 9 18 5" xfId="45796"/>
    <cellStyle name="Normal 2 9 18 6" xfId="45797"/>
    <cellStyle name="Normal 2 9 18 7" xfId="45798"/>
    <cellStyle name="Normal 2 9 19" xfId="45799"/>
    <cellStyle name="Normal 2 9 19 2" xfId="45800"/>
    <cellStyle name="Normal 2 9 19 2 2" xfId="45801"/>
    <cellStyle name="Normal 2 9 19 2 3" xfId="45802"/>
    <cellStyle name="Normal 2 9 19 2 4" xfId="45803"/>
    <cellStyle name="Normal 2 9 19 2 5" xfId="45804"/>
    <cellStyle name="Normal 2 9 19 2 6" xfId="45805"/>
    <cellStyle name="Normal 2 9 19 3" xfId="45806"/>
    <cellStyle name="Normal 2 9 19 4" xfId="45807"/>
    <cellStyle name="Normal 2 9 19 4 2" xfId="45808"/>
    <cellStyle name="Normal 2 9 19 4 2 2" xfId="45809"/>
    <cellStyle name="Normal 2 9 19 4 3" xfId="45810"/>
    <cellStyle name="Normal 2 9 19 5" xfId="45811"/>
    <cellStyle name="Normal 2 9 19 6" xfId="45812"/>
    <cellStyle name="Normal 2 9 19 7" xfId="45813"/>
    <cellStyle name="Normal 2 9 2" xfId="45814"/>
    <cellStyle name="Normal 2 9 2 10" xfId="45815"/>
    <cellStyle name="Normal 2 9 2 11" xfId="45816"/>
    <cellStyle name="Normal 2 9 2 12" xfId="45817"/>
    <cellStyle name="Normal 2 9 2 13" xfId="45818"/>
    <cellStyle name="Normal 2 9 2 2" xfId="45819"/>
    <cellStyle name="Normal 2 9 2 2 2" xfId="45820"/>
    <cellStyle name="Normal 2 9 2 2 2 2" xfId="45821"/>
    <cellStyle name="Normal 2 9 2 2 2 3" xfId="45822"/>
    <cellStyle name="Normal 2 9 2 2 2 4" xfId="45823"/>
    <cellStyle name="Normal 2 9 2 2 2 5" xfId="45824"/>
    <cellStyle name="Normal 2 9 2 2 2 6" xfId="45825"/>
    <cellStyle name="Normal 2 9 2 2 3" xfId="45826"/>
    <cellStyle name="Normal 2 9 2 2 4" xfId="45827"/>
    <cellStyle name="Normal 2 9 2 2 5" xfId="45828"/>
    <cellStyle name="Normal 2 9 2 2 6" xfId="45829"/>
    <cellStyle name="Normal 2 9 2 2 7" xfId="45830"/>
    <cellStyle name="Normal 2 9 2 3" xfId="45831"/>
    <cellStyle name="Normal 2 9 2 3 2" xfId="45832"/>
    <cellStyle name="Normal 2 9 2 3 2 2" xfId="45833"/>
    <cellStyle name="Normal 2 9 2 3 2 3" xfId="45834"/>
    <cellStyle name="Normal 2 9 2 3 2 4" xfId="45835"/>
    <cellStyle name="Normal 2 9 2 3 2 5" xfId="45836"/>
    <cellStyle name="Normal 2 9 2 3 2 6" xfId="45837"/>
    <cellStyle name="Normal 2 9 2 3 3" xfId="45838"/>
    <cellStyle name="Normal 2 9 2 3 4" xfId="45839"/>
    <cellStyle name="Normal 2 9 2 3 5" xfId="45840"/>
    <cellStyle name="Normal 2 9 2 3 6" xfId="45841"/>
    <cellStyle name="Normal 2 9 2 3 7" xfId="45842"/>
    <cellStyle name="Normal 2 9 2 4" xfId="45843"/>
    <cellStyle name="Normal 2 9 2 4 2" xfId="45844"/>
    <cellStyle name="Normal 2 9 2 4 2 2" xfId="45845"/>
    <cellStyle name="Normal 2 9 2 4 2 3" xfId="45846"/>
    <cellStyle name="Normal 2 9 2 4 2 4" xfId="45847"/>
    <cellStyle name="Normal 2 9 2 4 2 5" xfId="45848"/>
    <cellStyle name="Normal 2 9 2 4 2 6" xfId="45849"/>
    <cellStyle name="Normal 2 9 2 4 3" xfId="45850"/>
    <cellStyle name="Normal 2 9 2 4 4" xfId="45851"/>
    <cellStyle name="Normal 2 9 2 4 5" xfId="45852"/>
    <cellStyle name="Normal 2 9 2 4 6" xfId="45853"/>
    <cellStyle name="Normal 2 9 2 4 7" xfId="45854"/>
    <cellStyle name="Normal 2 9 2 5" xfId="45855"/>
    <cellStyle name="Normal 2 9 2 5 2" xfId="45856"/>
    <cellStyle name="Normal 2 9 2 5 2 2" xfId="45857"/>
    <cellStyle name="Normal 2 9 2 5 2 3" xfId="45858"/>
    <cellStyle name="Normal 2 9 2 5 2 4" xfId="45859"/>
    <cellStyle name="Normal 2 9 2 5 2 5" xfId="45860"/>
    <cellStyle name="Normal 2 9 2 5 2 6" xfId="45861"/>
    <cellStyle name="Normal 2 9 2 5 3" xfId="45862"/>
    <cellStyle name="Normal 2 9 2 5 4" xfId="45863"/>
    <cellStyle name="Normal 2 9 2 5 5" xfId="45864"/>
    <cellStyle name="Normal 2 9 2 5 6" xfId="45865"/>
    <cellStyle name="Normal 2 9 2 5 7" xfId="45866"/>
    <cellStyle name="Normal 2 9 2 6" xfId="45867"/>
    <cellStyle name="Normal 2 9 2 6 2" xfId="45868"/>
    <cellStyle name="Normal 2 9 2 6 2 2" xfId="45869"/>
    <cellStyle name="Normal 2 9 2 6 2 3" xfId="45870"/>
    <cellStyle name="Normal 2 9 2 6 2 4" xfId="45871"/>
    <cellStyle name="Normal 2 9 2 6 2 5" xfId="45872"/>
    <cellStyle name="Normal 2 9 2 6 2 6" xfId="45873"/>
    <cellStyle name="Normal 2 9 2 6 3" xfId="45874"/>
    <cellStyle name="Normal 2 9 2 6 4" xfId="45875"/>
    <cellStyle name="Normal 2 9 2 6 5" xfId="45876"/>
    <cellStyle name="Normal 2 9 2 6 6" xfId="45877"/>
    <cellStyle name="Normal 2 9 2 6 7" xfId="45878"/>
    <cellStyle name="Normal 2 9 2 7" xfId="45879"/>
    <cellStyle name="Normal 2 9 2 7 2" xfId="45880"/>
    <cellStyle name="Normal 2 9 2 7 2 2" xfId="45881"/>
    <cellStyle name="Normal 2 9 2 7 2 3" xfId="45882"/>
    <cellStyle name="Normal 2 9 2 7 2 4" xfId="45883"/>
    <cellStyle name="Normal 2 9 2 7 2 5" xfId="45884"/>
    <cellStyle name="Normal 2 9 2 7 2 6" xfId="45885"/>
    <cellStyle name="Normal 2 9 2 7 3" xfId="45886"/>
    <cellStyle name="Normal 2 9 2 7 4" xfId="45887"/>
    <cellStyle name="Normal 2 9 2 7 5" xfId="45888"/>
    <cellStyle name="Normal 2 9 2 7 6" xfId="45889"/>
    <cellStyle name="Normal 2 9 2 7 7" xfId="45890"/>
    <cellStyle name="Normal 2 9 2 8" xfId="45891"/>
    <cellStyle name="Normal 2 9 2 8 2" xfId="45892"/>
    <cellStyle name="Normal 2 9 2 8 3" xfId="45893"/>
    <cellStyle name="Normal 2 9 2 8 4" xfId="45894"/>
    <cellStyle name="Normal 2 9 2 8 5" xfId="45895"/>
    <cellStyle name="Normal 2 9 2 8 6" xfId="45896"/>
    <cellStyle name="Normal 2 9 2 9" xfId="45897"/>
    <cellStyle name="Normal 2 9 20" xfId="45898"/>
    <cellStyle name="Normal 2 9 20 2" xfId="45899"/>
    <cellStyle name="Normal 2 9 20 3" xfId="45900"/>
    <cellStyle name="Normal 2 9 20 4" xfId="45901"/>
    <cellStyle name="Normal 2 9 20 5" xfId="45902"/>
    <cellStyle name="Normal 2 9 20 6" xfId="45903"/>
    <cellStyle name="Normal 2 9 21" xfId="45904"/>
    <cellStyle name="Normal 2 9 21 2" xfId="45905"/>
    <cellStyle name="Normal 2 9 21 3" xfId="45906"/>
    <cellStyle name="Normal 2 9 21 4" xfId="45907"/>
    <cellStyle name="Normal 2 9 21 5" xfId="45908"/>
    <cellStyle name="Normal 2 9 21 6" xfId="45909"/>
    <cellStyle name="Normal 2 9 22" xfId="45910"/>
    <cellStyle name="Normal 2 9 23" xfId="45911"/>
    <cellStyle name="Normal 2 9 24" xfId="45912"/>
    <cellStyle name="Normal 2 9 25" xfId="45913"/>
    <cellStyle name="Normal 2 9 26" xfId="45914"/>
    <cellStyle name="Normal 2 9 3" xfId="45915"/>
    <cellStyle name="Normal 2 9 3 10" xfId="45916"/>
    <cellStyle name="Normal 2 9 3 11" xfId="45917"/>
    <cellStyle name="Normal 2 9 3 12" xfId="45918"/>
    <cellStyle name="Normal 2 9 3 13" xfId="45919"/>
    <cellStyle name="Normal 2 9 3 2" xfId="45920"/>
    <cellStyle name="Normal 2 9 3 2 2" xfId="45921"/>
    <cellStyle name="Normal 2 9 3 2 2 2" xfId="45922"/>
    <cellStyle name="Normal 2 9 3 2 2 3" xfId="45923"/>
    <cellStyle name="Normal 2 9 3 2 2 4" xfId="45924"/>
    <cellStyle name="Normal 2 9 3 2 2 5" xfId="45925"/>
    <cellStyle name="Normal 2 9 3 2 2 6" xfId="45926"/>
    <cellStyle name="Normal 2 9 3 2 3" xfId="45927"/>
    <cellStyle name="Normal 2 9 3 2 4" xfId="45928"/>
    <cellStyle name="Normal 2 9 3 2 5" xfId="45929"/>
    <cellStyle name="Normal 2 9 3 2 6" xfId="45930"/>
    <cellStyle name="Normal 2 9 3 2 7" xfId="45931"/>
    <cellStyle name="Normal 2 9 3 3" xfId="45932"/>
    <cellStyle name="Normal 2 9 3 3 2" xfId="45933"/>
    <cellStyle name="Normal 2 9 3 3 2 2" xfId="45934"/>
    <cellStyle name="Normal 2 9 3 3 2 3" xfId="45935"/>
    <cellStyle name="Normal 2 9 3 3 2 4" xfId="45936"/>
    <cellStyle name="Normal 2 9 3 3 2 5" xfId="45937"/>
    <cellStyle name="Normal 2 9 3 3 2 6" xfId="45938"/>
    <cellStyle name="Normal 2 9 3 3 3" xfId="45939"/>
    <cellStyle name="Normal 2 9 3 3 4" xfId="45940"/>
    <cellStyle name="Normal 2 9 3 3 5" xfId="45941"/>
    <cellStyle name="Normal 2 9 3 3 6" xfId="45942"/>
    <cellStyle name="Normal 2 9 3 3 7" xfId="45943"/>
    <cellStyle name="Normal 2 9 3 4" xfId="45944"/>
    <cellStyle name="Normal 2 9 3 4 2" xfId="45945"/>
    <cellStyle name="Normal 2 9 3 4 2 2" xfId="45946"/>
    <cellStyle name="Normal 2 9 3 4 2 3" xfId="45947"/>
    <cellStyle name="Normal 2 9 3 4 2 4" xfId="45948"/>
    <cellStyle name="Normal 2 9 3 4 2 5" xfId="45949"/>
    <cellStyle name="Normal 2 9 3 4 2 6" xfId="45950"/>
    <cellStyle name="Normal 2 9 3 4 3" xfId="45951"/>
    <cellStyle name="Normal 2 9 3 4 4" xfId="45952"/>
    <cellStyle name="Normal 2 9 3 4 5" xfId="45953"/>
    <cellStyle name="Normal 2 9 3 4 6" xfId="45954"/>
    <cellStyle name="Normal 2 9 3 4 7" xfId="45955"/>
    <cellStyle name="Normal 2 9 3 5" xfId="45956"/>
    <cellStyle name="Normal 2 9 3 5 2" xfId="45957"/>
    <cellStyle name="Normal 2 9 3 5 2 2" xfId="45958"/>
    <cellStyle name="Normal 2 9 3 5 2 2 2" xfId="45959"/>
    <cellStyle name="Normal 2 9 3 5 2 3" xfId="45960"/>
    <cellStyle name="Normal 2 9 3 5 2 4" xfId="45961"/>
    <cellStyle name="Normal 2 9 3 5 2 5" xfId="45962"/>
    <cellStyle name="Normal 2 9 3 5 2 6" xfId="45963"/>
    <cellStyle name="Normal 2 9 3 5 3" xfId="45964"/>
    <cellStyle name="Normal 2 9 3 5 4" xfId="45965"/>
    <cellStyle name="Normal 2 9 3 5 5" xfId="45966"/>
    <cellStyle name="Normal 2 9 3 5 6" xfId="45967"/>
    <cellStyle name="Normal 2 9 3 5 7" xfId="45968"/>
    <cellStyle name="Normal 2 9 3 6" xfId="45969"/>
    <cellStyle name="Normal 2 9 3 6 2" xfId="45970"/>
    <cellStyle name="Normal 2 9 3 6 2 2" xfId="45971"/>
    <cellStyle name="Normal 2 9 3 6 2 3" xfId="45972"/>
    <cellStyle name="Normal 2 9 3 6 2 4" xfId="45973"/>
    <cellStyle name="Normal 2 9 3 6 2 5" xfId="45974"/>
    <cellStyle name="Normal 2 9 3 6 2 6" xfId="45975"/>
    <cellStyle name="Normal 2 9 3 6 3" xfId="45976"/>
    <cellStyle name="Normal 2 9 3 6 4" xfId="45977"/>
    <cellStyle name="Normal 2 9 3 6 5" xfId="45978"/>
    <cellStyle name="Normal 2 9 3 6 6" xfId="45979"/>
    <cellStyle name="Normal 2 9 3 6 7" xfId="45980"/>
    <cellStyle name="Normal 2 9 3 7" xfId="45981"/>
    <cellStyle name="Normal 2 9 3 7 2" xfId="45982"/>
    <cellStyle name="Normal 2 9 3 7 2 2" xfId="45983"/>
    <cellStyle name="Normal 2 9 3 7 2 3" xfId="45984"/>
    <cellStyle name="Normal 2 9 3 7 2 4" xfId="45985"/>
    <cellStyle name="Normal 2 9 3 7 2 5" xfId="45986"/>
    <cellStyle name="Normal 2 9 3 7 2 6" xfId="45987"/>
    <cellStyle name="Normal 2 9 3 7 3" xfId="45988"/>
    <cellStyle name="Normal 2 9 3 7 4" xfId="45989"/>
    <cellStyle name="Normal 2 9 3 7 5" xfId="45990"/>
    <cellStyle name="Normal 2 9 3 7 6" xfId="45991"/>
    <cellStyle name="Normal 2 9 3 7 7" xfId="45992"/>
    <cellStyle name="Normal 2 9 3 8" xfId="45993"/>
    <cellStyle name="Normal 2 9 3 8 2" xfId="45994"/>
    <cellStyle name="Normal 2 9 3 8 3" xfId="45995"/>
    <cellStyle name="Normal 2 9 3 8 4" xfId="45996"/>
    <cellStyle name="Normal 2 9 3 8 5" xfId="45997"/>
    <cellStyle name="Normal 2 9 3 8 6" xfId="45998"/>
    <cellStyle name="Normal 2 9 3 9" xfId="45999"/>
    <cellStyle name="Normal 2 9 4" xfId="46000"/>
    <cellStyle name="Normal 2 9 4 10" xfId="46001"/>
    <cellStyle name="Normal 2 9 4 11" xfId="46002"/>
    <cellStyle name="Normal 2 9 4 12" xfId="46003"/>
    <cellStyle name="Normal 2 9 4 13" xfId="46004"/>
    <cellStyle name="Normal 2 9 4 2" xfId="46005"/>
    <cellStyle name="Normal 2 9 4 2 2" xfId="46006"/>
    <cellStyle name="Normal 2 9 4 2 2 2" xfId="46007"/>
    <cellStyle name="Normal 2 9 4 2 2 3" xfId="46008"/>
    <cellStyle name="Normal 2 9 4 2 2 4" xfId="46009"/>
    <cellStyle name="Normal 2 9 4 2 2 5" xfId="46010"/>
    <cellStyle name="Normal 2 9 4 2 2 6" xfId="46011"/>
    <cellStyle name="Normal 2 9 4 2 3" xfId="46012"/>
    <cellStyle name="Normal 2 9 4 2 4" xfId="46013"/>
    <cellStyle name="Normal 2 9 4 2 5" xfId="46014"/>
    <cellStyle name="Normal 2 9 4 2 6" xfId="46015"/>
    <cellStyle name="Normal 2 9 4 2 7" xfId="46016"/>
    <cellStyle name="Normal 2 9 4 3" xfId="46017"/>
    <cellStyle name="Normal 2 9 4 3 2" xfId="46018"/>
    <cellStyle name="Normal 2 9 4 3 2 2" xfId="46019"/>
    <cellStyle name="Normal 2 9 4 3 2 2 2" xfId="46020"/>
    <cellStyle name="Normal 2 9 4 3 2 2 2 2" xfId="46021"/>
    <cellStyle name="Normal 2 9 4 3 2 2 3" xfId="46022"/>
    <cellStyle name="Normal 2 9 4 3 2 3" xfId="46023"/>
    <cellStyle name="Normal 2 9 4 3 2 4" xfId="46024"/>
    <cellStyle name="Normal 2 9 4 3 2 5" xfId="46025"/>
    <cellStyle name="Normal 2 9 4 3 2 6" xfId="46026"/>
    <cellStyle name="Normal 2 9 4 3 3" xfId="46027"/>
    <cellStyle name="Normal 2 9 4 3 4" xfId="46028"/>
    <cellStyle name="Normal 2 9 4 3 5" xfId="46029"/>
    <cellStyle name="Normal 2 9 4 3 6" xfId="46030"/>
    <cellStyle name="Normal 2 9 4 3 7" xfId="46031"/>
    <cellStyle name="Normal 2 9 4 4" xfId="46032"/>
    <cellStyle name="Normal 2 9 4 4 2" xfId="46033"/>
    <cellStyle name="Normal 2 9 4 4 2 2" xfId="46034"/>
    <cellStyle name="Normal 2 9 4 4 2 3" xfId="46035"/>
    <cellStyle name="Normal 2 9 4 4 2 4" xfId="46036"/>
    <cellStyle name="Normal 2 9 4 4 2 5" xfId="46037"/>
    <cellStyle name="Normal 2 9 4 4 2 6" xfId="46038"/>
    <cellStyle name="Normal 2 9 4 4 3" xfId="46039"/>
    <cellStyle name="Normal 2 9 4 4 4" xfId="46040"/>
    <cellStyle name="Normal 2 9 4 4 5" xfId="46041"/>
    <cellStyle name="Normal 2 9 4 4 6" xfId="46042"/>
    <cellStyle name="Normal 2 9 4 4 7" xfId="46043"/>
    <cellStyle name="Normal 2 9 4 5" xfId="46044"/>
    <cellStyle name="Normal 2 9 4 5 2" xfId="46045"/>
    <cellStyle name="Normal 2 9 4 5 2 2" xfId="46046"/>
    <cellStyle name="Normal 2 9 4 5 2 3" xfId="46047"/>
    <cellStyle name="Normal 2 9 4 5 2 4" xfId="46048"/>
    <cellStyle name="Normal 2 9 4 5 2 5" xfId="46049"/>
    <cellStyle name="Normal 2 9 4 5 2 6" xfId="46050"/>
    <cellStyle name="Normal 2 9 4 5 3" xfId="46051"/>
    <cellStyle name="Normal 2 9 4 5 4" xfId="46052"/>
    <cellStyle name="Normal 2 9 4 5 5" xfId="46053"/>
    <cellStyle name="Normal 2 9 4 5 6" xfId="46054"/>
    <cellStyle name="Normal 2 9 4 5 7" xfId="46055"/>
    <cellStyle name="Normal 2 9 4 6" xfId="46056"/>
    <cellStyle name="Normal 2 9 4 6 2" xfId="46057"/>
    <cellStyle name="Normal 2 9 4 6 2 2" xfId="46058"/>
    <cellStyle name="Normal 2 9 4 6 2 3" xfId="46059"/>
    <cellStyle name="Normal 2 9 4 6 2 4" xfId="46060"/>
    <cellStyle name="Normal 2 9 4 6 2 5" xfId="46061"/>
    <cellStyle name="Normal 2 9 4 6 2 6" xfId="46062"/>
    <cellStyle name="Normal 2 9 4 6 3" xfId="46063"/>
    <cellStyle name="Normal 2 9 4 6 4" xfId="46064"/>
    <cellStyle name="Normal 2 9 4 6 5" xfId="46065"/>
    <cellStyle name="Normal 2 9 4 6 6" xfId="46066"/>
    <cellStyle name="Normal 2 9 4 6 7" xfId="46067"/>
    <cellStyle name="Normal 2 9 4 7" xfId="46068"/>
    <cellStyle name="Normal 2 9 4 7 2" xfId="46069"/>
    <cellStyle name="Normal 2 9 4 7 2 2" xfId="46070"/>
    <cellStyle name="Normal 2 9 4 7 2 3" xfId="46071"/>
    <cellStyle name="Normal 2 9 4 7 2 4" xfId="46072"/>
    <cellStyle name="Normal 2 9 4 7 2 5" xfId="46073"/>
    <cellStyle name="Normal 2 9 4 7 2 6" xfId="46074"/>
    <cellStyle name="Normal 2 9 4 7 3" xfId="46075"/>
    <cellStyle name="Normal 2 9 4 7 4" xfId="46076"/>
    <cellStyle name="Normal 2 9 4 7 5" xfId="46077"/>
    <cellStyle name="Normal 2 9 4 7 6" xfId="46078"/>
    <cellStyle name="Normal 2 9 4 7 7" xfId="46079"/>
    <cellStyle name="Normal 2 9 4 8" xfId="46080"/>
    <cellStyle name="Normal 2 9 4 8 2" xfId="46081"/>
    <cellStyle name="Normal 2 9 4 8 3" xfId="46082"/>
    <cellStyle name="Normal 2 9 4 8 4" xfId="46083"/>
    <cellStyle name="Normal 2 9 4 8 5" xfId="46084"/>
    <cellStyle name="Normal 2 9 4 8 6" xfId="46085"/>
    <cellStyle name="Normal 2 9 4 9" xfId="46086"/>
    <cellStyle name="Normal 2 9 5" xfId="46087"/>
    <cellStyle name="Normal 2 9 5 10" xfId="46088"/>
    <cellStyle name="Normal 2 9 5 11" xfId="46089"/>
    <cellStyle name="Normal 2 9 5 12" xfId="46090"/>
    <cellStyle name="Normal 2 9 5 13" xfId="46091"/>
    <cellStyle name="Normal 2 9 5 2" xfId="46092"/>
    <cellStyle name="Normal 2 9 5 2 2" xfId="46093"/>
    <cellStyle name="Normal 2 9 5 2 2 2" xfId="46094"/>
    <cellStyle name="Normal 2 9 5 2 2 3" xfId="46095"/>
    <cellStyle name="Normal 2 9 5 2 2 3 2" xfId="46096"/>
    <cellStyle name="Normal 2 9 5 2 2 3 2 2" xfId="46097"/>
    <cellStyle name="Normal 2 9 5 2 2 3 3" xfId="46098"/>
    <cellStyle name="Normal 2 9 5 2 2 4" xfId="46099"/>
    <cellStyle name="Normal 2 9 5 2 2 5" xfId="46100"/>
    <cellStyle name="Normal 2 9 5 2 2 6" xfId="46101"/>
    <cellStyle name="Normal 2 9 5 2 3" xfId="46102"/>
    <cellStyle name="Normal 2 9 5 2 3 2" xfId="46103"/>
    <cellStyle name="Normal 2 9 5 2 3 2 2" xfId="46104"/>
    <cellStyle name="Normal 2 9 5 2 3 3" xfId="46105"/>
    <cellStyle name="Normal 2 9 5 2 4" xfId="46106"/>
    <cellStyle name="Normal 2 9 5 2 5" xfId="46107"/>
    <cellStyle name="Normal 2 9 5 2 6" xfId="46108"/>
    <cellStyle name="Normal 2 9 5 2 7" xfId="46109"/>
    <cellStyle name="Normal 2 9 5 3" xfId="46110"/>
    <cellStyle name="Normal 2 9 5 3 2" xfId="46111"/>
    <cellStyle name="Normal 2 9 5 3 2 2" xfId="46112"/>
    <cellStyle name="Normal 2 9 5 3 2 3" xfId="46113"/>
    <cellStyle name="Normal 2 9 5 3 2 4" xfId="46114"/>
    <cellStyle name="Normal 2 9 5 3 2 5" xfId="46115"/>
    <cellStyle name="Normal 2 9 5 3 2 6" xfId="46116"/>
    <cellStyle name="Normal 2 9 5 3 3" xfId="46117"/>
    <cellStyle name="Normal 2 9 5 3 4" xfId="46118"/>
    <cellStyle name="Normal 2 9 5 3 5" xfId="46119"/>
    <cellStyle name="Normal 2 9 5 3 6" xfId="46120"/>
    <cellStyle name="Normal 2 9 5 3 7" xfId="46121"/>
    <cellStyle name="Normal 2 9 5 4" xfId="46122"/>
    <cellStyle name="Normal 2 9 5 4 2" xfId="46123"/>
    <cellStyle name="Normal 2 9 5 4 2 2" xfId="46124"/>
    <cellStyle name="Normal 2 9 5 4 2 3" xfId="46125"/>
    <cellStyle name="Normal 2 9 5 4 2 4" xfId="46126"/>
    <cellStyle name="Normal 2 9 5 4 2 5" xfId="46127"/>
    <cellStyle name="Normal 2 9 5 4 2 6" xfId="46128"/>
    <cellStyle name="Normal 2 9 5 4 3" xfId="46129"/>
    <cellStyle name="Normal 2 9 5 4 4" xfId="46130"/>
    <cellStyle name="Normal 2 9 5 4 5" xfId="46131"/>
    <cellStyle name="Normal 2 9 5 4 6" xfId="46132"/>
    <cellStyle name="Normal 2 9 5 4 7" xfId="46133"/>
    <cellStyle name="Normal 2 9 5 5" xfId="46134"/>
    <cellStyle name="Normal 2 9 5 5 2" xfId="46135"/>
    <cellStyle name="Normal 2 9 5 5 2 2" xfId="46136"/>
    <cellStyle name="Normal 2 9 5 5 2 3" xfId="46137"/>
    <cellStyle name="Normal 2 9 5 5 2 4" xfId="46138"/>
    <cellStyle name="Normal 2 9 5 5 2 5" xfId="46139"/>
    <cellStyle name="Normal 2 9 5 5 2 6" xfId="46140"/>
    <cellStyle name="Normal 2 9 5 5 3" xfId="46141"/>
    <cellStyle name="Normal 2 9 5 5 3 2" xfId="46142"/>
    <cellStyle name="Normal 2 9 5 5 3 2 2" xfId="46143"/>
    <cellStyle name="Normal 2 9 5 5 3 3" xfId="46144"/>
    <cellStyle name="Normal 2 9 5 5 4" xfId="46145"/>
    <cellStyle name="Normal 2 9 5 5 5" xfId="46146"/>
    <cellStyle name="Normal 2 9 5 5 6" xfId="46147"/>
    <cellStyle name="Normal 2 9 5 5 7" xfId="46148"/>
    <cellStyle name="Normal 2 9 5 6" xfId="46149"/>
    <cellStyle name="Normal 2 9 5 6 2" xfId="46150"/>
    <cellStyle name="Normal 2 9 5 6 2 2" xfId="46151"/>
    <cellStyle name="Normal 2 9 5 6 2 3" xfId="46152"/>
    <cellStyle name="Normal 2 9 5 6 2 4" xfId="46153"/>
    <cellStyle name="Normal 2 9 5 6 2 5" xfId="46154"/>
    <cellStyle name="Normal 2 9 5 6 2 6" xfId="46155"/>
    <cellStyle name="Normal 2 9 5 6 3" xfId="46156"/>
    <cellStyle name="Normal 2 9 5 6 4" xfId="46157"/>
    <cellStyle name="Normal 2 9 5 6 5" xfId="46158"/>
    <cellStyle name="Normal 2 9 5 6 6" xfId="46159"/>
    <cellStyle name="Normal 2 9 5 6 7" xfId="46160"/>
    <cellStyle name="Normal 2 9 5 7" xfId="46161"/>
    <cellStyle name="Normal 2 9 5 7 2" xfId="46162"/>
    <cellStyle name="Normal 2 9 5 7 2 2" xfId="46163"/>
    <cellStyle name="Normal 2 9 5 7 2 3" xfId="46164"/>
    <cellStyle name="Normal 2 9 5 7 2 4" xfId="46165"/>
    <cellStyle name="Normal 2 9 5 7 2 5" xfId="46166"/>
    <cellStyle name="Normal 2 9 5 7 2 6" xfId="46167"/>
    <cellStyle name="Normal 2 9 5 7 3" xfId="46168"/>
    <cellStyle name="Normal 2 9 5 7 4" xfId="46169"/>
    <cellStyle name="Normal 2 9 5 7 5" xfId="46170"/>
    <cellStyle name="Normal 2 9 5 7 6" xfId="46171"/>
    <cellStyle name="Normal 2 9 5 7 7" xfId="46172"/>
    <cellStyle name="Normal 2 9 5 8" xfId="46173"/>
    <cellStyle name="Normal 2 9 5 8 2" xfId="46174"/>
    <cellStyle name="Normal 2 9 5 8 3" xfId="46175"/>
    <cellStyle name="Normal 2 9 5 8 4" xfId="46176"/>
    <cellStyle name="Normal 2 9 5 8 5" xfId="46177"/>
    <cellStyle name="Normal 2 9 5 8 6" xfId="46178"/>
    <cellStyle name="Normal 2 9 5 9" xfId="46179"/>
    <cellStyle name="Normal 2 9 6" xfId="46180"/>
    <cellStyle name="Normal 2 9 6 10" xfId="46181"/>
    <cellStyle name="Normal 2 9 6 11" xfId="46182"/>
    <cellStyle name="Normal 2 9 6 12" xfId="46183"/>
    <cellStyle name="Normal 2 9 6 13" xfId="46184"/>
    <cellStyle name="Normal 2 9 6 2" xfId="46185"/>
    <cellStyle name="Normal 2 9 6 2 2" xfId="46186"/>
    <cellStyle name="Normal 2 9 6 2 2 2" xfId="46187"/>
    <cellStyle name="Normal 2 9 6 2 2 3" xfId="46188"/>
    <cellStyle name="Normal 2 9 6 2 2 4" xfId="46189"/>
    <cellStyle name="Normal 2 9 6 2 2 5" xfId="46190"/>
    <cellStyle name="Normal 2 9 6 2 2 6" xfId="46191"/>
    <cellStyle name="Normal 2 9 6 2 3" xfId="46192"/>
    <cellStyle name="Normal 2 9 6 2 4" xfId="46193"/>
    <cellStyle name="Normal 2 9 6 2 4 2" xfId="46194"/>
    <cellStyle name="Normal 2 9 6 2 4 2 2" xfId="46195"/>
    <cellStyle name="Normal 2 9 6 2 4 3" xfId="46196"/>
    <cellStyle name="Normal 2 9 6 2 5" xfId="46197"/>
    <cellStyle name="Normal 2 9 6 2 6" xfId="46198"/>
    <cellStyle name="Normal 2 9 6 2 7" xfId="46199"/>
    <cellStyle name="Normal 2 9 6 3" xfId="46200"/>
    <cellStyle name="Normal 2 9 6 3 2" xfId="46201"/>
    <cellStyle name="Normal 2 9 6 3 2 2" xfId="46202"/>
    <cellStyle name="Normal 2 9 6 3 2 3" xfId="46203"/>
    <cellStyle name="Normal 2 9 6 3 2 4" xfId="46204"/>
    <cellStyle name="Normal 2 9 6 3 2 5" xfId="46205"/>
    <cellStyle name="Normal 2 9 6 3 2 6" xfId="46206"/>
    <cellStyle name="Normal 2 9 6 3 3" xfId="46207"/>
    <cellStyle name="Normal 2 9 6 3 4" xfId="46208"/>
    <cellStyle name="Normal 2 9 6 3 5" xfId="46209"/>
    <cellStyle name="Normal 2 9 6 3 6" xfId="46210"/>
    <cellStyle name="Normal 2 9 6 3 7" xfId="46211"/>
    <cellStyle name="Normal 2 9 6 4" xfId="46212"/>
    <cellStyle name="Normal 2 9 6 4 2" xfId="46213"/>
    <cellStyle name="Normal 2 9 6 4 2 2" xfId="46214"/>
    <cellStyle name="Normal 2 9 6 4 2 3" xfId="46215"/>
    <cellStyle name="Normal 2 9 6 4 2 4" xfId="46216"/>
    <cellStyle name="Normal 2 9 6 4 2 5" xfId="46217"/>
    <cellStyle name="Normal 2 9 6 4 2 6" xfId="46218"/>
    <cellStyle name="Normal 2 9 6 4 3" xfId="46219"/>
    <cellStyle name="Normal 2 9 6 4 4" xfId="46220"/>
    <cellStyle name="Normal 2 9 6 4 5" xfId="46221"/>
    <cellStyle name="Normal 2 9 6 4 6" xfId="46222"/>
    <cellStyle name="Normal 2 9 6 4 7" xfId="46223"/>
    <cellStyle name="Normal 2 9 6 5" xfId="46224"/>
    <cellStyle name="Normal 2 9 6 5 2" xfId="46225"/>
    <cellStyle name="Normal 2 9 6 5 2 2" xfId="46226"/>
    <cellStyle name="Normal 2 9 6 5 2 3" xfId="46227"/>
    <cellStyle name="Normal 2 9 6 5 2 4" xfId="46228"/>
    <cellStyle name="Normal 2 9 6 5 2 5" xfId="46229"/>
    <cellStyle name="Normal 2 9 6 5 2 6" xfId="46230"/>
    <cellStyle name="Normal 2 9 6 5 3" xfId="46231"/>
    <cellStyle name="Normal 2 9 6 5 4" xfId="46232"/>
    <cellStyle name="Normal 2 9 6 5 5" xfId="46233"/>
    <cellStyle name="Normal 2 9 6 5 6" xfId="46234"/>
    <cellStyle name="Normal 2 9 6 5 7" xfId="46235"/>
    <cellStyle name="Normal 2 9 6 6" xfId="46236"/>
    <cellStyle name="Normal 2 9 6 6 2" xfId="46237"/>
    <cellStyle name="Normal 2 9 6 6 2 2" xfId="46238"/>
    <cellStyle name="Normal 2 9 6 6 2 3" xfId="46239"/>
    <cellStyle name="Normal 2 9 6 6 2 4" xfId="46240"/>
    <cellStyle name="Normal 2 9 6 6 2 5" xfId="46241"/>
    <cellStyle name="Normal 2 9 6 6 2 6" xfId="46242"/>
    <cellStyle name="Normal 2 9 6 6 3" xfId="46243"/>
    <cellStyle name="Normal 2 9 6 6 4" xfId="46244"/>
    <cellStyle name="Normal 2 9 6 6 5" xfId="46245"/>
    <cellStyle name="Normal 2 9 6 6 6" xfId="46246"/>
    <cellStyle name="Normal 2 9 6 6 7" xfId="46247"/>
    <cellStyle name="Normal 2 9 6 7" xfId="46248"/>
    <cellStyle name="Normal 2 9 6 7 2" xfId="46249"/>
    <cellStyle name="Normal 2 9 6 7 2 2" xfId="46250"/>
    <cellStyle name="Normal 2 9 6 7 2 3" xfId="46251"/>
    <cellStyle name="Normal 2 9 6 7 2 4" xfId="46252"/>
    <cellStyle name="Normal 2 9 6 7 2 5" xfId="46253"/>
    <cellStyle name="Normal 2 9 6 7 2 6" xfId="46254"/>
    <cellStyle name="Normal 2 9 6 7 3" xfId="46255"/>
    <cellStyle name="Normal 2 9 6 7 4" xfId="46256"/>
    <cellStyle name="Normal 2 9 6 7 5" xfId="46257"/>
    <cellStyle name="Normal 2 9 6 7 6" xfId="46258"/>
    <cellStyle name="Normal 2 9 6 7 7" xfId="46259"/>
    <cellStyle name="Normal 2 9 6 8" xfId="46260"/>
    <cellStyle name="Normal 2 9 6 8 2" xfId="46261"/>
    <cellStyle name="Normal 2 9 6 8 3" xfId="46262"/>
    <cellStyle name="Normal 2 9 6 8 4" xfId="46263"/>
    <cellStyle name="Normal 2 9 6 8 5" xfId="46264"/>
    <cellStyle name="Normal 2 9 6 8 6" xfId="46265"/>
    <cellStyle name="Normal 2 9 6 9" xfId="46266"/>
    <cellStyle name="Normal 2 9 7" xfId="46267"/>
    <cellStyle name="Normal 2 9 7 10" xfId="46268"/>
    <cellStyle name="Normal 2 9 7 11" xfId="46269"/>
    <cellStyle name="Normal 2 9 7 12" xfId="46270"/>
    <cellStyle name="Normal 2 9 7 13" xfId="46271"/>
    <cellStyle name="Normal 2 9 7 2" xfId="46272"/>
    <cellStyle name="Normal 2 9 7 2 2" xfId="46273"/>
    <cellStyle name="Normal 2 9 7 2 2 2" xfId="46274"/>
    <cellStyle name="Normal 2 9 7 2 2 3" xfId="46275"/>
    <cellStyle name="Normal 2 9 7 2 2 4" xfId="46276"/>
    <cellStyle name="Normal 2 9 7 2 2 5" xfId="46277"/>
    <cellStyle name="Normal 2 9 7 2 2 6" xfId="46278"/>
    <cellStyle name="Normal 2 9 7 2 3" xfId="46279"/>
    <cellStyle name="Normal 2 9 7 2 4" xfId="46280"/>
    <cellStyle name="Normal 2 9 7 2 5" xfId="46281"/>
    <cellStyle name="Normal 2 9 7 2 6" xfId="46282"/>
    <cellStyle name="Normal 2 9 7 2 7" xfId="46283"/>
    <cellStyle name="Normal 2 9 7 3" xfId="46284"/>
    <cellStyle name="Normal 2 9 7 3 2" xfId="46285"/>
    <cellStyle name="Normal 2 9 7 3 2 2" xfId="46286"/>
    <cellStyle name="Normal 2 9 7 3 2 3" xfId="46287"/>
    <cellStyle name="Normal 2 9 7 3 2 4" xfId="46288"/>
    <cellStyle name="Normal 2 9 7 3 2 5" xfId="46289"/>
    <cellStyle name="Normal 2 9 7 3 2 6" xfId="46290"/>
    <cellStyle name="Normal 2 9 7 3 3" xfId="46291"/>
    <cellStyle name="Normal 2 9 7 3 4" xfId="46292"/>
    <cellStyle name="Normal 2 9 7 3 5" xfId="46293"/>
    <cellStyle name="Normal 2 9 7 3 6" xfId="46294"/>
    <cellStyle name="Normal 2 9 7 3 7" xfId="46295"/>
    <cellStyle name="Normal 2 9 7 4" xfId="46296"/>
    <cellStyle name="Normal 2 9 7 4 2" xfId="46297"/>
    <cellStyle name="Normal 2 9 7 4 2 2" xfId="46298"/>
    <cellStyle name="Normal 2 9 7 4 2 3" xfId="46299"/>
    <cellStyle name="Normal 2 9 7 4 2 3 2" xfId="46300"/>
    <cellStyle name="Normal 2 9 7 4 2 3 2 2" xfId="46301"/>
    <cellStyle name="Normal 2 9 7 4 2 3 3" xfId="46302"/>
    <cellStyle name="Normal 2 9 7 4 2 4" xfId="46303"/>
    <cellStyle name="Normal 2 9 7 4 2 5" xfId="46304"/>
    <cellStyle name="Normal 2 9 7 4 2 6" xfId="46305"/>
    <cellStyle name="Normal 2 9 7 4 3" xfId="46306"/>
    <cellStyle name="Normal 2 9 7 4 4" xfId="46307"/>
    <cellStyle name="Normal 2 9 7 4 5" xfId="46308"/>
    <cellStyle name="Normal 2 9 7 4 6" xfId="46309"/>
    <cellStyle name="Normal 2 9 7 4 7" xfId="46310"/>
    <cellStyle name="Normal 2 9 7 5" xfId="46311"/>
    <cellStyle name="Normal 2 9 7 5 2" xfId="46312"/>
    <cellStyle name="Normal 2 9 7 5 2 2" xfId="46313"/>
    <cellStyle name="Normal 2 9 7 5 2 3" xfId="46314"/>
    <cellStyle name="Normal 2 9 7 5 2 4" xfId="46315"/>
    <cellStyle name="Normal 2 9 7 5 2 5" xfId="46316"/>
    <cellStyle name="Normal 2 9 7 5 2 6" xfId="46317"/>
    <cellStyle name="Normal 2 9 7 5 3" xfId="46318"/>
    <cellStyle name="Normal 2 9 7 5 4" xfId="46319"/>
    <cellStyle name="Normal 2 9 7 5 5" xfId="46320"/>
    <cellStyle name="Normal 2 9 7 5 6" xfId="46321"/>
    <cellStyle name="Normal 2 9 7 5 7" xfId="46322"/>
    <cellStyle name="Normal 2 9 7 6" xfId="46323"/>
    <cellStyle name="Normal 2 9 7 6 2" xfId="46324"/>
    <cellStyle name="Normal 2 9 7 6 2 2" xfId="46325"/>
    <cellStyle name="Normal 2 9 7 6 2 3" xfId="46326"/>
    <cellStyle name="Normal 2 9 7 6 2 4" xfId="46327"/>
    <cellStyle name="Normal 2 9 7 6 2 5" xfId="46328"/>
    <cellStyle name="Normal 2 9 7 6 2 6" xfId="46329"/>
    <cellStyle name="Normal 2 9 7 6 3" xfId="46330"/>
    <cellStyle name="Normal 2 9 7 6 4" xfId="46331"/>
    <cellStyle name="Normal 2 9 7 6 5" xfId="46332"/>
    <cellStyle name="Normal 2 9 7 6 6" xfId="46333"/>
    <cellStyle name="Normal 2 9 7 6 7" xfId="46334"/>
    <cellStyle name="Normal 2 9 7 7" xfId="46335"/>
    <cellStyle name="Normal 2 9 7 7 2" xfId="46336"/>
    <cellStyle name="Normal 2 9 7 7 2 2" xfId="46337"/>
    <cellStyle name="Normal 2 9 7 7 2 3" xfId="46338"/>
    <cellStyle name="Normal 2 9 7 7 2 4" xfId="46339"/>
    <cellStyle name="Normal 2 9 7 7 2 5" xfId="46340"/>
    <cellStyle name="Normal 2 9 7 7 2 6" xfId="46341"/>
    <cellStyle name="Normal 2 9 7 7 3" xfId="46342"/>
    <cellStyle name="Normal 2 9 7 7 4" xfId="46343"/>
    <cellStyle name="Normal 2 9 7 7 5" xfId="46344"/>
    <cellStyle name="Normal 2 9 7 7 6" xfId="46345"/>
    <cellStyle name="Normal 2 9 7 7 7" xfId="46346"/>
    <cellStyle name="Normal 2 9 7 8" xfId="46347"/>
    <cellStyle name="Normal 2 9 7 8 2" xfId="46348"/>
    <cellStyle name="Normal 2 9 7 8 3" xfId="46349"/>
    <cellStyle name="Normal 2 9 7 8 4" xfId="46350"/>
    <cellStyle name="Normal 2 9 7 8 5" xfId="46351"/>
    <cellStyle name="Normal 2 9 7 8 6" xfId="46352"/>
    <cellStyle name="Normal 2 9 7 9" xfId="46353"/>
    <cellStyle name="Normal 2 9 8" xfId="46354"/>
    <cellStyle name="Normal 2 9 8 10" xfId="46355"/>
    <cellStyle name="Normal 2 9 8 11" xfId="46356"/>
    <cellStyle name="Normal 2 9 8 12" xfId="46357"/>
    <cellStyle name="Normal 2 9 8 13" xfId="46358"/>
    <cellStyle name="Normal 2 9 8 2" xfId="46359"/>
    <cellStyle name="Normal 2 9 8 2 2" xfId="46360"/>
    <cellStyle name="Normal 2 9 8 2 2 2" xfId="46361"/>
    <cellStyle name="Normal 2 9 8 2 2 3" xfId="46362"/>
    <cellStyle name="Normal 2 9 8 2 2 4" xfId="46363"/>
    <cellStyle name="Normal 2 9 8 2 2 5" xfId="46364"/>
    <cellStyle name="Normal 2 9 8 2 2 6" xfId="46365"/>
    <cellStyle name="Normal 2 9 8 2 3" xfId="46366"/>
    <cellStyle name="Normal 2 9 8 2 4" xfId="46367"/>
    <cellStyle name="Normal 2 9 8 2 5" xfId="46368"/>
    <cellStyle name="Normal 2 9 8 2 6" xfId="46369"/>
    <cellStyle name="Normal 2 9 8 2 7" xfId="46370"/>
    <cellStyle name="Normal 2 9 8 3" xfId="46371"/>
    <cellStyle name="Normal 2 9 8 3 2" xfId="46372"/>
    <cellStyle name="Normal 2 9 8 3 2 2" xfId="46373"/>
    <cellStyle name="Normal 2 9 8 3 2 3" xfId="46374"/>
    <cellStyle name="Normal 2 9 8 3 2 4" xfId="46375"/>
    <cellStyle name="Normal 2 9 8 3 2 5" xfId="46376"/>
    <cellStyle name="Normal 2 9 8 3 2 6" xfId="46377"/>
    <cellStyle name="Normal 2 9 8 3 3" xfId="46378"/>
    <cellStyle name="Normal 2 9 8 3 4" xfId="46379"/>
    <cellStyle name="Normal 2 9 8 3 5" xfId="46380"/>
    <cellStyle name="Normal 2 9 8 3 6" xfId="46381"/>
    <cellStyle name="Normal 2 9 8 3 7" xfId="46382"/>
    <cellStyle name="Normal 2 9 8 4" xfId="46383"/>
    <cellStyle name="Normal 2 9 8 4 2" xfId="46384"/>
    <cellStyle name="Normal 2 9 8 4 2 2" xfId="46385"/>
    <cellStyle name="Normal 2 9 8 4 2 3" xfId="46386"/>
    <cellStyle name="Normal 2 9 8 4 2 4" xfId="46387"/>
    <cellStyle name="Normal 2 9 8 4 2 5" xfId="46388"/>
    <cellStyle name="Normal 2 9 8 4 2 6" xfId="46389"/>
    <cellStyle name="Normal 2 9 8 4 3" xfId="46390"/>
    <cellStyle name="Normal 2 9 8 4 4" xfId="46391"/>
    <cellStyle name="Normal 2 9 8 4 5" xfId="46392"/>
    <cellStyle name="Normal 2 9 8 4 6" xfId="46393"/>
    <cellStyle name="Normal 2 9 8 4 7" xfId="46394"/>
    <cellStyle name="Normal 2 9 8 5" xfId="46395"/>
    <cellStyle name="Normal 2 9 8 5 2" xfId="46396"/>
    <cellStyle name="Normal 2 9 8 5 2 2" xfId="46397"/>
    <cellStyle name="Normal 2 9 8 5 2 3" xfId="46398"/>
    <cellStyle name="Normal 2 9 8 5 2 3 2" xfId="46399"/>
    <cellStyle name="Normal 2 9 8 5 2 3 2 2" xfId="46400"/>
    <cellStyle name="Normal 2 9 8 5 2 3 3" xfId="46401"/>
    <cellStyle name="Normal 2 9 8 5 2 4" xfId="46402"/>
    <cellStyle name="Normal 2 9 8 5 2 5" xfId="46403"/>
    <cellStyle name="Normal 2 9 8 5 2 6" xfId="46404"/>
    <cellStyle name="Normal 2 9 8 5 3" xfId="46405"/>
    <cellStyle name="Normal 2 9 8 5 4" xfId="46406"/>
    <cellStyle name="Normal 2 9 8 5 5" xfId="46407"/>
    <cellStyle name="Normal 2 9 8 5 6" xfId="46408"/>
    <cellStyle name="Normal 2 9 8 5 7" xfId="46409"/>
    <cellStyle name="Normal 2 9 8 6" xfId="46410"/>
    <cellStyle name="Normal 2 9 8 6 2" xfId="46411"/>
    <cellStyle name="Normal 2 9 8 6 2 2" xfId="46412"/>
    <cellStyle name="Normal 2 9 8 6 2 3" xfId="46413"/>
    <cellStyle name="Normal 2 9 8 6 2 4" xfId="46414"/>
    <cellStyle name="Normal 2 9 8 6 2 5" xfId="46415"/>
    <cellStyle name="Normal 2 9 8 6 2 6" xfId="46416"/>
    <cellStyle name="Normal 2 9 8 6 3" xfId="46417"/>
    <cellStyle name="Normal 2 9 8 6 4" xfId="46418"/>
    <cellStyle name="Normal 2 9 8 6 5" xfId="46419"/>
    <cellStyle name="Normal 2 9 8 6 6" xfId="46420"/>
    <cellStyle name="Normal 2 9 8 6 7" xfId="46421"/>
    <cellStyle name="Normal 2 9 8 7" xfId="46422"/>
    <cellStyle name="Normal 2 9 8 7 2" xfId="46423"/>
    <cellStyle name="Normal 2 9 8 7 2 2" xfId="46424"/>
    <cellStyle name="Normal 2 9 8 7 2 3" xfId="46425"/>
    <cellStyle name="Normal 2 9 8 7 2 4" xfId="46426"/>
    <cellStyle name="Normal 2 9 8 7 2 5" xfId="46427"/>
    <cellStyle name="Normal 2 9 8 7 2 6" xfId="46428"/>
    <cellStyle name="Normal 2 9 8 7 3" xfId="46429"/>
    <cellStyle name="Normal 2 9 8 7 4" xfId="46430"/>
    <cellStyle name="Normal 2 9 8 7 5" xfId="46431"/>
    <cellStyle name="Normal 2 9 8 7 6" xfId="46432"/>
    <cellStyle name="Normal 2 9 8 7 7" xfId="46433"/>
    <cellStyle name="Normal 2 9 8 8" xfId="46434"/>
    <cellStyle name="Normal 2 9 8 8 2" xfId="46435"/>
    <cellStyle name="Normal 2 9 8 8 3" xfId="46436"/>
    <cellStyle name="Normal 2 9 8 8 4" xfId="46437"/>
    <cellStyle name="Normal 2 9 8 8 5" xfId="46438"/>
    <cellStyle name="Normal 2 9 8 8 6" xfId="46439"/>
    <cellStyle name="Normal 2 9 8 9" xfId="46440"/>
    <cellStyle name="Normal 2 9 9" xfId="46441"/>
    <cellStyle name="Normal 2 9 9 10" xfId="46442"/>
    <cellStyle name="Normal 2 9 9 11" xfId="46443"/>
    <cellStyle name="Normal 2 9 9 12" xfId="46444"/>
    <cellStyle name="Normal 2 9 9 13" xfId="46445"/>
    <cellStyle name="Normal 2 9 9 2" xfId="46446"/>
    <cellStyle name="Normal 2 9 9 2 2" xfId="46447"/>
    <cellStyle name="Normal 2 9 9 2 2 2" xfId="46448"/>
    <cellStyle name="Normal 2 9 9 2 2 3" xfId="46449"/>
    <cellStyle name="Normal 2 9 9 2 2 4" xfId="46450"/>
    <cellStyle name="Normal 2 9 9 2 2 5" xfId="46451"/>
    <cellStyle name="Normal 2 9 9 2 2 6" xfId="46452"/>
    <cellStyle name="Normal 2 9 9 2 3" xfId="46453"/>
    <cellStyle name="Normal 2 9 9 2 4" xfId="46454"/>
    <cellStyle name="Normal 2 9 9 2 5" xfId="46455"/>
    <cellStyle name="Normal 2 9 9 2 6" xfId="46456"/>
    <cellStyle name="Normal 2 9 9 2 7" xfId="46457"/>
    <cellStyle name="Normal 2 9 9 3" xfId="46458"/>
    <cellStyle name="Normal 2 9 9 3 2" xfId="46459"/>
    <cellStyle name="Normal 2 9 9 3 2 2" xfId="46460"/>
    <cellStyle name="Normal 2 9 9 3 2 2 2" xfId="46461"/>
    <cellStyle name="Normal 2 9 9 3 2 3" xfId="46462"/>
    <cellStyle name="Normal 2 9 9 3 2 4" xfId="46463"/>
    <cellStyle name="Normal 2 9 9 3 2 5" xfId="46464"/>
    <cellStyle name="Normal 2 9 9 3 2 6" xfId="46465"/>
    <cellStyle name="Normal 2 9 9 3 3" xfId="46466"/>
    <cellStyle name="Normal 2 9 9 3 4" xfId="46467"/>
    <cellStyle name="Normal 2 9 9 3 5" xfId="46468"/>
    <cellStyle name="Normal 2 9 9 3 6" xfId="46469"/>
    <cellStyle name="Normal 2 9 9 3 7" xfId="46470"/>
    <cellStyle name="Normal 2 9 9 4" xfId="46471"/>
    <cellStyle name="Normal 2 9 9 4 2" xfId="46472"/>
    <cellStyle name="Normal 2 9 9 4 2 2" xfId="46473"/>
    <cellStyle name="Normal 2 9 9 4 2 3" xfId="46474"/>
    <cellStyle name="Normal 2 9 9 4 2 4" xfId="46475"/>
    <cellStyle name="Normal 2 9 9 4 2 5" xfId="46476"/>
    <cellStyle name="Normal 2 9 9 4 2 6" xfId="46477"/>
    <cellStyle name="Normal 2 9 9 4 3" xfId="46478"/>
    <cellStyle name="Normal 2 9 9 4 4" xfId="46479"/>
    <cellStyle name="Normal 2 9 9 4 5" xfId="46480"/>
    <cellStyle name="Normal 2 9 9 4 6" xfId="46481"/>
    <cellStyle name="Normal 2 9 9 4 7" xfId="46482"/>
    <cellStyle name="Normal 2 9 9 5" xfId="46483"/>
    <cellStyle name="Normal 2 9 9 5 2" xfId="46484"/>
    <cellStyle name="Normal 2 9 9 5 2 2" xfId="46485"/>
    <cellStyle name="Normal 2 9 9 5 2 3" xfId="46486"/>
    <cellStyle name="Normal 2 9 9 5 2 4" xfId="46487"/>
    <cellStyle name="Normal 2 9 9 5 2 5" xfId="46488"/>
    <cellStyle name="Normal 2 9 9 5 2 6" xfId="46489"/>
    <cellStyle name="Normal 2 9 9 5 3" xfId="46490"/>
    <cellStyle name="Normal 2 9 9 5 4" xfId="46491"/>
    <cellStyle name="Normal 2 9 9 5 5" xfId="46492"/>
    <cellStyle name="Normal 2 9 9 5 6" xfId="46493"/>
    <cellStyle name="Normal 2 9 9 5 7" xfId="46494"/>
    <cellStyle name="Normal 2 9 9 6" xfId="46495"/>
    <cellStyle name="Normal 2 9 9 6 2" xfId="46496"/>
    <cellStyle name="Normal 2 9 9 6 2 2" xfId="46497"/>
    <cellStyle name="Normal 2 9 9 6 2 3" xfId="46498"/>
    <cellStyle name="Normal 2 9 9 6 2 4" xfId="46499"/>
    <cellStyle name="Normal 2 9 9 6 2 5" xfId="46500"/>
    <cellStyle name="Normal 2 9 9 6 2 6" xfId="46501"/>
    <cellStyle name="Normal 2 9 9 6 3" xfId="46502"/>
    <cellStyle name="Normal 2 9 9 6 4" xfId="46503"/>
    <cellStyle name="Normal 2 9 9 6 5" xfId="46504"/>
    <cellStyle name="Normal 2 9 9 6 6" xfId="46505"/>
    <cellStyle name="Normal 2 9 9 6 7" xfId="46506"/>
    <cellStyle name="Normal 2 9 9 7" xfId="46507"/>
    <cellStyle name="Normal 2 9 9 7 2" xfId="46508"/>
    <cellStyle name="Normal 2 9 9 7 2 2" xfId="46509"/>
    <cellStyle name="Normal 2 9 9 7 2 3" xfId="46510"/>
    <cellStyle name="Normal 2 9 9 7 2 4" xfId="46511"/>
    <cellStyle name="Normal 2 9 9 7 2 5" xfId="46512"/>
    <cellStyle name="Normal 2 9 9 7 2 6" xfId="46513"/>
    <cellStyle name="Normal 2 9 9 7 3" xfId="46514"/>
    <cellStyle name="Normal 2 9 9 7 4" xfId="46515"/>
    <cellStyle name="Normal 2 9 9 7 5" xfId="46516"/>
    <cellStyle name="Normal 2 9 9 7 6" xfId="46517"/>
    <cellStyle name="Normal 2 9 9 7 7" xfId="46518"/>
    <cellStyle name="Normal 2 9 9 8" xfId="46519"/>
    <cellStyle name="Normal 2 9 9 8 2" xfId="46520"/>
    <cellStyle name="Normal 2 9 9 8 3" xfId="46521"/>
    <cellStyle name="Normal 2 9 9 8 4" xfId="46522"/>
    <cellStyle name="Normal 2 9 9 8 5" xfId="46523"/>
    <cellStyle name="Normal 2 9 9 8 6" xfId="46524"/>
    <cellStyle name="Normal 2 9 9 9" xfId="46525"/>
    <cellStyle name="Normal 2_FAR MACI_new" xfId="46526"/>
    <cellStyle name="Normal 20" xfId="46527"/>
    <cellStyle name="Normal 20 10" xfId="46528"/>
    <cellStyle name="Normal 20 10 2" xfId="46529"/>
    <cellStyle name="Normal 20 10 3" xfId="46530"/>
    <cellStyle name="Normal 20 11" xfId="46531"/>
    <cellStyle name="Normal 20 11 2" xfId="46532"/>
    <cellStyle name="Normal 20 12" xfId="46533"/>
    <cellStyle name="Normal 20 12 2" xfId="46534"/>
    <cellStyle name="Normal 20 13" xfId="46535"/>
    <cellStyle name="Normal 20 13 2" xfId="46536"/>
    <cellStyle name="Normal 20 14" xfId="46537"/>
    <cellStyle name="Normal 20 14 2" xfId="46538"/>
    <cellStyle name="Normal 20 15" xfId="46539"/>
    <cellStyle name="Normal 20 15 2" xfId="46540"/>
    <cellStyle name="Normal 20 16" xfId="46541"/>
    <cellStyle name="Normal 20 16 2" xfId="46542"/>
    <cellStyle name="Normal 20 17" xfId="46543"/>
    <cellStyle name="Normal 20 17 2" xfId="46544"/>
    <cellStyle name="Normal 20 18" xfId="46545"/>
    <cellStyle name="Normal 20 18 2" xfId="46546"/>
    <cellStyle name="Normal 20 19" xfId="46547"/>
    <cellStyle name="Normal 20 19 2" xfId="46548"/>
    <cellStyle name="Normal 20 2" xfId="46549"/>
    <cellStyle name="Normal 20 2 10" xfId="46550"/>
    <cellStyle name="Normal 20 2 11" xfId="46551"/>
    <cellStyle name="Normal 20 2 12" xfId="46552"/>
    <cellStyle name="Normal 20 2 13" xfId="46553"/>
    <cellStyle name="Normal 20 2 14" xfId="46554"/>
    <cellStyle name="Normal 20 2 15" xfId="46555"/>
    <cellStyle name="Normal 20 2 16" xfId="46556"/>
    <cellStyle name="Normal 20 2 17" xfId="46557"/>
    <cellStyle name="Normal 20 2 18" xfId="46558"/>
    <cellStyle name="Normal 20 2 19" xfId="46559"/>
    <cellStyle name="Normal 20 2 2" xfId="46560"/>
    <cellStyle name="Normal 20 2 2 10" xfId="46561"/>
    <cellStyle name="Normal 20 2 2 11" xfId="46562"/>
    <cellStyle name="Normal 20 2 2 12" xfId="46563"/>
    <cellStyle name="Normal 20 2 2 13" xfId="46564"/>
    <cellStyle name="Normal 20 2 2 14" xfId="46565"/>
    <cellStyle name="Normal 20 2 2 15" xfId="46566"/>
    <cellStyle name="Normal 20 2 2 16" xfId="46567"/>
    <cellStyle name="Normal 20 2 2 17" xfId="46568"/>
    <cellStyle name="Normal 20 2 2 18" xfId="46569"/>
    <cellStyle name="Normal 20 2 2 19" xfId="46570"/>
    <cellStyle name="Normal 20 2 2 2" xfId="46571"/>
    <cellStyle name="Normal 20 2 2 20" xfId="46572"/>
    <cellStyle name="Normal 20 2 2 21" xfId="46573"/>
    <cellStyle name="Normal 20 2 2 22" xfId="46574"/>
    <cellStyle name="Normal 20 2 2 23" xfId="46575"/>
    <cellStyle name="Normal 20 2 2 24" xfId="46576"/>
    <cellStyle name="Normal 20 2 2 25" xfId="46577"/>
    <cellStyle name="Normal 20 2 2 26" xfId="46578"/>
    <cellStyle name="Normal 20 2 2 27" xfId="46579"/>
    <cellStyle name="Normal 20 2 2 3" xfId="46580"/>
    <cellStyle name="Normal 20 2 2 4" xfId="46581"/>
    <cellStyle name="Normal 20 2 2 5" xfId="46582"/>
    <cellStyle name="Normal 20 2 2 6" xfId="46583"/>
    <cellStyle name="Normal 20 2 2 7" xfId="46584"/>
    <cellStyle name="Normal 20 2 2 8" xfId="46585"/>
    <cellStyle name="Normal 20 2 2 9" xfId="46586"/>
    <cellStyle name="Normal 20 2 20" xfId="46587"/>
    <cellStyle name="Normal 20 2 21" xfId="46588"/>
    <cellStyle name="Normal 20 2 22" xfId="46589"/>
    <cellStyle name="Normal 20 2 23" xfId="46590"/>
    <cellStyle name="Normal 20 2 24" xfId="46591"/>
    <cellStyle name="Normal 20 2 25" xfId="46592"/>
    <cellStyle name="Normal 20 2 26" xfId="46593"/>
    <cellStyle name="Normal 20 2 27" xfId="46594"/>
    <cellStyle name="Normal 20 2 3" xfId="46595"/>
    <cellStyle name="Normal 20 2 4" xfId="46596"/>
    <cellStyle name="Normal 20 2 5" xfId="46597"/>
    <cellStyle name="Normal 20 2 6" xfId="46598"/>
    <cellStyle name="Normal 20 2 7" xfId="46599"/>
    <cellStyle name="Normal 20 2 8" xfId="46600"/>
    <cellStyle name="Normal 20 2 9" xfId="46601"/>
    <cellStyle name="Normal 20 20" xfId="46602"/>
    <cellStyle name="Normal 20 20 2" xfId="46603"/>
    <cellStyle name="Normal 20 21" xfId="46604"/>
    <cellStyle name="Normal 20 21 2" xfId="46605"/>
    <cellStyle name="Normal 20 22" xfId="46606"/>
    <cellStyle name="Normal 20 22 2" xfId="46607"/>
    <cellStyle name="Normal 20 23" xfId="46608"/>
    <cellStyle name="Normal 20 23 2" xfId="46609"/>
    <cellStyle name="Normal 20 24" xfId="46610"/>
    <cellStyle name="Normal 20 24 2" xfId="46611"/>
    <cellStyle name="Normal 20 25" xfId="46612"/>
    <cellStyle name="Normal 20 25 2" xfId="46613"/>
    <cellStyle name="Normal 20 26" xfId="46614"/>
    <cellStyle name="Normal 20 26 2" xfId="46615"/>
    <cellStyle name="Normal 20 27" xfId="46616"/>
    <cellStyle name="Normal 20 27 2" xfId="46617"/>
    <cellStyle name="Normal 20 28" xfId="46618"/>
    <cellStyle name="Normal 20 28 2" xfId="46619"/>
    <cellStyle name="Normal 20 29" xfId="46620"/>
    <cellStyle name="Normal 20 29 2" xfId="46621"/>
    <cellStyle name="Normal 20 3" xfId="46622"/>
    <cellStyle name="Normal 20 3 2" xfId="46623"/>
    <cellStyle name="Normal 20 3 3" xfId="46624"/>
    <cellStyle name="Normal 20 3 4" xfId="46625"/>
    <cellStyle name="Normal 20 30" xfId="46626"/>
    <cellStyle name="Normal 20 30 2" xfId="46627"/>
    <cellStyle name="Normal 20 31" xfId="46628"/>
    <cellStyle name="Normal 20 31 2" xfId="46629"/>
    <cellStyle name="Normal 20 32" xfId="46630"/>
    <cellStyle name="Normal 20 32 2" xfId="46631"/>
    <cellStyle name="Normal 20 32 3" xfId="46632"/>
    <cellStyle name="Normal 20 33" xfId="46633"/>
    <cellStyle name="Normal 20 34" xfId="46634"/>
    <cellStyle name="Normal 20 35" xfId="46635"/>
    <cellStyle name="Normal 20 36" xfId="46636"/>
    <cellStyle name="Normal 20 37" xfId="46637"/>
    <cellStyle name="Normal 20 38" xfId="46638"/>
    <cellStyle name="Normal 20 39" xfId="46639"/>
    <cellStyle name="Normal 20 4" xfId="46640"/>
    <cellStyle name="Normal 20 4 2" xfId="46641"/>
    <cellStyle name="Normal 20 5" xfId="46642"/>
    <cellStyle name="Normal 20 5 2" xfId="46643"/>
    <cellStyle name="Normal 20 5 3" xfId="46644"/>
    <cellStyle name="Normal 20 5 3 2" xfId="46645"/>
    <cellStyle name="Normal 20 6" xfId="46646"/>
    <cellStyle name="Normal 20 6 2" xfId="46647"/>
    <cellStyle name="Normal 20 7" xfId="46648"/>
    <cellStyle name="Normal 20 7 2" xfId="46649"/>
    <cellStyle name="Normal 20 8" xfId="46650"/>
    <cellStyle name="Normal 20 8 2" xfId="46651"/>
    <cellStyle name="Normal 20 9" xfId="46652"/>
    <cellStyle name="Normal 20 9 2" xfId="46653"/>
    <cellStyle name="Normal 200" xfId="46654"/>
    <cellStyle name="Normal 200 2" xfId="46655"/>
    <cellStyle name="Normal 200 3" xfId="46656"/>
    <cellStyle name="Normal 200 4" xfId="46657"/>
    <cellStyle name="Normal 200 5" xfId="46658"/>
    <cellStyle name="Normal 201" xfId="46659"/>
    <cellStyle name="Normal 201 2" xfId="46660"/>
    <cellStyle name="Normal 201 3" xfId="46661"/>
    <cellStyle name="Normal 201 4" xfId="46662"/>
    <cellStyle name="Normal 201 5" xfId="46663"/>
    <cellStyle name="Normal 202" xfId="46664"/>
    <cellStyle name="Normal 202 2" xfId="46665"/>
    <cellStyle name="Normal 202 3" xfId="46666"/>
    <cellStyle name="Normal 202 4" xfId="46667"/>
    <cellStyle name="Normal 202 5" xfId="46668"/>
    <cellStyle name="Normal 203" xfId="46669"/>
    <cellStyle name="Normal 203 2" xfId="46670"/>
    <cellStyle name="Normal 203 3" xfId="46671"/>
    <cellStyle name="Normal 203 4" xfId="46672"/>
    <cellStyle name="Normal 203 5" xfId="46673"/>
    <cellStyle name="Normal 204" xfId="46674"/>
    <cellStyle name="Normal 204 2" xfId="46675"/>
    <cellStyle name="Normal 204 3" xfId="46676"/>
    <cellStyle name="Normal 204 4" xfId="46677"/>
    <cellStyle name="Normal 204 5" xfId="46678"/>
    <cellStyle name="Normal 205" xfId="46679"/>
    <cellStyle name="Normal 205 2" xfId="46680"/>
    <cellStyle name="Normal 205 3" xfId="46681"/>
    <cellStyle name="Normal 205 4" xfId="46682"/>
    <cellStyle name="Normal 205 5" xfId="46683"/>
    <cellStyle name="Normal 206" xfId="46684"/>
    <cellStyle name="Normal 206 2" xfId="46685"/>
    <cellStyle name="Normal 206 3" xfId="46686"/>
    <cellStyle name="Normal 206 4" xfId="46687"/>
    <cellStyle name="Normal 206 5" xfId="46688"/>
    <cellStyle name="Normal 207" xfId="46689"/>
    <cellStyle name="Normal 207 2" xfId="46690"/>
    <cellStyle name="Normal 207 3" xfId="46691"/>
    <cellStyle name="Normal 207 4" xfId="46692"/>
    <cellStyle name="Normal 207 5" xfId="46693"/>
    <cellStyle name="Normal 208" xfId="46694"/>
    <cellStyle name="Normal 208 2" xfId="46695"/>
    <cellStyle name="Normal 208 3" xfId="46696"/>
    <cellStyle name="Normal 208 4" xfId="46697"/>
    <cellStyle name="Normal 208 5" xfId="46698"/>
    <cellStyle name="Normal 209" xfId="46699"/>
    <cellStyle name="Normal 209 2" xfId="46700"/>
    <cellStyle name="Normal 209 3" xfId="46701"/>
    <cellStyle name="Normal 209 4" xfId="46702"/>
    <cellStyle name="Normal 209 5" xfId="46703"/>
    <cellStyle name="Normal 21" xfId="46704"/>
    <cellStyle name="Normal 21 10" xfId="46705"/>
    <cellStyle name="Normal 21 10 2" xfId="46706"/>
    <cellStyle name="Normal 21 11" xfId="46707"/>
    <cellStyle name="Normal 21 11 2" xfId="46708"/>
    <cellStyle name="Normal 21 12" xfId="46709"/>
    <cellStyle name="Normal 21 12 2" xfId="46710"/>
    <cellStyle name="Normal 21 13" xfId="46711"/>
    <cellStyle name="Normal 21 13 2" xfId="46712"/>
    <cellStyle name="Normal 21 14" xfId="46713"/>
    <cellStyle name="Normal 21 14 2" xfId="46714"/>
    <cellStyle name="Normal 21 15" xfId="46715"/>
    <cellStyle name="Normal 21 15 2" xfId="46716"/>
    <cellStyle name="Normal 21 16" xfId="46717"/>
    <cellStyle name="Normal 21 16 2" xfId="46718"/>
    <cellStyle name="Normal 21 17" xfId="46719"/>
    <cellStyle name="Normal 21 17 2" xfId="46720"/>
    <cellStyle name="Normal 21 18" xfId="46721"/>
    <cellStyle name="Normal 21 18 2" xfId="46722"/>
    <cellStyle name="Normal 21 19" xfId="46723"/>
    <cellStyle name="Normal 21 19 2" xfId="46724"/>
    <cellStyle name="Normal 21 2" xfId="46725"/>
    <cellStyle name="Normal 21 2 2" xfId="46726"/>
    <cellStyle name="Normal 21 2 2 2" xfId="46727"/>
    <cellStyle name="Normal 21 2 3" xfId="46728"/>
    <cellStyle name="Normal 21 2 4" xfId="46729"/>
    <cellStyle name="Normal 21 2 5" xfId="46730"/>
    <cellStyle name="Normal 21 2 6" xfId="46731"/>
    <cellStyle name="Normal 21 2 7" xfId="46732"/>
    <cellStyle name="Normal 21 20" xfId="46733"/>
    <cellStyle name="Normal 21 20 2" xfId="46734"/>
    <cellStyle name="Normal 21 21" xfId="46735"/>
    <cellStyle name="Normal 21 21 2" xfId="46736"/>
    <cellStyle name="Normal 21 22" xfId="46737"/>
    <cellStyle name="Normal 21 22 2" xfId="46738"/>
    <cellStyle name="Normal 21 23" xfId="46739"/>
    <cellStyle name="Normal 21 23 2" xfId="46740"/>
    <cellStyle name="Normal 21 24" xfId="46741"/>
    <cellStyle name="Normal 21 24 2" xfId="46742"/>
    <cellStyle name="Normal 21 25" xfId="46743"/>
    <cellStyle name="Normal 21 25 2" xfId="46744"/>
    <cellStyle name="Normal 21 26" xfId="46745"/>
    <cellStyle name="Normal 21 26 2" xfId="46746"/>
    <cellStyle name="Normal 21 27" xfId="46747"/>
    <cellStyle name="Normal 21 27 2" xfId="46748"/>
    <cellStyle name="Normal 21 28" xfId="46749"/>
    <cellStyle name="Normal 21 28 2" xfId="46750"/>
    <cellStyle name="Normal 21 29" xfId="46751"/>
    <cellStyle name="Normal 21 29 2" xfId="46752"/>
    <cellStyle name="Normal 21 3" xfId="46753"/>
    <cellStyle name="Normal 21 3 2" xfId="46754"/>
    <cellStyle name="Normal 21 3 3" xfId="46755"/>
    <cellStyle name="Normal 21 30" xfId="46756"/>
    <cellStyle name="Normal 21 30 2" xfId="46757"/>
    <cellStyle name="Normal 21 31" xfId="46758"/>
    <cellStyle name="Normal 21 31 2" xfId="46759"/>
    <cellStyle name="Normal 21 32" xfId="46760"/>
    <cellStyle name="Normal 21 32 2" xfId="46761"/>
    <cellStyle name="Normal 21 33" xfId="46762"/>
    <cellStyle name="Normal 21 34" xfId="46763"/>
    <cellStyle name="Normal 21 35" xfId="46764"/>
    <cellStyle name="Normal 21 36" xfId="46765"/>
    <cellStyle name="Normal 21 4" xfId="46766"/>
    <cellStyle name="Normal 21 4 2" xfId="46767"/>
    <cellStyle name="Normal 21 4 3" xfId="46768"/>
    <cellStyle name="Normal 21 5" xfId="46769"/>
    <cellStyle name="Normal 21 5 2" xfId="46770"/>
    <cellStyle name="Normal 21 5 3" xfId="46771"/>
    <cellStyle name="Normal 21 5 3 2" xfId="46772"/>
    <cellStyle name="Normal 21 6" xfId="46773"/>
    <cellStyle name="Normal 21 6 2" xfId="46774"/>
    <cellStyle name="Normal 21 7" xfId="46775"/>
    <cellStyle name="Normal 21 7 2" xfId="46776"/>
    <cellStyle name="Normal 21 7 3" xfId="46777"/>
    <cellStyle name="Normal 21 8" xfId="46778"/>
    <cellStyle name="Normal 21 8 2" xfId="46779"/>
    <cellStyle name="Normal 21 9" xfId="46780"/>
    <cellStyle name="Normal 21 9 2" xfId="46781"/>
    <cellStyle name="Normal 210" xfId="46782"/>
    <cellStyle name="Normal 210 2" xfId="46783"/>
    <cellStyle name="Normal 210 3" xfId="46784"/>
    <cellStyle name="Normal 210 4" xfId="46785"/>
    <cellStyle name="Normal 210 5" xfId="46786"/>
    <cellStyle name="Normal 211" xfId="46787"/>
    <cellStyle name="Normal 211 2" xfId="46788"/>
    <cellStyle name="Normal 211 3" xfId="46789"/>
    <cellStyle name="Normal 211 4" xfId="46790"/>
    <cellStyle name="Normal 211 5" xfId="46791"/>
    <cellStyle name="Normal 212" xfId="46792"/>
    <cellStyle name="Normal 212 2" xfId="46793"/>
    <cellStyle name="Normal 212 3" xfId="46794"/>
    <cellStyle name="Normal 212 4" xfId="46795"/>
    <cellStyle name="Normal 212 5" xfId="46796"/>
    <cellStyle name="Normal 213" xfId="46797"/>
    <cellStyle name="Normal 213 2" xfId="46798"/>
    <cellStyle name="Normal 213 3" xfId="46799"/>
    <cellStyle name="Normal 213 4" xfId="46800"/>
    <cellStyle name="Normal 213 5" xfId="46801"/>
    <cellStyle name="Normal 214" xfId="46802"/>
    <cellStyle name="Normal 214 2" xfId="46803"/>
    <cellStyle name="Normal 214 3" xfId="46804"/>
    <cellStyle name="Normal 214 4" xfId="46805"/>
    <cellStyle name="Normal 214 5" xfId="46806"/>
    <cellStyle name="Normal 215" xfId="46807"/>
    <cellStyle name="Normal 215 2" xfId="46808"/>
    <cellStyle name="Normal 215 3" xfId="46809"/>
    <cellStyle name="Normal 215 4" xfId="46810"/>
    <cellStyle name="Normal 215 5" xfId="46811"/>
    <cellStyle name="Normal 216" xfId="46812"/>
    <cellStyle name="Normal 216 2" xfId="46813"/>
    <cellStyle name="Normal 216 3" xfId="46814"/>
    <cellStyle name="Normal 216 4" xfId="46815"/>
    <cellStyle name="Normal 216 5" xfId="46816"/>
    <cellStyle name="Normal 217" xfId="46817"/>
    <cellStyle name="Normal 217 2" xfId="46818"/>
    <cellStyle name="Normal 217 3" xfId="46819"/>
    <cellStyle name="Normal 217 4" xfId="46820"/>
    <cellStyle name="Normal 217 5" xfId="46821"/>
    <cellStyle name="Normal 218" xfId="46822"/>
    <cellStyle name="Normal 218 2" xfId="46823"/>
    <cellStyle name="Normal 218 3" xfId="46824"/>
    <cellStyle name="Normal 218 4" xfId="46825"/>
    <cellStyle name="Normal 218 5" xfId="46826"/>
    <cellStyle name="Normal 219" xfId="46827"/>
    <cellStyle name="Normal 219 2" xfId="46828"/>
    <cellStyle name="Normal 219 3" xfId="46829"/>
    <cellStyle name="Normal 219 4" xfId="46830"/>
    <cellStyle name="Normal 219 5" xfId="46831"/>
    <cellStyle name="Normal 22" xfId="46832"/>
    <cellStyle name="Normal 22 10" xfId="46833"/>
    <cellStyle name="Normal 22 10 2" xfId="46834"/>
    <cellStyle name="Normal 22 11" xfId="46835"/>
    <cellStyle name="Normal 22 11 2" xfId="46836"/>
    <cellStyle name="Normal 22 12" xfId="46837"/>
    <cellStyle name="Normal 22 12 2" xfId="46838"/>
    <cellStyle name="Normal 22 13" xfId="46839"/>
    <cellStyle name="Normal 22 13 2" xfId="46840"/>
    <cellStyle name="Normal 22 14" xfId="46841"/>
    <cellStyle name="Normal 22 14 2" xfId="46842"/>
    <cellStyle name="Normal 22 15" xfId="46843"/>
    <cellStyle name="Normal 22 15 2" xfId="46844"/>
    <cellStyle name="Normal 22 16" xfId="46845"/>
    <cellStyle name="Normal 22 16 2" xfId="46846"/>
    <cellStyle name="Normal 22 17" xfId="46847"/>
    <cellStyle name="Normal 22 17 2" xfId="46848"/>
    <cellStyle name="Normal 22 18" xfId="46849"/>
    <cellStyle name="Normal 22 18 2" xfId="46850"/>
    <cellStyle name="Normal 22 19" xfId="46851"/>
    <cellStyle name="Normal 22 19 2" xfId="46852"/>
    <cellStyle name="Normal 22 2" xfId="46853"/>
    <cellStyle name="Normal 22 2 10" xfId="46854"/>
    <cellStyle name="Normal 22 2 11" xfId="46855"/>
    <cellStyle name="Normal 22 2 12" xfId="46856"/>
    <cellStyle name="Normal 22 2 13" xfId="46857"/>
    <cellStyle name="Normal 22 2 14" xfId="46858"/>
    <cellStyle name="Normal 22 2 15" xfId="46859"/>
    <cellStyle name="Normal 22 2 16" xfId="46860"/>
    <cellStyle name="Normal 22 2 17" xfId="46861"/>
    <cellStyle name="Normal 22 2 18" xfId="46862"/>
    <cellStyle name="Normal 22 2 19" xfId="46863"/>
    <cellStyle name="Normal 22 2 2" xfId="46864"/>
    <cellStyle name="Normal 22 2 2 10" xfId="46865"/>
    <cellStyle name="Normal 22 2 2 11" xfId="46866"/>
    <cellStyle name="Normal 22 2 2 12" xfId="46867"/>
    <cellStyle name="Normal 22 2 2 13" xfId="46868"/>
    <cellStyle name="Normal 22 2 2 14" xfId="46869"/>
    <cellStyle name="Normal 22 2 2 15" xfId="46870"/>
    <cellStyle name="Normal 22 2 2 16" xfId="46871"/>
    <cellStyle name="Normal 22 2 2 17" xfId="46872"/>
    <cellStyle name="Normal 22 2 2 18" xfId="46873"/>
    <cellStyle name="Normal 22 2 2 19" xfId="46874"/>
    <cellStyle name="Normal 22 2 2 2" xfId="46875"/>
    <cellStyle name="Normal 22 2 2 20" xfId="46876"/>
    <cellStyle name="Normal 22 2 2 21" xfId="46877"/>
    <cellStyle name="Normal 22 2 2 22" xfId="46878"/>
    <cellStyle name="Normal 22 2 2 23" xfId="46879"/>
    <cellStyle name="Normal 22 2 2 24" xfId="46880"/>
    <cellStyle name="Normal 22 2 2 25" xfId="46881"/>
    <cellStyle name="Normal 22 2 2 26" xfId="46882"/>
    <cellStyle name="Normal 22 2 2 27" xfId="46883"/>
    <cellStyle name="Normal 22 2 2 3" xfId="46884"/>
    <cellStyle name="Normal 22 2 2 4" xfId="46885"/>
    <cellStyle name="Normal 22 2 2 5" xfId="46886"/>
    <cellStyle name="Normal 22 2 2 6" xfId="46887"/>
    <cellStyle name="Normal 22 2 2 7" xfId="46888"/>
    <cellStyle name="Normal 22 2 2 8" xfId="46889"/>
    <cellStyle name="Normal 22 2 2 9" xfId="46890"/>
    <cellStyle name="Normal 22 2 20" xfId="46891"/>
    <cellStyle name="Normal 22 2 21" xfId="46892"/>
    <cellStyle name="Normal 22 2 22" xfId="46893"/>
    <cellStyle name="Normal 22 2 23" xfId="46894"/>
    <cellStyle name="Normal 22 2 24" xfId="46895"/>
    <cellStyle name="Normal 22 2 25" xfId="46896"/>
    <cellStyle name="Normal 22 2 26" xfId="46897"/>
    <cellStyle name="Normal 22 2 27" xfId="46898"/>
    <cellStyle name="Normal 22 2 3" xfId="46899"/>
    <cellStyle name="Normal 22 2 4" xfId="46900"/>
    <cellStyle name="Normal 22 2 5" xfId="46901"/>
    <cellStyle name="Normal 22 2 6" xfId="46902"/>
    <cellStyle name="Normal 22 2 7" xfId="46903"/>
    <cellStyle name="Normal 22 2 8" xfId="46904"/>
    <cellStyle name="Normal 22 2 9" xfId="46905"/>
    <cellStyle name="Normal 22 20" xfId="46906"/>
    <cellStyle name="Normal 22 20 2" xfId="46907"/>
    <cellStyle name="Normal 22 21" xfId="46908"/>
    <cellStyle name="Normal 22 21 2" xfId="46909"/>
    <cellStyle name="Normal 22 22" xfId="46910"/>
    <cellStyle name="Normal 22 22 2" xfId="46911"/>
    <cellStyle name="Normal 22 23" xfId="46912"/>
    <cellStyle name="Normal 22 23 2" xfId="46913"/>
    <cellStyle name="Normal 22 24" xfId="46914"/>
    <cellStyle name="Normal 22 24 2" xfId="46915"/>
    <cellStyle name="Normal 22 25" xfId="46916"/>
    <cellStyle name="Normal 22 25 2" xfId="46917"/>
    <cellStyle name="Normal 22 26" xfId="46918"/>
    <cellStyle name="Normal 22 26 2" xfId="46919"/>
    <cellStyle name="Normal 22 27" xfId="46920"/>
    <cellStyle name="Normal 22 27 2" xfId="46921"/>
    <cellStyle name="Normal 22 28" xfId="46922"/>
    <cellStyle name="Normal 22 28 2" xfId="46923"/>
    <cellStyle name="Normal 22 29" xfId="46924"/>
    <cellStyle name="Normal 22 29 2" xfId="46925"/>
    <cellStyle name="Normal 22 3" xfId="46926"/>
    <cellStyle name="Normal 22 3 2" xfId="46927"/>
    <cellStyle name="Normal 22 3 3" xfId="46928"/>
    <cellStyle name="Normal 22 30" xfId="46929"/>
    <cellStyle name="Normal 22 30 2" xfId="46930"/>
    <cellStyle name="Normal 22 31" xfId="46931"/>
    <cellStyle name="Normal 22 31 2" xfId="46932"/>
    <cellStyle name="Normal 22 32" xfId="46933"/>
    <cellStyle name="Normal 22 32 2" xfId="46934"/>
    <cellStyle name="Normal 22 33" xfId="46935"/>
    <cellStyle name="Normal 22 34" xfId="46936"/>
    <cellStyle name="Normal 22 35" xfId="46937"/>
    <cellStyle name="Normal 22 36" xfId="46938"/>
    <cellStyle name="Normal 22 37" xfId="46939"/>
    <cellStyle name="Normal 22 38" xfId="46940"/>
    <cellStyle name="Normal 22 39" xfId="46941"/>
    <cellStyle name="Normal 22 4" xfId="46942"/>
    <cellStyle name="Normal 22 4 2" xfId="46943"/>
    <cellStyle name="Normal 22 4 3" xfId="46944"/>
    <cellStyle name="Normal 22 5" xfId="46945"/>
    <cellStyle name="Normal 22 5 2" xfId="46946"/>
    <cellStyle name="Normal 22 5 3" xfId="46947"/>
    <cellStyle name="Normal 22 5 3 2" xfId="46948"/>
    <cellStyle name="Normal 22 6" xfId="46949"/>
    <cellStyle name="Normal 22 6 2" xfId="46950"/>
    <cellStyle name="Normal 22 7" xfId="46951"/>
    <cellStyle name="Normal 22 7 2" xfId="46952"/>
    <cellStyle name="Normal 22 8" xfId="46953"/>
    <cellStyle name="Normal 22 8 2" xfId="46954"/>
    <cellStyle name="Normal 22 9" xfId="46955"/>
    <cellStyle name="Normal 22 9 2" xfId="46956"/>
    <cellStyle name="Normal 220" xfId="46957"/>
    <cellStyle name="Normal 220 2" xfId="46958"/>
    <cellStyle name="Normal 220 3" xfId="46959"/>
    <cellStyle name="Normal 220 4" xfId="46960"/>
    <cellStyle name="Normal 220 5" xfId="46961"/>
    <cellStyle name="Normal 221" xfId="46962"/>
    <cellStyle name="Normal 221 2" xfId="46963"/>
    <cellStyle name="Normal 221 3" xfId="46964"/>
    <cellStyle name="Normal 221 4" xfId="46965"/>
    <cellStyle name="Normal 221 5" xfId="46966"/>
    <cellStyle name="Normal 222" xfId="46967"/>
    <cellStyle name="Normal 222 2" xfId="46968"/>
    <cellStyle name="Normal 222 3" xfId="46969"/>
    <cellStyle name="Normal 222 4" xfId="46970"/>
    <cellStyle name="Normal 222 5" xfId="46971"/>
    <cellStyle name="Normal 223" xfId="46972"/>
    <cellStyle name="Normal 223 2" xfId="46973"/>
    <cellStyle name="Normal 223 3" xfId="46974"/>
    <cellStyle name="Normal 223 4" xfId="46975"/>
    <cellStyle name="Normal 223 5" xfId="46976"/>
    <cellStyle name="Normal 224" xfId="46977"/>
    <cellStyle name="Normal 224 2" xfId="46978"/>
    <cellStyle name="Normal 224 3" xfId="46979"/>
    <cellStyle name="Normal 224 4" xfId="46980"/>
    <cellStyle name="Normal 224 5" xfId="46981"/>
    <cellStyle name="Normal 225" xfId="46982"/>
    <cellStyle name="Normal 225 2" xfId="46983"/>
    <cellStyle name="Normal 225 3" xfId="46984"/>
    <cellStyle name="Normal 225 4" xfId="46985"/>
    <cellStyle name="Normal 225 5" xfId="46986"/>
    <cellStyle name="Normal 226" xfId="46987"/>
    <cellStyle name="Normal 226 2" xfId="46988"/>
    <cellStyle name="Normal 226 3" xfId="46989"/>
    <cellStyle name="Normal 226 4" xfId="46990"/>
    <cellStyle name="Normal 226 5" xfId="46991"/>
    <cellStyle name="Normal 227" xfId="46992"/>
    <cellStyle name="Normal 227 2" xfId="46993"/>
    <cellStyle name="Normal 227 3" xfId="46994"/>
    <cellStyle name="Normal 227 4" xfId="46995"/>
    <cellStyle name="Normal 227 5" xfId="46996"/>
    <cellStyle name="Normal 228" xfId="46997"/>
    <cellStyle name="Normal 228 2" xfId="46998"/>
    <cellStyle name="Normal 228 3" xfId="46999"/>
    <cellStyle name="Normal 228 4" xfId="47000"/>
    <cellStyle name="Normal 228 5" xfId="47001"/>
    <cellStyle name="Normal 229" xfId="47002"/>
    <cellStyle name="Normal 229 2" xfId="47003"/>
    <cellStyle name="Normal 229 3" xfId="47004"/>
    <cellStyle name="Normal 229 4" xfId="47005"/>
    <cellStyle name="Normal 229 5" xfId="47006"/>
    <cellStyle name="Normal 23" xfId="47007"/>
    <cellStyle name="Normal 23 10" xfId="47008"/>
    <cellStyle name="Normal 23 10 2" xfId="47009"/>
    <cellStyle name="Normal 23 11" xfId="47010"/>
    <cellStyle name="Normal 23 11 2" xfId="47011"/>
    <cellStyle name="Normal 23 12" xfId="47012"/>
    <cellStyle name="Normal 23 12 2" xfId="47013"/>
    <cellStyle name="Normal 23 13" xfId="47014"/>
    <cellStyle name="Normal 23 13 2" xfId="47015"/>
    <cellStyle name="Normal 23 14" xfId="47016"/>
    <cellStyle name="Normal 23 14 2" xfId="47017"/>
    <cellStyle name="Normal 23 15" xfId="47018"/>
    <cellStyle name="Normal 23 15 2" xfId="47019"/>
    <cellStyle name="Normal 23 16" xfId="47020"/>
    <cellStyle name="Normal 23 16 2" xfId="47021"/>
    <cellStyle name="Normal 23 17" xfId="47022"/>
    <cellStyle name="Normal 23 17 2" xfId="47023"/>
    <cellStyle name="Normal 23 18" xfId="47024"/>
    <cellStyle name="Normal 23 18 2" xfId="47025"/>
    <cellStyle name="Normal 23 19" xfId="47026"/>
    <cellStyle name="Normal 23 19 2" xfId="47027"/>
    <cellStyle name="Normal 23 2" xfId="47028"/>
    <cellStyle name="Normal 23 2 10" xfId="47029"/>
    <cellStyle name="Normal 23 2 11" xfId="47030"/>
    <cellStyle name="Normal 23 2 12" xfId="47031"/>
    <cellStyle name="Normal 23 2 13" xfId="47032"/>
    <cellStyle name="Normal 23 2 14" xfId="47033"/>
    <cellStyle name="Normal 23 2 15" xfId="47034"/>
    <cellStyle name="Normal 23 2 16" xfId="47035"/>
    <cellStyle name="Normal 23 2 17" xfId="47036"/>
    <cellStyle name="Normal 23 2 18" xfId="47037"/>
    <cellStyle name="Normal 23 2 19" xfId="47038"/>
    <cellStyle name="Normal 23 2 2" xfId="47039"/>
    <cellStyle name="Normal 23 2 2 10" xfId="47040"/>
    <cellStyle name="Normal 23 2 2 11" xfId="47041"/>
    <cellStyle name="Normal 23 2 2 12" xfId="47042"/>
    <cellStyle name="Normal 23 2 2 13" xfId="47043"/>
    <cellStyle name="Normal 23 2 2 14" xfId="47044"/>
    <cellStyle name="Normal 23 2 2 15" xfId="47045"/>
    <cellStyle name="Normal 23 2 2 16" xfId="47046"/>
    <cellStyle name="Normal 23 2 2 17" xfId="47047"/>
    <cellStyle name="Normal 23 2 2 18" xfId="47048"/>
    <cellStyle name="Normal 23 2 2 19" xfId="47049"/>
    <cellStyle name="Normal 23 2 2 2" xfId="47050"/>
    <cellStyle name="Normal 23 2 2 20" xfId="47051"/>
    <cellStyle name="Normal 23 2 2 21" xfId="47052"/>
    <cellStyle name="Normal 23 2 2 22" xfId="47053"/>
    <cellStyle name="Normal 23 2 2 23" xfId="47054"/>
    <cellStyle name="Normal 23 2 2 24" xfId="47055"/>
    <cellStyle name="Normal 23 2 2 25" xfId="47056"/>
    <cellStyle name="Normal 23 2 2 26" xfId="47057"/>
    <cellStyle name="Normal 23 2 2 27" xfId="47058"/>
    <cellStyle name="Normal 23 2 2 3" xfId="47059"/>
    <cellStyle name="Normal 23 2 2 4" xfId="47060"/>
    <cellStyle name="Normal 23 2 2 5" xfId="47061"/>
    <cellStyle name="Normal 23 2 2 6" xfId="47062"/>
    <cellStyle name="Normal 23 2 2 7" xfId="47063"/>
    <cellStyle name="Normal 23 2 2 8" xfId="47064"/>
    <cellStyle name="Normal 23 2 2 9" xfId="47065"/>
    <cellStyle name="Normal 23 2 20" xfId="47066"/>
    <cellStyle name="Normal 23 2 21" xfId="47067"/>
    <cellStyle name="Normal 23 2 22" xfId="47068"/>
    <cellStyle name="Normal 23 2 23" xfId="47069"/>
    <cellStyle name="Normal 23 2 24" xfId="47070"/>
    <cellStyle name="Normal 23 2 25" xfId="47071"/>
    <cellStyle name="Normal 23 2 26" xfId="47072"/>
    <cellStyle name="Normal 23 2 27" xfId="47073"/>
    <cellStyle name="Normal 23 2 3" xfId="47074"/>
    <cellStyle name="Normal 23 2 4" xfId="47075"/>
    <cellStyle name="Normal 23 2 5" xfId="47076"/>
    <cellStyle name="Normal 23 2 6" xfId="47077"/>
    <cellStyle name="Normal 23 2 7" xfId="47078"/>
    <cellStyle name="Normal 23 2 8" xfId="47079"/>
    <cellStyle name="Normal 23 2 9" xfId="47080"/>
    <cellStyle name="Normal 23 20" xfId="47081"/>
    <cellStyle name="Normal 23 20 2" xfId="47082"/>
    <cellStyle name="Normal 23 21" xfId="47083"/>
    <cellStyle name="Normal 23 21 2" xfId="47084"/>
    <cellStyle name="Normal 23 22" xfId="47085"/>
    <cellStyle name="Normal 23 22 2" xfId="47086"/>
    <cellStyle name="Normal 23 23" xfId="47087"/>
    <cellStyle name="Normal 23 23 2" xfId="47088"/>
    <cellStyle name="Normal 23 24" xfId="47089"/>
    <cellStyle name="Normal 23 24 2" xfId="47090"/>
    <cellStyle name="Normal 23 25" xfId="47091"/>
    <cellStyle name="Normal 23 25 2" xfId="47092"/>
    <cellStyle name="Normal 23 26" xfId="47093"/>
    <cellStyle name="Normal 23 26 2" xfId="47094"/>
    <cellStyle name="Normal 23 27" xfId="47095"/>
    <cellStyle name="Normal 23 27 2" xfId="47096"/>
    <cellStyle name="Normal 23 28" xfId="47097"/>
    <cellStyle name="Normal 23 28 2" xfId="47098"/>
    <cellStyle name="Normal 23 29" xfId="47099"/>
    <cellStyle name="Normal 23 29 2" xfId="47100"/>
    <cellStyle name="Normal 23 3" xfId="47101"/>
    <cellStyle name="Normal 23 3 2" xfId="47102"/>
    <cellStyle name="Normal 23 3 3" xfId="47103"/>
    <cellStyle name="Normal 23 3 4" xfId="47104"/>
    <cellStyle name="Normal 23 3 5" xfId="47105"/>
    <cellStyle name="Normal 23 30" xfId="47106"/>
    <cellStyle name="Normal 23 30 2" xfId="47107"/>
    <cellStyle name="Normal 23 31" xfId="47108"/>
    <cellStyle name="Normal 23 31 2" xfId="47109"/>
    <cellStyle name="Normal 23 32" xfId="47110"/>
    <cellStyle name="Normal 23 32 2" xfId="47111"/>
    <cellStyle name="Normal 23 33" xfId="47112"/>
    <cellStyle name="Normal 23 33 2" xfId="47113"/>
    <cellStyle name="Normal 23 34" xfId="47114"/>
    <cellStyle name="Normal 23 35" xfId="47115"/>
    <cellStyle name="Normal 23 36" xfId="47116"/>
    <cellStyle name="Normal 23 37" xfId="47117"/>
    <cellStyle name="Normal 23 38" xfId="47118"/>
    <cellStyle name="Normal 23 39" xfId="47119"/>
    <cellStyle name="Normal 23 4" xfId="47120"/>
    <cellStyle name="Normal 23 4 2" xfId="47121"/>
    <cellStyle name="Normal 23 5" xfId="47122"/>
    <cellStyle name="Normal 23 5 2" xfId="47123"/>
    <cellStyle name="Normal 23 6" xfId="47124"/>
    <cellStyle name="Normal 23 6 2" xfId="47125"/>
    <cellStyle name="Normal 23 7" xfId="47126"/>
    <cellStyle name="Normal 23 7 2" xfId="47127"/>
    <cellStyle name="Normal 23 8" xfId="47128"/>
    <cellStyle name="Normal 23 8 2" xfId="47129"/>
    <cellStyle name="Normal 23 9" xfId="47130"/>
    <cellStyle name="Normal 23 9 2" xfId="47131"/>
    <cellStyle name="Normal 230" xfId="47132"/>
    <cellStyle name="Normal 230 2" xfId="47133"/>
    <cellStyle name="Normal 230 3" xfId="47134"/>
    <cellStyle name="Normal 230 4" xfId="47135"/>
    <cellStyle name="Normal 230 5" xfId="47136"/>
    <cellStyle name="Normal 231" xfId="47137"/>
    <cellStyle name="Normal 231 2" xfId="47138"/>
    <cellStyle name="Normal 231 3" xfId="47139"/>
    <cellStyle name="Normal 231 4" xfId="47140"/>
    <cellStyle name="Normal 231 5" xfId="47141"/>
    <cellStyle name="Normal 232" xfId="47142"/>
    <cellStyle name="Normal 232 2" xfId="47143"/>
    <cellStyle name="Normal 232 3" xfId="47144"/>
    <cellStyle name="Normal 232 4" xfId="47145"/>
    <cellStyle name="Normal 232 5" xfId="47146"/>
    <cellStyle name="Normal 233" xfId="47147"/>
    <cellStyle name="Normal 233 2" xfId="47148"/>
    <cellStyle name="Normal 233 3" xfId="47149"/>
    <cellStyle name="Normal 233 4" xfId="47150"/>
    <cellStyle name="Normal 233 5" xfId="47151"/>
    <cellStyle name="Normal 234" xfId="47152"/>
    <cellStyle name="Normal 234 2" xfId="47153"/>
    <cellStyle name="Normal 234 3" xfId="47154"/>
    <cellStyle name="Normal 234 4" xfId="47155"/>
    <cellStyle name="Normal 234 5" xfId="47156"/>
    <cellStyle name="Normal 235" xfId="47157"/>
    <cellStyle name="Normal 235 2" xfId="47158"/>
    <cellStyle name="Normal 235 3" xfId="47159"/>
    <cellStyle name="Normal 235 4" xfId="47160"/>
    <cellStyle name="Normal 235 5" xfId="47161"/>
    <cellStyle name="Normal 236" xfId="47162"/>
    <cellStyle name="Normal 236 2" xfId="47163"/>
    <cellStyle name="Normal 236 3" xfId="47164"/>
    <cellStyle name="Normal 236 4" xfId="47165"/>
    <cellStyle name="Normal 236 5" xfId="47166"/>
    <cellStyle name="Normal 237" xfId="47167"/>
    <cellStyle name="Normal 237 2" xfId="47168"/>
    <cellStyle name="Normal 237 3" xfId="47169"/>
    <cellStyle name="Normal 237 4" xfId="47170"/>
    <cellStyle name="Normal 237 5" xfId="47171"/>
    <cellStyle name="Normal 238" xfId="47172"/>
    <cellStyle name="Normal 238 2" xfId="47173"/>
    <cellStyle name="Normal 238 3" xfId="47174"/>
    <cellStyle name="Normal 238 4" xfId="47175"/>
    <cellStyle name="Normal 238 5" xfId="47176"/>
    <cellStyle name="Normal 239" xfId="47177"/>
    <cellStyle name="Normal 239 2" xfId="47178"/>
    <cellStyle name="Normal 239 3" xfId="47179"/>
    <cellStyle name="Normal 239 4" xfId="47180"/>
    <cellStyle name="Normal 239 5" xfId="47181"/>
    <cellStyle name="Normal 24" xfId="47182"/>
    <cellStyle name="Normal 24 10" xfId="47183"/>
    <cellStyle name="Normal 24 10 2" xfId="47184"/>
    <cellStyle name="Normal 24 11" xfId="47185"/>
    <cellStyle name="Normal 24 11 2" xfId="47186"/>
    <cellStyle name="Normal 24 12" xfId="47187"/>
    <cellStyle name="Normal 24 12 2" xfId="47188"/>
    <cellStyle name="Normal 24 13" xfId="47189"/>
    <cellStyle name="Normal 24 13 2" xfId="47190"/>
    <cellStyle name="Normal 24 14" xfId="47191"/>
    <cellStyle name="Normal 24 14 2" xfId="47192"/>
    <cellStyle name="Normal 24 15" xfId="47193"/>
    <cellStyle name="Normal 24 15 2" xfId="47194"/>
    <cellStyle name="Normal 24 16" xfId="47195"/>
    <cellStyle name="Normal 24 16 2" xfId="47196"/>
    <cellStyle name="Normal 24 17" xfId="47197"/>
    <cellStyle name="Normal 24 17 2" xfId="47198"/>
    <cellStyle name="Normal 24 18" xfId="47199"/>
    <cellStyle name="Normal 24 18 2" xfId="47200"/>
    <cellStyle name="Normal 24 19" xfId="47201"/>
    <cellStyle name="Normal 24 19 2" xfId="47202"/>
    <cellStyle name="Normal 24 2" xfId="47203"/>
    <cellStyle name="Normal 24 2 10" xfId="47204"/>
    <cellStyle name="Normal 24 2 11" xfId="47205"/>
    <cellStyle name="Normal 24 2 12" xfId="47206"/>
    <cellStyle name="Normal 24 2 13" xfId="47207"/>
    <cellStyle name="Normal 24 2 14" xfId="47208"/>
    <cellStyle name="Normal 24 2 15" xfId="47209"/>
    <cellStyle name="Normal 24 2 16" xfId="47210"/>
    <cellStyle name="Normal 24 2 17" xfId="47211"/>
    <cellStyle name="Normal 24 2 18" xfId="47212"/>
    <cellStyle name="Normal 24 2 19" xfId="47213"/>
    <cellStyle name="Normal 24 2 2" xfId="47214"/>
    <cellStyle name="Normal 24 2 2 10" xfId="47215"/>
    <cellStyle name="Normal 24 2 2 11" xfId="47216"/>
    <cellStyle name="Normal 24 2 2 12" xfId="47217"/>
    <cellStyle name="Normal 24 2 2 13" xfId="47218"/>
    <cellStyle name="Normal 24 2 2 14" xfId="47219"/>
    <cellStyle name="Normal 24 2 2 15" xfId="47220"/>
    <cellStyle name="Normal 24 2 2 16" xfId="47221"/>
    <cellStyle name="Normal 24 2 2 17" xfId="47222"/>
    <cellStyle name="Normal 24 2 2 18" xfId="47223"/>
    <cellStyle name="Normal 24 2 2 19" xfId="47224"/>
    <cellStyle name="Normal 24 2 2 2" xfId="47225"/>
    <cellStyle name="Normal 24 2 2 20" xfId="47226"/>
    <cellStyle name="Normal 24 2 2 21" xfId="47227"/>
    <cellStyle name="Normal 24 2 2 22" xfId="47228"/>
    <cellStyle name="Normal 24 2 2 23" xfId="47229"/>
    <cellStyle name="Normal 24 2 2 24" xfId="47230"/>
    <cellStyle name="Normal 24 2 2 25" xfId="47231"/>
    <cellStyle name="Normal 24 2 2 26" xfId="47232"/>
    <cellStyle name="Normal 24 2 2 27" xfId="47233"/>
    <cellStyle name="Normal 24 2 2 3" xfId="47234"/>
    <cellStyle name="Normal 24 2 2 4" xfId="47235"/>
    <cellStyle name="Normal 24 2 2 5" xfId="47236"/>
    <cellStyle name="Normal 24 2 2 6" xfId="47237"/>
    <cellStyle name="Normal 24 2 2 7" xfId="47238"/>
    <cellStyle name="Normal 24 2 2 8" xfId="47239"/>
    <cellStyle name="Normal 24 2 2 9" xfId="47240"/>
    <cellStyle name="Normal 24 2 20" xfId="47241"/>
    <cellStyle name="Normal 24 2 21" xfId="47242"/>
    <cellStyle name="Normal 24 2 22" xfId="47243"/>
    <cellStyle name="Normal 24 2 23" xfId="47244"/>
    <cellStyle name="Normal 24 2 24" xfId="47245"/>
    <cellStyle name="Normal 24 2 25" xfId="47246"/>
    <cellStyle name="Normal 24 2 26" xfId="47247"/>
    <cellStyle name="Normal 24 2 27" xfId="47248"/>
    <cellStyle name="Normal 24 2 3" xfId="47249"/>
    <cellStyle name="Normal 24 2 4" xfId="47250"/>
    <cellStyle name="Normal 24 2 5" xfId="47251"/>
    <cellStyle name="Normal 24 2 6" xfId="47252"/>
    <cellStyle name="Normal 24 2 7" xfId="47253"/>
    <cellStyle name="Normal 24 2 8" xfId="47254"/>
    <cellStyle name="Normal 24 2 9" xfId="47255"/>
    <cellStyle name="Normal 24 20" xfId="47256"/>
    <cellStyle name="Normal 24 20 2" xfId="47257"/>
    <cellStyle name="Normal 24 21" xfId="47258"/>
    <cellStyle name="Normal 24 21 2" xfId="47259"/>
    <cellStyle name="Normal 24 22" xfId="47260"/>
    <cellStyle name="Normal 24 22 2" xfId="47261"/>
    <cellStyle name="Normal 24 23" xfId="47262"/>
    <cellStyle name="Normal 24 23 2" xfId="47263"/>
    <cellStyle name="Normal 24 24" xfId="47264"/>
    <cellStyle name="Normal 24 24 2" xfId="47265"/>
    <cellStyle name="Normal 24 25" xfId="47266"/>
    <cellStyle name="Normal 24 25 2" xfId="47267"/>
    <cellStyle name="Normal 24 26" xfId="47268"/>
    <cellStyle name="Normal 24 26 2" xfId="47269"/>
    <cellStyle name="Normal 24 27" xfId="47270"/>
    <cellStyle name="Normal 24 27 2" xfId="47271"/>
    <cellStyle name="Normal 24 28" xfId="47272"/>
    <cellStyle name="Normal 24 28 2" xfId="47273"/>
    <cellStyle name="Normal 24 29" xfId="47274"/>
    <cellStyle name="Normal 24 29 2" xfId="47275"/>
    <cellStyle name="Normal 24 3" xfId="47276"/>
    <cellStyle name="Normal 24 3 2" xfId="47277"/>
    <cellStyle name="Normal 24 30" xfId="47278"/>
    <cellStyle name="Normal 24 30 2" xfId="47279"/>
    <cellStyle name="Normal 24 31" xfId="47280"/>
    <cellStyle name="Normal 24 31 2" xfId="47281"/>
    <cellStyle name="Normal 24 32" xfId="47282"/>
    <cellStyle name="Normal 24 32 2" xfId="47283"/>
    <cellStyle name="Normal 24 33" xfId="47284"/>
    <cellStyle name="Normal 24 34" xfId="47285"/>
    <cellStyle name="Normal 24 35" xfId="47286"/>
    <cellStyle name="Normal 24 36" xfId="47287"/>
    <cellStyle name="Normal 24 37" xfId="47288"/>
    <cellStyle name="Normal 24 38" xfId="47289"/>
    <cellStyle name="Normal 24 39" xfId="47290"/>
    <cellStyle name="Normal 24 4" xfId="47291"/>
    <cellStyle name="Normal 24 4 2" xfId="47292"/>
    <cellStyle name="Normal 24 5" xfId="47293"/>
    <cellStyle name="Normal 24 5 2" xfId="47294"/>
    <cellStyle name="Normal 24 6" xfId="47295"/>
    <cellStyle name="Normal 24 6 2" xfId="47296"/>
    <cellStyle name="Normal 24 7" xfId="47297"/>
    <cellStyle name="Normal 24 7 2" xfId="47298"/>
    <cellStyle name="Normal 24 8" xfId="47299"/>
    <cellStyle name="Normal 24 8 2" xfId="47300"/>
    <cellStyle name="Normal 24 9" xfId="47301"/>
    <cellStyle name="Normal 24 9 2" xfId="47302"/>
    <cellStyle name="Normal 240" xfId="47303"/>
    <cellStyle name="Normal 240 2" xfId="47304"/>
    <cellStyle name="Normal 240 3" xfId="47305"/>
    <cellStyle name="Normal 240 4" xfId="47306"/>
    <cellStyle name="Normal 240 5" xfId="47307"/>
    <cellStyle name="Normal 241" xfId="36"/>
    <cellStyle name="Normal 241 2" xfId="3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_x000a_Comment=The open=/f lines load custom functions into the Paste Function list._x000d__x000a_Maximized=2_x000d__x000a_Basics=1_x000d__x000a_A" xfId="56825"/>
    <cellStyle name="oft Excel]_x000d__x000a_Comment=The open=/f lines load custom functions into the Paste Function list._x000d__x000a_Maximized=3_x000d__x000a_Basics=1_x000d__x000a_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xfId="35" builtinId="5"/>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_x000a_spooler=yes_x000d__x000a_load=_x000d__x000a_Beep=yes_x000d__x000a_NullPort=None_x000d__x000a_BorderWidth=3_x000d__x000a_CursorBlinkRate=1200_x000d__x000a_DoubleClickSpeed=452_x000d__x000a_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5.xml"/><Relationship Id="rId47" Type="http://schemas.openxmlformats.org/officeDocument/2006/relationships/externalLink" Target="externalLinks/externalLink10.xml"/><Relationship Id="rId63" Type="http://schemas.openxmlformats.org/officeDocument/2006/relationships/externalLink" Target="externalLinks/externalLink26.xml"/><Relationship Id="rId68" Type="http://schemas.openxmlformats.org/officeDocument/2006/relationships/externalLink" Target="externalLinks/externalLink31.xml"/><Relationship Id="rId84" Type="http://schemas.openxmlformats.org/officeDocument/2006/relationships/externalLink" Target="externalLinks/externalLink47.xml"/><Relationship Id="rId89" Type="http://schemas.openxmlformats.org/officeDocument/2006/relationships/externalLink" Target="externalLinks/externalLink52.xml"/><Relationship Id="rId7" Type="http://schemas.openxmlformats.org/officeDocument/2006/relationships/worksheet" Target="worksheets/sheet7.xml"/><Relationship Id="rId71" Type="http://schemas.openxmlformats.org/officeDocument/2006/relationships/externalLink" Target="externalLinks/externalLink34.xml"/><Relationship Id="rId92" Type="http://schemas.openxmlformats.org/officeDocument/2006/relationships/externalLink" Target="externalLinks/externalLink55.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haredStrings" Target="sharedString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3.xml"/><Relationship Id="rId45" Type="http://schemas.openxmlformats.org/officeDocument/2006/relationships/externalLink" Target="externalLinks/externalLink8.xml"/><Relationship Id="rId53" Type="http://schemas.openxmlformats.org/officeDocument/2006/relationships/externalLink" Target="externalLinks/externalLink16.xml"/><Relationship Id="rId58" Type="http://schemas.openxmlformats.org/officeDocument/2006/relationships/externalLink" Target="externalLinks/externalLink21.xml"/><Relationship Id="rId66" Type="http://schemas.openxmlformats.org/officeDocument/2006/relationships/externalLink" Target="externalLinks/externalLink29.xml"/><Relationship Id="rId74" Type="http://schemas.openxmlformats.org/officeDocument/2006/relationships/externalLink" Target="externalLinks/externalLink37.xml"/><Relationship Id="rId79" Type="http://schemas.openxmlformats.org/officeDocument/2006/relationships/externalLink" Target="externalLinks/externalLink42.xml"/><Relationship Id="rId87" Type="http://schemas.openxmlformats.org/officeDocument/2006/relationships/externalLink" Target="externalLinks/externalLink50.xml"/><Relationship Id="rId102" Type="http://schemas.openxmlformats.org/officeDocument/2006/relationships/externalLink" Target="externalLinks/externalLink65.xml"/><Relationship Id="rId5" Type="http://schemas.openxmlformats.org/officeDocument/2006/relationships/worksheet" Target="worksheets/sheet5.xml"/><Relationship Id="rId61" Type="http://schemas.openxmlformats.org/officeDocument/2006/relationships/externalLink" Target="externalLinks/externalLink24.xml"/><Relationship Id="rId82" Type="http://schemas.openxmlformats.org/officeDocument/2006/relationships/externalLink" Target="externalLinks/externalLink45.xml"/><Relationship Id="rId90" Type="http://schemas.openxmlformats.org/officeDocument/2006/relationships/externalLink" Target="externalLinks/externalLink53.xml"/><Relationship Id="rId95" Type="http://schemas.openxmlformats.org/officeDocument/2006/relationships/externalLink" Target="externalLinks/externalLink58.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6.xml"/><Relationship Id="rId48" Type="http://schemas.openxmlformats.org/officeDocument/2006/relationships/externalLink" Target="externalLinks/externalLink11.xml"/><Relationship Id="rId56" Type="http://schemas.openxmlformats.org/officeDocument/2006/relationships/externalLink" Target="externalLinks/externalLink19.xml"/><Relationship Id="rId64" Type="http://schemas.openxmlformats.org/officeDocument/2006/relationships/externalLink" Target="externalLinks/externalLink27.xml"/><Relationship Id="rId69" Type="http://schemas.openxmlformats.org/officeDocument/2006/relationships/externalLink" Target="externalLinks/externalLink32.xml"/><Relationship Id="rId77" Type="http://schemas.openxmlformats.org/officeDocument/2006/relationships/externalLink" Target="externalLinks/externalLink40.xml"/><Relationship Id="rId100" Type="http://schemas.openxmlformats.org/officeDocument/2006/relationships/externalLink" Target="externalLinks/externalLink63.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14.xml"/><Relationship Id="rId72" Type="http://schemas.openxmlformats.org/officeDocument/2006/relationships/externalLink" Target="externalLinks/externalLink35.xml"/><Relationship Id="rId80" Type="http://schemas.openxmlformats.org/officeDocument/2006/relationships/externalLink" Target="externalLinks/externalLink43.xml"/><Relationship Id="rId85" Type="http://schemas.openxmlformats.org/officeDocument/2006/relationships/externalLink" Target="externalLinks/externalLink48.xml"/><Relationship Id="rId93" Type="http://schemas.openxmlformats.org/officeDocument/2006/relationships/externalLink" Target="externalLinks/externalLink56.xml"/><Relationship Id="rId98" Type="http://schemas.openxmlformats.org/officeDocument/2006/relationships/externalLink" Target="externalLinks/externalLink6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46" Type="http://schemas.openxmlformats.org/officeDocument/2006/relationships/externalLink" Target="externalLinks/externalLink9.xml"/><Relationship Id="rId59" Type="http://schemas.openxmlformats.org/officeDocument/2006/relationships/externalLink" Target="externalLinks/externalLink22.xml"/><Relationship Id="rId67" Type="http://schemas.openxmlformats.org/officeDocument/2006/relationships/externalLink" Target="externalLinks/externalLink30.xml"/><Relationship Id="rId103" Type="http://schemas.openxmlformats.org/officeDocument/2006/relationships/externalLink" Target="externalLinks/externalLink66.xml"/><Relationship Id="rId108"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externalLink" Target="externalLinks/externalLink4.xml"/><Relationship Id="rId54" Type="http://schemas.openxmlformats.org/officeDocument/2006/relationships/externalLink" Target="externalLinks/externalLink17.xml"/><Relationship Id="rId62" Type="http://schemas.openxmlformats.org/officeDocument/2006/relationships/externalLink" Target="externalLinks/externalLink25.xml"/><Relationship Id="rId70" Type="http://schemas.openxmlformats.org/officeDocument/2006/relationships/externalLink" Target="externalLinks/externalLink33.xml"/><Relationship Id="rId75" Type="http://schemas.openxmlformats.org/officeDocument/2006/relationships/externalLink" Target="externalLinks/externalLink38.xml"/><Relationship Id="rId83" Type="http://schemas.openxmlformats.org/officeDocument/2006/relationships/externalLink" Target="externalLinks/externalLink46.xml"/><Relationship Id="rId88" Type="http://schemas.openxmlformats.org/officeDocument/2006/relationships/externalLink" Target="externalLinks/externalLink51.xml"/><Relationship Id="rId91" Type="http://schemas.openxmlformats.org/officeDocument/2006/relationships/externalLink" Target="externalLinks/externalLink54.xml"/><Relationship Id="rId96" Type="http://schemas.openxmlformats.org/officeDocument/2006/relationships/externalLink" Target="externalLinks/externalLink5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2.xml"/><Relationship Id="rId57" Type="http://schemas.openxmlformats.org/officeDocument/2006/relationships/externalLink" Target="externalLinks/externalLink20.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7.xml"/><Relationship Id="rId52" Type="http://schemas.openxmlformats.org/officeDocument/2006/relationships/externalLink" Target="externalLinks/externalLink15.xml"/><Relationship Id="rId60" Type="http://schemas.openxmlformats.org/officeDocument/2006/relationships/externalLink" Target="externalLinks/externalLink23.xml"/><Relationship Id="rId65" Type="http://schemas.openxmlformats.org/officeDocument/2006/relationships/externalLink" Target="externalLinks/externalLink28.xml"/><Relationship Id="rId73" Type="http://schemas.openxmlformats.org/officeDocument/2006/relationships/externalLink" Target="externalLinks/externalLink36.xml"/><Relationship Id="rId78" Type="http://schemas.openxmlformats.org/officeDocument/2006/relationships/externalLink" Target="externalLinks/externalLink41.xml"/><Relationship Id="rId81" Type="http://schemas.openxmlformats.org/officeDocument/2006/relationships/externalLink" Target="externalLinks/externalLink44.xml"/><Relationship Id="rId86" Type="http://schemas.openxmlformats.org/officeDocument/2006/relationships/externalLink" Target="externalLinks/externalLink49.xml"/><Relationship Id="rId94" Type="http://schemas.openxmlformats.org/officeDocument/2006/relationships/externalLink" Target="externalLinks/externalLink57.xml"/><Relationship Id="rId99" Type="http://schemas.openxmlformats.org/officeDocument/2006/relationships/externalLink" Target="externalLinks/externalLink62.xml"/><Relationship Id="rId101" Type="http://schemas.openxmlformats.org/officeDocument/2006/relationships/externalLink" Target="externalLinks/externalLink6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xml"/><Relationship Id="rId34" Type="http://schemas.openxmlformats.org/officeDocument/2006/relationships/worksheet" Target="worksheets/sheet34.xml"/><Relationship Id="rId50" Type="http://schemas.openxmlformats.org/officeDocument/2006/relationships/externalLink" Target="externalLinks/externalLink13.xml"/><Relationship Id="rId55" Type="http://schemas.openxmlformats.org/officeDocument/2006/relationships/externalLink" Target="externalLinks/externalLink18.xml"/><Relationship Id="rId76" Type="http://schemas.openxmlformats.org/officeDocument/2006/relationships/externalLink" Target="externalLinks/externalLink39.xml"/><Relationship Id="rId97" Type="http://schemas.openxmlformats.org/officeDocument/2006/relationships/externalLink" Target="externalLinks/externalLink60.xml"/><Relationship Id="rId104" Type="http://schemas.openxmlformats.org/officeDocument/2006/relationships/externalLink" Target="externalLinks/externalLink6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4343400"/>
          <a:ext cx="48768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8/Accounts%20Format%20Dec'18.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Ind%20AS%20Disclosure%20Notes%202018-19.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sheetName val="F. Currency"/>
      <sheetName val="Cap. employed"/>
      <sheetName val="Conti. Asset"/>
      <sheetName val="Cont. Liab"/>
      <sheetName val="Guarantee"/>
      <sheetName val="IFC"/>
      <sheetName val="FRAUD"/>
      <sheetName val="Compliance Cert."/>
      <sheetName val="TDS"/>
      <sheetName val="MOU"/>
      <sheetName val="OH"/>
      <sheetName val="A1 Trade Receivables"/>
      <sheetName val="A2 Loans &amp; Advances"/>
      <sheetName val="A3 Claims &amp; Recoverables"/>
      <sheetName val="A4 Security Deposit"/>
      <sheetName val="Annex-B1"/>
      <sheetName val="Annex-B2"/>
      <sheetName val="PL 2"/>
    </sheetNames>
    <sheetDataSet>
      <sheetData sheetId="0">
        <row r="38">
          <cell r="D38">
            <v>0</v>
          </cell>
        </row>
      </sheetData>
      <sheetData sheetId="1">
        <row r="7">
          <cell r="D7"/>
        </row>
        <row r="11">
          <cell r="D11"/>
        </row>
        <row r="12">
          <cell r="D12"/>
        </row>
        <row r="13">
          <cell r="D13"/>
        </row>
      </sheetData>
      <sheetData sheetId="2"/>
      <sheetData sheetId="3"/>
      <sheetData sheetId="4"/>
      <sheetData sheetId="5"/>
      <sheetData sheetId="6"/>
      <sheetData sheetId="7">
        <row r="639">
          <cell r="E639"/>
        </row>
        <row r="640">
          <cell r="E640"/>
        </row>
      </sheetData>
      <sheetData sheetId="8">
        <row r="254">
          <cell r="C254">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losure 36"/>
      <sheetName val="Reconciliation"/>
      <sheetName val="Impact-BS notes 16"/>
      <sheetName val="Impact-PPE 16"/>
      <sheetName val="Impact-BS notes 17"/>
      <sheetName val="Impact-PPE 17"/>
      <sheetName val="Impact-PL Notes 17"/>
      <sheetName val="Disclosure 36-40"/>
      <sheetName val="Disclosure 41"/>
      <sheetName val="Disclosure 42-45"/>
      <sheetName val="Disclosure 46"/>
      <sheetName val="Disclosure 47-49"/>
      <sheetName val="Disclosure 50-52"/>
      <sheetName val="Revenue Income"/>
      <sheetName val="Rev. Exp."/>
      <sheetName val="Scrap"/>
      <sheetName val="Annexure to note 45"/>
    </sheetNames>
    <sheetDataSet>
      <sheetData sheetId="0">
        <row r="1">
          <cell r="A1" t="str">
            <v>STC of India Limited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t="str">
            <v>STC of India Limited</v>
          </cell>
        </row>
        <row r="2">
          <cell r="A2" t="str">
            <v xml:space="preserve">Branch/Division :  </v>
          </cell>
        </row>
        <row r="3">
          <cell r="A3" t="str">
            <v>Notes to Accounts for the year ended March 31, 2019</v>
          </cell>
        </row>
      </sheetData>
      <sheetData sheetId="16"/>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2"/>
  <sheetViews>
    <sheetView showGridLines="0" view="pageBreakPreview" zoomScaleSheetLayoutView="100" workbookViewId="0">
      <selection activeCell="D10" sqref="D10"/>
    </sheetView>
  </sheetViews>
  <sheetFormatPr defaultRowHeight="15.75"/>
  <cols>
    <col min="1" max="1" width="45" style="288" bestFit="1" customWidth="1"/>
    <col min="2" max="2" width="9.85546875" style="290" customWidth="1"/>
    <col min="3" max="3" width="17.5703125" style="327" customWidth="1"/>
    <col min="4" max="4" width="17.7109375" style="327" customWidth="1"/>
    <col min="5" max="16384" width="9.140625" style="288"/>
  </cols>
  <sheetData>
    <row r="1" spans="1:5">
      <c r="A1" s="1210" t="s">
        <v>456</v>
      </c>
      <c r="B1" s="1210"/>
      <c r="C1" s="1210"/>
      <c r="D1" s="1210"/>
    </row>
    <row r="2" spans="1:5">
      <c r="A2" s="1210" t="s">
        <v>1814</v>
      </c>
      <c r="B2" s="1210"/>
      <c r="C2" s="1210"/>
      <c r="D2" s="1210"/>
    </row>
    <row r="3" spans="1:5">
      <c r="A3" s="1211" t="s">
        <v>1537</v>
      </c>
      <c r="B3" s="1211"/>
      <c r="C3" s="1211"/>
      <c r="D3" s="1211"/>
    </row>
    <row r="4" spans="1:5">
      <c r="A4" s="1206" t="s">
        <v>741</v>
      </c>
      <c r="B4" s="1206"/>
      <c r="C4" s="1206"/>
      <c r="D4" s="1206"/>
    </row>
    <row r="5" spans="1:5" ht="31.5">
      <c r="A5" s="330" t="s">
        <v>0</v>
      </c>
      <c r="B5" s="330" t="s">
        <v>95</v>
      </c>
      <c r="C5" s="52" t="s">
        <v>1815</v>
      </c>
      <c r="D5" s="52" t="s">
        <v>1829</v>
      </c>
    </row>
    <row r="6" spans="1:5">
      <c r="A6" s="232" t="s">
        <v>2</v>
      </c>
      <c r="B6" s="331"/>
      <c r="C6" s="329"/>
      <c r="D6" s="484"/>
    </row>
    <row r="7" spans="1:5">
      <c r="A7" s="232" t="s">
        <v>3</v>
      </c>
      <c r="B7" s="233"/>
      <c r="C7" s="329"/>
      <c r="D7" s="328"/>
    </row>
    <row r="8" spans="1:5">
      <c r="A8" s="234" t="s">
        <v>4</v>
      </c>
      <c r="B8" s="235">
        <v>4</v>
      </c>
      <c r="C8" s="420">
        <f>PPE!O23</f>
        <v>0</v>
      </c>
      <c r="D8" s="328">
        <f>PPE!O46</f>
        <v>0</v>
      </c>
    </row>
    <row r="9" spans="1:5">
      <c r="A9" s="234" t="s">
        <v>5</v>
      </c>
      <c r="B9" s="235">
        <v>5</v>
      </c>
      <c r="C9" s="329">
        <f>CWIP!F12</f>
        <v>0</v>
      </c>
      <c r="D9" s="328">
        <f>CWIP!G12</f>
        <v>0</v>
      </c>
    </row>
    <row r="10" spans="1:5">
      <c r="A10" s="234" t="s">
        <v>137</v>
      </c>
      <c r="B10" s="235">
        <v>6</v>
      </c>
      <c r="C10" s="329">
        <f>IP!G20</f>
        <v>0</v>
      </c>
      <c r="D10" s="328">
        <f>IP!G37</f>
        <v>0</v>
      </c>
    </row>
    <row r="11" spans="1:5">
      <c r="A11" s="234" t="s">
        <v>94</v>
      </c>
      <c r="B11" s="235">
        <v>7</v>
      </c>
      <c r="C11" s="329">
        <f>ITA!E15</f>
        <v>0</v>
      </c>
      <c r="D11" s="328">
        <f>ITA!E27</f>
        <v>0</v>
      </c>
    </row>
    <row r="12" spans="1:5">
      <c r="A12" s="234" t="s">
        <v>519</v>
      </c>
      <c r="B12" s="235"/>
      <c r="C12" s="329"/>
      <c r="D12" s="328"/>
    </row>
    <row r="13" spans="1:5">
      <c r="A13" s="234" t="s">
        <v>742</v>
      </c>
      <c r="B13" s="235">
        <v>8</v>
      </c>
      <c r="C13" s="329">
        <f>'BS Notes'!D43</f>
        <v>0</v>
      </c>
      <c r="D13" s="328">
        <f>'BS Notes'!E43</f>
        <v>0</v>
      </c>
      <c r="E13" s="333"/>
    </row>
    <row r="14" spans="1:5">
      <c r="A14" s="234" t="s">
        <v>138</v>
      </c>
      <c r="B14" s="235">
        <v>9</v>
      </c>
      <c r="C14" s="329">
        <f>'BS Notes'!D78</f>
        <v>0</v>
      </c>
      <c r="D14" s="328">
        <f>'BS Notes'!E78</f>
        <v>0</v>
      </c>
    </row>
    <row r="15" spans="1:5">
      <c r="A15" s="234" t="s">
        <v>739</v>
      </c>
      <c r="B15" s="235">
        <v>10</v>
      </c>
      <c r="C15" s="332">
        <f>'BS Notes'!D158</f>
        <v>0</v>
      </c>
      <c r="D15" s="328">
        <f>'BS Notes'!E158</f>
        <v>0</v>
      </c>
    </row>
    <row r="16" spans="1:5">
      <c r="A16" s="233" t="s">
        <v>740</v>
      </c>
      <c r="B16" s="235">
        <v>11</v>
      </c>
      <c r="C16" s="332">
        <f>'BS Notes'!D211</f>
        <v>0</v>
      </c>
      <c r="D16" s="328">
        <f>'BS Notes'!E211</f>
        <v>0</v>
      </c>
    </row>
    <row r="17" spans="1:4">
      <c r="A17" s="234" t="s">
        <v>1562</v>
      </c>
      <c r="B17" s="235">
        <v>12</v>
      </c>
      <c r="C17" s="328">
        <f>IF('BS Notes'!D244&gt;0,'BS Notes'!D244,0)</f>
        <v>0</v>
      </c>
      <c r="D17" s="328">
        <f>IF('BS Notes'!E244&gt;0,'BS Notes'!E244,0)</f>
        <v>0</v>
      </c>
    </row>
    <row r="18" spans="1:4">
      <c r="A18" s="233" t="s">
        <v>523</v>
      </c>
      <c r="B18" s="235">
        <v>13</v>
      </c>
      <c r="C18" s="328">
        <f>IF('BS Notes'!D282&gt;0,'BS Notes'!D282,0)</f>
        <v>0</v>
      </c>
      <c r="D18" s="328">
        <f>IF('BS Notes'!E282&gt;0,'BS Notes'!E282,0)</f>
        <v>0</v>
      </c>
    </row>
    <row r="19" spans="1:4">
      <c r="A19" s="233" t="s">
        <v>517</v>
      </c>
      <c r="B19" s="235">
        <v>14</v>
      </c>
      <c r="C19" s="328">
        <f>'BS Notes'!D336</f>
        <v>0</v>
      </c>
      <c r="D19" s="328">
        <f>'BS Notes'!E336</f>
        <v>0</v>
      </c>
    </row>
    <row r="20" spans="1:4">
      <c r="A20" s="293" t="s">
        <v>108</v>
      </c>
      <c r="B20" s="421"/>
      <c r="C20" s="422">
        <f>SUM(C8:C19)</f>
        <v>0</v>
      </c>
      <c r="D20" s="422">
        <f>SUM(D8:D19)</f>
        <v>0</v>
      </c>
    </row>
    <row r="21" spans="1:4">
      <c r="A21" s="232" t="s">
        <v>6</v>
      </c>
      <c r="B21" s="233"/>
      <c r="C21" s="328"/>
      <c r="D21" s="328"/>
    </row>
    <row r="22" spans="1:4">
      <c r="A22" s="234" t="s">
        <v>7</v>
      </c>
      <c r="B22" s="235">
        <v>15</v>
      </c>
      <c r="C22" s="328">
        <f>'BS Notes'!D401</f>
        <v>0</v>
      </c>
      <c r="D22" s="328">
        <f>'BS Notes'!E401</f>
        <v>0</v>
      </c>
    </row>
    <row r="23" spans="1:4">
      <c r="A23" s="234" t="s">
        <v>518</v>
      </c>
      <c r="B23" s="235"/>
      <c r="C23" s="328"/>
      <c r="D23" s="328"/>
    </row>
    <row r="24" spans="1:4">
      <c r="A24" s="233" t="s">
        <v>743</v>
      </c>
      <c r="B24" s="235">
        <v>8</v>
      </c>
      <c r="C24" s="328">
        <f>'BS Notes'!D48</f>
        <v>0</v>
      </c>
      <c r="D24" s="328">
        <f>'BS Notes'!E48</f>
        <v>0</v>
      </c>
    </row>
    <row r="25" spans="1:4">
      <c r="A25" s="234" t="s">
        <v>513</v>
      </c>
      <c r="B25" s="235">
        <v>9</v>
      </c>
      <c r="C25" s="328">
        <f>'BS Notes'!D96</f>
        <v>0</v>
      </c>
      <c r="D25" s="328">
        <f>'BS Notes'!E96</f>
        <v>0</v>
      </c>
    </row>
    <row r="26" spans="1:4">
      <c r="A26" s="233" t="s">
        <v>514</v>
      </c>
      <c r="B26" s="235">
        <v>16</v>
      </c>
      <c r="C26" s="328">
        <f>'BS Notes'!D417</f>
        <v>0</v>
      </c>
      <c r="D26" s="328">
        <f>'BS Notes'!E417</f>
        <v>0</v>
      </c>
    </row>
    <row r="27" spans="1:4">
      <c r="A27" s="233" t="s">
        <v>515</v>
      </c>
      <c r="B27" s="235">
        <v>17</v>
      </c>
      <c r="C27" s="328">
        <f>'BS Notes'!D426</f>
        <v>0</v>
      </c>
      <c r="D27" s="328">
        <f>'BS Notes'!E426</f>
        <v>0</v>
      </c>
    </row>
    <row r="28" spans="1:4">
      <c r="A28" s="234" t="s">
        <v>516</v>
      </c>
      <c r="B28" s="235">
        <v>10</v>
      </c>
      <c r="C28" s="328">
        <f>'BS Notes'!D188</f>
        <v>0</v>
      </c>
      <c r="D28" s="328">
        <f>'BS Notes'!E188</f>
        <v>0</v>
      </c>
    </row>
    <row r="29" spans="1:4">
      <c r="A29" s="234" t="s">
        <v>683</v>
      </c>
      <c r="B29" s="235">
        <v>11</v>
      </c>
      <c r="C29" s="328">
        <f>'BS Notes'!D227</f>
        <v>0</v>
      </c>
      <c r="D29" s="328">
        <f>'BS Notes'!E227</f>
        <v>0</v>
      </c>
    </row>
    <row r="30" spans="1:4">
      <c r="A30" s="234" t="s">
        <v>522</v>
      </c>
      <c r="B30" s="235">
        <v>13</v>
      </c>
      <c r="C30" s="328">
        <f>IF('BS Notes'!D289&gt;0,'BS Notes'!D289,0)</f>
        <v>0</v>
      </c>
      <c r="D30" s="328">
        <f>IF('BS Notes'!E289&gt;0,'BS Notes'!E289,0)</f>
        <v>0</v>
      </c>
    </row>
    <row r="31" spans="1:4">
      <c r="A31" s="233" t="s">
        <v>83</v>
      </c>
      <c r="B31" s="235">
        <v>14</v>
      </c>
      <c r="C31" s="328">
        <f>'BS Notes'!D391</f>
        <v>0</v>
      </c>
      <c r="D31" s="328">
        <f>'BS Notes'!E391</f>
        <v>0</v>
      </c>
    </row>
    <row r="32" spans="1:4">
      <c r="A32" s="233" t="s">
        <v>1558</v>
      </c>
      <c r="B32" s="235"/>
      <c r="C32" s="328"/>
      <c r="D32" s="328"/>
    </row>
    <row r="33" spans="1:4">
      <c r="A33" s="293" t="s">
        <v>108</v>
      </c>
      <c r="B33" s="421"/>
      <c r="C33" s="422">
        <f>SUM(C22:C32)</f>
        <v>0</v>
      </c>
      <c r="D33" s="422">
        <f>SUM(D22:D32)</f>
        <v>0</v>
      </c>
    </row>
    <row r="34" spans="1:4">
      <c r="A34" s="417" t="s">
        <v>8</v>
      </c>
      <c r="B34" s="334"/>
      <c r="C34" s="418">
        <f>C20+C33</f>
        <v>0</v>
      </c>
      <c r="D34" s="418">
        <f>D20+D33</f>
        <v>0</v>
      </c>
    </row>
    <row r="35" spans="1:4">
      <c r="A35" s="232" t="s">
        <v>9</v>
      </c>
      <c r="B35" s="233"/>
      <c r="C35" s="328"/>
      <c r="D35" s="328"/>
    </row>
    <row r="36" spans="1:4">
      <c r="A36" s="232" t="s">
        <v>10</v>
      </c>
      <c r="B36" s="233"/>
      <c r="C36" s="328"/>
      <c r="D36" s="328"/>
    </row>
    <row r="37" spans="1:4">
      <c r="A37" s="234" t="s">
        <v>11</v>
      </c>
      <c r="B37" s="235">
        <v>18</v>
      </c>
      <c r="C37" s="328">
        <f>'BS Notes'!$D$435</f>
        <v>0</v>
      </c>
      <c r="D37" s="328">
        <f>'BS Notes'!$E$435</f>
        <v>0</v>
      </c>
    </row>
    <row r="38" spans="1:4">
      <c r="A38" s="234" t="s">
        <v>26</v>
      </c>
      <c r="B38" s="235">
        <v>19</v>
      </c>
      <c r="C38" s="328">
        <f>'BS Notes'!D485</f>
        <v>0</v>
      </c>
      <c r="D38" s="328">
        <f>'BS Notes'!E485</f>
        <v>0</v>
      </c>
    </row>
    <row r="39" spans="1:4">
      <c r="A39" s="293" t="s">
        <v>108</v>
      </c>
      <c r="B39" s="421"/>
      <c r="C39" s="422">
        <f>SUM(C37:C38)</f>
        <v>0</v>
      </c>
      <c r="D39" s="422">
        <f>SUM(D37:D38)</f>
        <v>0</v>
      </c>
    </row>
    <row r="40" spans="1:4">
      <c r="A40" s="232" t="s">
        <v>12</v>
      </c>
      <c r="B40" s="233"/>
      <c r="C40" s="328"/>
      <c r="D40" s="328"/>
    </row>
    <row r="41" spans="1:4">
      <c r="A41" s="232" t="s">
        <v>14</v>
      </c>
      <c r="B41" s="233"/>
      <c r="C41" s="328"/>
      <c r="D41" s="328"/>
    </row>
    <row r="42" spans="1:4">
      <c r="A42" s="234" t="s">
        <v>13</v>
      </c>
      <c r="B42" s="235"/>
      <c r="C42" s="328"/>
      <c r="D42" s="328"/>
    </row>
    <row r="43" spans="1:4">
      <c r="A43" s="234" t="s">
        <v>139</v>
      </c>
      <c r="B43" s="235">
        <v>20</v>
      </c>
      <c r="C43" s="328">
        <f>'BS Notes'!D505</f>
        <v>0</v>
      </c>
      <c r="D43" s="328">
        <f>'BS Notes'!E505</f>
        <v>0</v>
      </c>
    </row>
    <row r="44" spans="1:4">
      <c r="A44" s="233" t="s">
        <v>1559</v>
      </c>
      <c r="B44" s="235"/>
      <c r="C44" s="328"/>
      <c r="D44" s="328"/>
    </row>
    <row r="45" spans="1:4">
      <c r="A45" s="233" t="s">
        <v>1560</v>
      </c>
      <c r="B45" s="235">
        <v>21</v>
      </c>
      <c r="C45" s="328">
        <f>'BS Notes'!D543</f>
        <v>0</v>
      </c>
      <c r="D45" s="328">
        <f>'BS Notes'!E543</f>
        <v>0</v>
      </c>
    </row>
    <row r="46" spans="1:4">
      <c r="A46" s="234" t="s">
        <v>1561</v>
      </c>
      <c r="B46" s="235">
        <v>22</v>
      </c>
      <c r="C46" s="328">
        <f>'BS Notes'!D568</f>
        <v>0</v>
      </c>
      <c r="D46" s="328">
        <f>'BS Notes'!E568</f>
        <v>0</v>
      </c>
    </row>
    <row r="47" spans="1:4">
      <c r="A47" s="234" t="s">
        <v>866</v>
      </c>
      <c r="B47" s="235">
        <v>23</v>
      </c>
      <c r="C47" s="328">
        <f>'BS Notes'!D606</f>
        <v>0</v>
      </c>
      <c r="D47" s="328">
        <f>'BS Notes'!E606</f>
        <v>0</v>
      </c>
    </row>
    <row r="48" spans="1:4">
      <c r="A48" s="234" t="s">
        <v>85</v>
      </c>
      <c r="B48" s="235">
        <v>12</v>
      </c>
      <c r="C48" s="328"/>
      <c r="D48" s="328"/>
    </row>
    <row r="49" spans="1:4">
      <c r="A49" s="234" t="s">
        <v>521</v>
      </c>
      <c r="B49" s="235">
        <v>13</v>
      </c>
      <c r="C49" s="328"/>
      <c r="D49" s="328"/>
    </row>
    <row r="50" spans="1:4">
      <c r="A50" s="234" t="s">
        <v>867</v>
      </c>
      <c r="B50" s="235">
        <v>24</v>
      </c>
      <c r="C50" s="328">
        <f>'BS Notes'!D640</f>
        <v>0</v>
      </c>
      <c r="D50" s="328">
        <f>'BS Notes'!E640</f>
        <v>0</v>
      </c>
    </row>
    <row r="51" spans="1:4">
      <c r="A51" s="293" t="s">
        <v>108</v>
      </c>
      <c r="B51" s="421"/>
      <c r="C51" s="422">
        <f>SUM(C43:C50)</f>
        <v>0</v>
      </c>
      <c r="D51" s="422">
        <f>SUM(D43:D50)</f>
        <v>0</v>
      </c>
    </row>
    <row r="52" spans="1:4">
      <c r="A52" s="232" t="s">
        <v>15</v>
      </c>
      <c r="B52" s="233"/>
      <c r="C52" s="328"/>
      <c r="D52" s="328"/>
    </row>
    <row r="53" spans="1:4">
      <c r="A53" s="234" t="s">
        <v>13</v>
      </c>
      <c r="B53" s="235"/>
      <c r="C53" s="328"/>
      <c r="D53" s="328"/>
    </row>
    <row r="54" spans="1:4">
      <c r="A54" s="234" t="s">
        <v>139</v>
      </c>
      <c r="B54" s="235">
        <v>20</v>
      </c>
      <c r="C54" s="328">
        <f>'BS Notes'!D525</f>
        <v>0</v>
      </c>
      <c r="D54" s="328">
        <f>'BS Notes'!E525</f>
        <v>0</v>
      </c>
    </row>
    <row r="55" spans="1:4">
      <c r="A55" s="234" t="s">
        <v>1559</v>
      </c>
      <c r="B55" s="235"/>
      <c r="C55" s="328"/>
      <c r="D55" s="328"/>
    </row>
    <row r="56" spans="1:4">
      <c r="A56" s="234" t="s">
        <v>1560</v>
      </c>
      <c r="B56" s="235">
        <v>21</v>
      </c>
      <c r="C56" s="328">
        <f>'BS Notes'!D548</f>
        <v>0</v>
      </c>
      <c r="D56" s="328">
        <f>'BS Notes'!E548</f>
        <v>0</v>
      </c>
    </row>
    <row r="57" spans="1:4">
      <c r="A57" s="234" t="s">
        <v>1561</v>
      </c>
      <c r="B57" s="235">
        <v>22</v>
      </c>
      <c r="C57" s="328">
        <f>'BS Notes'!D596</f>
        <v>0</v>
      </c>
      <c r="D57" s="328">
        <f>'BS Notes'!E596</f>
        <v>0</v>
      </c>
    </row>
    <row r="58" spans="1:4">
      <c r="A58" s="234" t="s">
        <v>866</v>
      </c>
      <c r="B58" s="235">
        <v>23</v>
      </c>
      <c r="C58" s="328">
        <f>'BS Notes'!D621</f>
        <v>0</v>
      </c>
      <c r="D58" s="328">
        <f>'BS Notes'!E621</f>
        <v>0</v>
      </c>
    </row>
    <row r="59" spans="1:4">
      <c r="A59" s="234" t="s">
        <v>520</v>
      </c>
      <c r="B59" s="235">
        <v>13</v>
      </c>
      <c r="C59" s="328"/>
      <c r="D59" s="328"/>
    </row>
    <row r="60" spans="1:4">
      <c r="A60" s="234" t="s">
        <v>868</v>
      </c>
      <c r="B60" s="235">
        <v>24</v>
      </c>
      <c r="C60" s="328">
        <f>'BS Notes'!D663</f>
        <v>0</v>
      </c>
      <c r="D60" s="328">
        <f>'BS Notes'!E663</f>
        <v>0</v>
      </c>
    </row>
    <row r="61" spans="1:4">
      <c r="A61" s="293" t="s">
        <v>108</v>
      </c>
      <c r="B61" s="421"/>
      <c r="C61" s="422">
        <f>SUM(C54:C60)</f>
        <v>0</v>
      </c>
      <c r="D61" s="422">
        <f>SUM(D54:D60)</f>
        <v>0</v>
      </c>
    </row>
    <row r="62" spans="1:4">
      <c r="A62" s="293" t="s">
        <v>16</v>
      </c>
      <c r="B62" s="334"/>
      <c r="C62" s="335">
        <f>C39+C51+C61</f>
        <v>0</v>
      </c>
      <c r="D62" s="335">
        <f>D39+D51+D61</f>
        <v>0</v>
      </c>
    </row>
    <row r="63" spans="1:4" ht="32.25" customHeight="1">
      <c r="A63" s="431" t="s">
        <v>744</v>
      </c>
      <c r="B63" s="339" t="s">
        <v>745</v>
      </c>
      <c r="C63" s="1208"/>
      <c r="D63" s="1209"/>
    </row>
    <row r="64" spans="1:4">
      <c r="A64" s="1205" t="s">
        <v>526</v>
      </c>
      <c r="B64" s="1205"/>
      <c r="C64" s="1205"/>
      <c r="D64" s="1205"/>
    </row>
    <row r="65" spans="1:6">
      <c r="A65" s="1207"/>
      <c r="B65" s="1207"/>
      <c r="C65" s="1207"/>
      <c r="D65" s="1207"/>
      <c r="E65" s="424"/>
      <c r="F65" s="424"/>
    </row>
    <row r="67" spans="1:6" ht="31.5">
      <c r="A67" s="288" t="s">
        <v>457</v>
      </c>
      <c r="B67" s="341" t="s">
        <v>458</v>
      </c>
      <c r="D67" s="423" t="s">
        <v>1003</v>
      </c>
    </row>
    <row r="68" spans="1:6">
      <c r="A68" s="186" t="s">
        <v>505</v>
      </c>
    </row>
    <row r="69" spans="1:6">
      <c r="A69" s="186" t="s">
        <v>506</v>
      </c>
    </row>
    <row r="72" spans="1:6">
      <c r="C72" s="327">
        <f>C34-C62</f>
        <v>0</v>
      </c>
      <c r="D72" s="327">
        <f>D34-D62</f>
        <v>0</v>
      </c>
    </row>
  </sheetData>
  <protectedRanges>
    <protectedRange sqref="C63" name="Range1"/>
    <protectedRange sqref="C65:D65"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7">
    <mergeCell ref="A64:D64"/>
    <mergeCell ref="A4:D4"/>
    <mergeCell ref="A65:D65"/>
    <mergeCell ref="C63:D63"/>
    <mergeCell ref="A1:D1"/>
    <mergeCell ref="A2:D2"/>
    <mergeCell ref="A3:D3"/>
  </mergeCells>
  <printOptions horizontalCentered="1"/>
  <pageMargins left="0.7" right="0.27" top="0.34" bottom="0.3" header="0.2" footer="0.3"/>
  <pageSetup paperSize="9" scale="72"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
  <sheetViews>
    <sheetView showGridLines="0" view="pageBreakPreview" topLeftCell="A40" zoomScaleSheetLayoutView="100" workbookViewId="0">
      <selection activeCell="C58" sqref="C58:C77"/>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1216" t="str">
        <f>BSheet!A1</f>
        <v>THE STATE TRADING CORPORATION OF INDIA LTD</v>
      </c>
      <c r="B1" s="1216"/>
      <c r="C1" s="1216"/>
      <c r="D1" s="1216"/>
      <c r="E1" s="1216"/>
    </row>
    <row r="2" spans="1:5">
      <c r="A2" s="1216" t="s">
        <v>1816</v>
      </c>
      <c r="B2" s="1216"/>
      <c r="C2" s="1216"/>
      <c r="D2" s="1216"/>
      <c r="E2" s="1216"/>
    </row>
    <row r="3" spans="1:5">
      <c r="A3" s="188" t="str">
        <f>BSheet!A3</f>
        <v>Name of the Branch/Division (Co):</v>
      </c>
    </row>
    <row r="4" spans="1:5">
      <c r="E4" s="425" t="s">
        <v>741</v>
      </c>
    </row>
    <row r="5" spans="1:5" ht="31.5">
      <c r="A5" s="1215" t="s">
        <v>0</v>
      </c>
      <c r="B5" s="1215"/>
      <c r="C5" s="49" t="s">
        <v>1</v>
      </c>
      <c r="D5" s="244" t="s">
        <v>1817</v>
      </c>
      <c r="E5" s="244" t="s">
        <v>1830</v>
      </c>
    </row>
    <row r="6" spans="1:5">
      <c r="A6" s="155" t="s">
        <v>114</v>
      </c>
      <c r="B6" s="132"/>
      <c r="C6" s="190"/>
      <c r="D6" s="242"/>
      <c r="E6" s="242"/>
    </row>
    <row r="7" spans="1:5">
      <c r="A7" s="62" t="s">
        <v>115</v>
      </c>
      <c r="B7" s="160" t="s">
        <v>433</v>
      </c>
      <c r="C7" s="191">
        <v>25</v>
      </c>
      <c r="D7" s="240">
        <f>'PL  Notes'!C39</f>
        <v>0</v>
      </c>
      <c r="E7" s="240">
        <f>'PL  Notes'!D39</f>
        <v>0</v>
      </c>
    </row>
    <row r="8" spans="1:5">
      <c r="A8" s="62" t="s">
        <v>116</v>
      </c>
      <c r="B8" s="129" t="s">
        <v>34</v>
      </c>
      <c r="C8" s="191">
        <v>26</v>
      </c>
      <c r="D8" s="240">
        <f>'PL  Notes'!C85</f>
        <v>0</v>
      </c>
      <c r="E8" s="240">
        <f>'PL  Notes'!D85</f>
        <v>0</v>
      </c>
    </row>
    <row r="9" spans="1:5">
      <c r="A9" s="128"/>
      <c r="B9" s="282" t="s">
        <v>746</v>
      </c>
      <c r="C9" s="196"/>
      <c r="D9" s="241">
        <f>SUM(D7:D8)</f>
        <v>0</v>
      </c>
      <c r="E9" s="241">
        <f>SUM(E7:E8)</f>
        <v>0</v>
      </c>
    </row>
    <row r="10" spans="1:5">
      <c r="A10" s="125" t="s">
        <v>28</v>
      </c>
      <c r="B10" s="126"/>
      <c r="C10" s="196"/>
      <c r="D10" s="240"/>
      <c r="E10" s="240"/>
    </row>
    <row r="11" spans="1:5">
      <c r="A11" s="62" t="s">
        <v>115</v>
      </c>
      <c r="B11" s="162" t="s">
        <v>432</v>
      </c>
      <c r="C11" s="191">
        <v>27</v>
      </c>
      <c r="D11" s="240">
        <f>'PL  Notes'!C93</f>
        <v>0</v>
      </c>
      <c r="E11" s="240">
        <f>'PL  Notes'!D93</f>
        <v>0</v>
      </c>
    </row>
    <row r="12" spans="1:5">
      <c r="A12" s="62" t="s">
        <v>116</v>
      </c>
      <c r="B12" s="139" t="s">
        <v>422</v>
      </c>
      <c r="C12" s="191">
        <v>28</v>
      </c>
      <c r="D12" s="240">
        <f>'PL  Notes'!C127</f>
        <v>0</v>
      </c>
      <c r="E12" s="240">
        <f>'PL  Notes'!D127</f>
        <v>0</v>
      </c>
    </row>
    <row r="13" spans="1:5">
      <c r="A13" s="62" t="s">
        <v>117</v>
      </c>
      <c r="B13" s="139" t="s">
        <v>421</v>
      </c>
      <c r="C13" s="191">
        <v>29</v>
      </c>
      <c r="D13" s="240">
        <f>'PL  Notes'!C141</f>
        <v>0</v>
      </c>
      <c r="E13" s="240">
        <f>'PL  Notes'!D141</f>
        <v>0</v>
      </c>
    </row>
    <row r="14" spans="1:5">
      <c r="A14" s="62" t="s">
        <v>118</v>
      </c>
      <c r="B14" s="129" t="s">
        <v>35</v>
      </c>
      <c r="C14" s="191">
        <v>30</v>
      </c>
      <c r="D14" s="240">
        <f>'PL  Notes'!C189</f>
        <v>0</v>
      </c>
      <c r="E14" s="240">
        <f>'PL  Notes'!D189</f>
        <v>0</v>
      </c>
    </row>
    <row r="15" spans="1:5">
      <c r="A15" s="62" t="s">
        <v>119</v>
      </c>
      <c r="B15" s="129" t="s">
        <v>36</v>
      </c>
      <c r="C15" s="191">
        <v>31</v>
      </c>
      <c r="D15" s="240">
        <f>'PL  Notes'!C214</f>
        <v>0</v>
      </c>
      <c r="E15" s="240">
        <f>'PL  Notes'!D214</f>
        <v>0</v>
      </c>
    </row>
    <row r="16" spans="1:5">
      <c r="A16" s="62" t="s">
        <v>423</v>
      </c>
      <c r="B16" s="129" t="s">
        <v>37</v>
      </c>
      <c r="C16" s="191">
        <v>32</v>
      </c>
      <c r="D16" s="240">
        <f>'PL  Notes'!C241</f>
        <v>0</v>
      </c>
      <c r="E16" s="240">
        <f>'PL  Notes'!D241</f>
        <v>0</v>
      </c>
    </row>
    <row r="17" spans="1:5">
      <c r="A17" s="62" t="s">
        <v>424</v>
      </c>
      <c r="B17" s="129" t="s">
        <v>38</v>
      </c>
      <c r="C17" s="191">
        <v>33</v>
      </c>
      <c r="D17" s="240">
        <f>'PL  Notes'!C298</f>
        <v>0</v>
      </c>
      <c r="E17" s="240">
        <f>'PL  Notes'!D298</f>
        <v>0</v>
      </c>
    </row>
    <row r="18" spans="1:5">
      <c r="A18" s="128"/>
      <c r="B18" s="282" t="s">
        <v>747</v>
      </c>
      <c r="C18" s="196"/>
      <c r="D18" s="241">
        <f>SUM(D11:D17)</f>
        <v>0</v>
      </c>
      <c r="E18" s="241">
        <f>SUM(E11:E17)</f>
        <v>0</v>
      </c>
    </row>
    <row r="19" spans="1:5">
      <c r="A19" s="1213" t="s">
        <v>748</v>
      </c>
      <c r="B19" s="1214"/>
      <c r="C19" s="196"/>
      <c r="D19" s="240">
        <f>D9-D18</f>
        <v>0</v>
      </c>
      <c r="E19" s="240">
        <f>E9-E18</f>
        <v>0</v>
      </c>
    </row>
    <row r="20" spans="1:5">
      <c r="A20" s="128"/>
      <c r="B20" s="170" t="s">
        <v>1767</v>
      </c>
      <c r="C20" s="191">
        <v>34</v>
      </c>
      <c r="D20" s="240">
        <f>'PL  Notes'!C346</f>
        <v>0</v>
      </c>
      <c r="E20" s="240">
        <f>'PL  Notes'!D346</f>
        <v>0</v>
      </c>
    </row>
    <row r="21" spans="1:5">
      <c r="A21" s="1217" t="s">
        <v>121</v>
      </c>
      <c r="B21" s="1218"/>
      <c r="C21" s="196"/>
      <c r="D21" s="246">
        <f>D19-D20</f>
        <v>0</v>
      </c>
      <c r="E21" s="246">
        <f>E19-E20</f>
        <v>0</v>
      </c>
    </row>
    <row r="22" spans="1:5">
      <c r="A22" s="157"/>
      <c r="B22" s="158" t="s">
        <v>120</v>
      </c>
      <c r="C22" s="192">
        <v>35</v>
      </c>
      <c r="D22" s="240"/>
      <c r="E22" s="240"/>
    </row>
    <row r="23" spans="1:5">
      <c r="A23" s="157"/>
      <c r="B23" s="160" t="s">
        <v>434</v>
      </c>
      <c r="C23" s="191"/>
      <c r="D23" s="240">
        <f>'PL  Notes'!C352</f>
        <v>0</v>
      </c>
      <c r="E23" s="240">
        <f>'PL  Notes'!D352</f>
        <v>0</v>
      </c>
    </row>
    <row r="24" spans="1:5" s="814" customFormat="1">
      <c r="A24" s="813"/>
      <c r="B24" s="170" t="s">
        <v>1538</v>
      </c>
      <c r="C24" s="829"/>
      <c r="D24" s="240">
        <f>'PL  Notes'!C353</f>
        <v>0</v>
      </c>
      <c r="E24" s="240">
        <f>'PL  Notes'!D353</f>
        <v>0</v>
      </c>
    </row>
    <row r="25" spans="1:5">
      <c r="A25" s="128"/>
      <c r="B25" s="161" t="s">
        <v>1524</v>
      </c>
      <c r="C25" s="193"/>
      <c r="D25" s="240">
        <f>'PL  Notes'!C359</f>
        <v>0</v>
      </c>
      <c r="E25" s="240">
        <f>'PL  Notes'!D359</f>
        <v>0</v>
      </c>
    </row>
    <row r="26" spans="1:5">
      <c r="A26" s="1213" t="s">
        <v>1539</v>
      </c>
      <c r="B26" s="1214"/>
      <c r="C26" s="196"/>
      <c r="D26" s="246">
        <f>D21-SUM(D23:D25)</f>
        <v>0</v>
      </c>
      <c r="E26" s="246">
        <f>E21-SUM(E23:E25)</f>
        <v>0</v>
      </c>
    </row>
    <row r="27" spans="1:5">
      <c r="A27" s="128"/>
      <c r="B27" s="134" t="s">
        <v>45</v>
      </c>
      <c r="C27" s="196"/>
      <c r="D27" s="240">
        <v>0</v>
      </c>
      <c r="E27" s="240">
        <v>0</v>
      </c>
    </row>
    <row r="28" spans="1:5">
      <c r="A28" s="128"/>
      <c r="B28" s="63" t="s">
        <v>44</v>
      </c>
      <c r="C28" s="196"/>
      <c r="D28" s="240">
        <v>0</v>
      </c>
      <c r="E28" s="240">
        <v>0</v>
      </c>
    </row>
    <row r="29" spans="1:5">
      <c r="A29" s="1213" t="s">
        <v>122</v>
      </c>
      <c r="B29" s="1214"/>
      <c r="C29" s="196"/>
      <c r="D29" s="246">
        <f>SUM(D27:D28)</f>
        <v>0</v>
      </c>
      <c r="E29" s="246">
        <f>SUM(E27:E28)</f>
        <v>0</v>
      </c>
    </row>
    <row r="30" spans="1:5" ht="16.5" thickBot="1">
      <c r="A30" s="135" t="s">
        <v>124</v>
      </c>
      <c r="B30" s="338" t="s">
        <v>1540</v>
      </c>
      <c r="C30" s="196"/>
      <c r="D30" s="251">
        <f>D26+D29</f>
        <v>0</v>
      </c>
      <c r="E30" s="251">
        <f>E26+E29</f>
        <v>0</v>
      </c>
    </row>
    <row r="31" spans="1:5">
      <c r="A31" s="128"/>
      <c r="B31" s="124"/>
      <c r="C31" s="196"/>
      <c r="D31" s="240"/>
      <c r="E31" s="240"/>
    </row>
    <row r="32" spans="1:5">
      <c r="A32" s="135" t="s">
        <v>125</v>
      </c>
      <c r="B32" s="124" t="s">
        <v>123</v>
      </c>
      <c r="C32" s="196"/>
      <c r="D32" s="240"/>
      <c r="E32" s="240"/>
    </row>
    <row r="33" spans="1:5">
      <c r="A33" s="128"/>
      <c r="B33" s="124"/>
      <c r="C33" s="196"/>
      <c r="D33" s="240"/>
      <c r="E33" s="240"/>
    </row>
    <row r="34" spans="1:5">
      <c r="A34" s="163" t="s">
        <v>115</v>
      </c>
      <c r="B34" s="340" t="s">
        <v>126</v>
      </c>
      <c r="C34" s="196"/>
      <c r="D34" s="240"/>
      <c r="E34" s="240"/>
    </row>
    <row r="35" spans="1:5">
      <c r="A35" s="62"/>
      <c r="B35" s="340" t="s">
        <v>127</v>
      </c>
      <c r="C35" s="196"/>
      <c r="D35" s="445"/>
      <c r="E35" s="445"/>
    </row>
    <row r="36" spans="1:5">
      <c r="A36" s="62"/>
      <c r="B36" s="161" t="s">
        <v>749</v>
      </c>
      <c r="C36" s="196"/>
      <c r="D36" s="240">
        <f>'PL  Notes'!C365</f>
        <v>0</v>
      </c>
      <c r="E36" s="240">
        <f>'PL  Notes'!D365</f>
        <v>0</v>
      </c>
    </row>
    <row r="37" spans="1:5" ht="7.5" customHeight="1">
      <c r="A37" s="62"/>
      <c r="B37" s="124"/>
      <c r="C37" s="196"/>
      <c r="D37" s="240"/>
      <c r="E37" s="240"/>
    </row>
    <row r="38" spans="1:5">
      <c r="A38" s="62" t="s">
        <v>116</v>
      </c>
      <c r="B38" s="134" t="s">
        <v>128</v>
      </c>
      <c r="C38" s="196"/>
      <c r="D38" s="240"/>
      <c r="E38" s="240"/>
    </row>
    <row r="39" spans="1:5" ht="10.5" customHeight="1">
      <c r="A39" s="128"/>
      <c r="B39" s="124"/>
      <c r="C39" s="196"/>
      <c r="D39" s="240"/>
      <c r="E39" s="240"/>
    </row>
    <row r="40" spans="1:5" ht="16.5" thickBot="1">
      <c r="A40" s="128"/>
      <c r="B40" s="349" t="s">
        <v>750</v>
      </c>
      <c r="C40" s="196"/>
      <c r="D40" s="251">
        <f>D35-D36+D38</f>
        <v>0</v>
      </c>
      <c r="E40" s="251">
        <f>E35-E36+E38</f>
        <v>0</v>
      </c>
    </row>
    <row r="41" spans="1:5">
      <c r="A41" s="128"/>
      <c r="B41" s="134"/>
      <c r="C41" s="196"/>
      <c r="D41" s="240"/>
      <c r="E41" s="240"/>
    </row>
    <row r="42" spans="1:5" ht="32.25" thickBot="1">
      <c r="A42" s="128"/>
      <c r="B42" s="349" t="s">
        <v>1541</v>
      </c>
      <c r="C42" s="196"/>
      <c r="D42" s="251">
        <f>D40+D30</f>
        <v>0</v>
      </c>
      <c r="E42" s="251">
        <f>E40+E30</f>
        <v>0</v>
      </c>
    </row>
    <row r="43" spans="1:5">
      <c r="A43" s="159"/>
      <c r="B43" s="156" t="s">
        <v>435</v>
      </c>
      <c r="C43" s="196"/>
      <c r="D43" s="248"/>
      <c r="E43" s="248"/>
    </row>
    <row r="44" spans="1:5">
      <c r="A44" s="159"/>
      <c r="B44" s="161" t="s">
        <v>436</v>
      </c>
      <c r="C44" s="196"/>
      <c r="D44" s="248"/>
      <c r="E44" s="248"/>
    </row>
    <row r="45" spans="1:5">
      <c r="A45" s="130"/>
      <c r="B45" s="66" t="s">
        <v>437</v>
      </c>
      <c r="C45" s="194"/>
      <c r="D45" s="247"/>
      <c r="E45" s="247"/>
    </row>
    <row r="46" spans="1:5" s="288" customFormat="1" ht="24.75" customHeight="1">
      <c r="A46" s="1219" t="s">
        <v>744</v>
      </c>
      <c r="B46" s="1220"/>
      <c r="C46" s="339" t="s">
        <v>745</v>
      </c>
      <c r="D46" s="1208"/>
      <c r="E46" s="1209"/>
    </row>
    <row r="47" spans="1:5" ht="18.75">
      <c r="A47" s="205" t="str">
        <f>BSheet!A64</f>
        <v>Significant Accounting Policies and the accompanying notes form an integral part of accounts.</v>
      </c>
    </row>
    <row r="48" spans="1:5" ht="18.75">
      <c r="A48" s="1212"/>
      <c r="B48" s="1212"/>
      <c r="C48" s="1212"/>
      <c r="D48" s="1212"/>
      <c r="E48" s="1212"/>
    </row>
    <row r="51" spans="1:5" ht="29.25" customHeight="1">
      <c r="A51" s="1" t="s">
        <v>752</v>
      </c>
      <c r="B51" s="342"/>
      <c r="E51" s="529" t="str">
        <f>BSheet!D67</f>
        <v>Branch Auditor/ Statutory  Auditor</v>
      </c>
    </row>
    <row r="52" spans="1:5">
      <c r="A52" s="186" t="s">
        <v>505</v>
      </c>
      <c r="E52" s="423"/>
    </row>
    <row r="53" spans="1:5">
      <c r="A53" s="186" t="s">
        <v>506</v>
      </c>
    </row>
  </sheetData>
  <protectedRanges>
    <protectedRange sqref="D46"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8:E48"/>
    <mergeCell ref="A29:B29"/>
    <mergeCell ref="A5:B5"/>
    <mergeCell ref="A1:E1"/>
    <mergeCell ref="A2:E2"/>
    <mergeCell ref="A19:B19"/>
    <mergeCell ref="A21:B21"/>
    <mergeCell ref="A26:B26"/>
    <mergeCell ref="A46:B46"/>
    <mergeCell ref="D46:E46"/>
  </mergeCells>
  <pageMargins left="0.7" right="0.26" top="0.38" bottom="0.37" header="0.3" footer="0.3"/>
  <pageSetup paperSize="9" scale="9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133</v>
      </c>
      <c r="B2" s="65"/>
      <c r="C2" s="65"/>
      <c r="D2" s="65"/>
    </row>
    <row r="3" spans="1:4">
      <c r="A3" s="70"/>
      <c r="B3" s="71"/>
      <c r="C3" s="22"/>
      <c r="D3" s="22"/>
    </row>
    <row r="4" spans="1:4">
      <c r="A4" s="25"/>
      <c r="B4" s="72"/>
      <c r="C4" s="69" t="s">
        <v>431</v>
      </c>
      <c r="D4" s="69"/>
    </row>
    <row r="5" spans="1:4" s="21" customFormat="1" ht="47.25">
      <c r="A5" s="97" t="s">
        <v>0</v>
      </c>
      <c r="B5" s="100" t="s">
        <v>454</v>
      </c>
      <c r="C5" s="100" t="s">
        <v>455</v>
      </c>
      <c r="D5" s="100" t="s">
        <v>134</v>
      </c>
    </row>
    <row r="6" spans="1:4">
      <c r="A6" s="78" t="s">
        <v>69</v>
      </c>
      <c r="B6" s="89"/>
      <c r="C6" s="79"/>
      <c r="D6" s="22"/>
    </row>
    <row r="7" spans="1:4">
      <c r="A7" s="80" t="s">
        <v>70</v>
      </c>
      <c r="B7" s="90">
        <f>'P&amp;L'!D30</f>
        <v>0</v>
      </c>
      <c r="C7" s="81" t="e">
        <f>'P&amp;L'!#REF!</f>
        <v>#REF!</v>
      </c>
      <c r="D7" s="81">
        <f>'P&amp;L'!E30</f>
        <v>0</v>
      </c>
    </row>
    <row r="8" spans="1:4">
      <c r="A8" s="78" t="s">
        <v>71</v>
      </c>
      <c r="B8" s="90"/>
      <c r="C8" s="79"/>
      <c r="D8" s="22"/>
    </row>
    <row r="9" spans="1:4">
      <c r="A9" s="80" t="s">
        <v>72</v>
      </c>
      <c r="B9" s="91" t="s">
        <v>96</v>
      </c>
      <c r="C9" s="82" t="s">
        <v>96</v>
      </c>
      <c r="D9" s="82" t="s">
        <v>96</v>
      </c>
    </row>
    <row r="10" spans="1:4">
      <c r="A10" s="80" t="s">
        <v>31</v>
      </c>
      <c r="B10" s="91" t="s">
        <v>96</v>
      </c>
      <c r="C10" s="82" t="s">
        <v>96</v>
      </c>
      <c r="D10" s="82" t="s">
        <v>96</v>
      </c>
    </row>
    <row r="11" spans="1:4">
      <c r="A11" s="80" t="s">
        <v>30</v>
      </c>
      <c r="B11" s="91" t="s">
        <v>96</v>
      </c>
      <c r="C11" s="82" t="s">
        <v>96</v>
      </c>
      <c r="D11" s="82" t="s">
        <v>96</v>
      </c>
    </row>
    <row r="12" spans="1:4">
      <c r="A12" s="80" t="s">
        <v>73</v>
      </c>
      <c r="B12" s="91" t="s">
        <v>96</v>
      </c>
      <c r="C12" s="82" t="s">
        <v>96</v>
      </c>
      <c r="D12" s="82" t="s">
        <v>96</v>
      </c>
    </row>
    <row r="13" spans="1:4">
      <c r="A13" s="80" t="s">
        <v>140</v>
      </c>
      <c r="B13" s="91" t="s">
        <v>96</v>
      </c>
      <c r="C13" s="82" t="s">
        <v>96</v>
      </c>
      <c r="D13" s="82" t="s">
        <v>96</v>
      </c>
    </row>
    <row r="14" spans="1:4">
      <c r="A14" s="80" t="s">
        <v>141</v>
      </c>
      <c r="B14" s="91" t="s">
        <v>96</v>
      </c>
      <c r="C14" s="82" t="s">
        <v>96</v>
      </c>
      <c r="D14" s="82" t="s">
        <v>96</v>
      </c>
    </row>
    <row r="15" spans="1:4">
      <c r="A15" s="80" t="s">
        <v>142</v>
      </c>
      <c r="B15" s="91" t="s">
        <v>96</v>
      </c>
      <c r="C15" s="82" t="s">
        <v>96</v>
      </c>
      <c r="D15" s="82" t="s">
        <v>96</v>
      </c>
    </row>
    <row r="16" spans="1:4">
      <c r="A16" s="80" t="s">
        <v>141</v>
      </c>
      <c r="B16" s="91" t="s">
        <v>96</v>
      </c>
      <c r="C16" s="82" t="s">
        <v>96</v>
      </c>
      <c r="D16" s="82" t="s">
        <v>96</v>
      </c>
    </row>
    <row r="17" spans="1:4">
      <c r="A17" s="80" t="s">
        <v>145</v>
      </c>
      <c r="B17" s="91" t="s">
        <v>96</v>
      </c>
      <c r="C17" s="82" t="s">
        <v>96</v>
      </c>
      <c r="D17" s="82" t="s">
        <v>96</v>
      </c>
    </row>
    <row r="18" spans="1:4">
      <c r="A18" s="80" t="s">
        <v>143</v>
      </c>
      <c r="B18" s="91" t="s">
        <v>96</v>
      </c>
      <c r="C18" s="82" t="s">
        <v>96</v>
      </c>
      <c r="D18" s="82" t="s">
        <v>96</v>
      </c>
    </row>
    <row r="19" spans="1:4">
      <c r="A19" s="80" t="s">
        <v>144</v>
      </c>
      <c r="B19" s="91" t="s">
        <v>96</v>
      </c>
      <c r="C19" s="82" t="s">
        <v>96</v>
      </c>
      <c r="D19" s="82" t="s">
        <v>96</v>
      </c>
    </row>
    <row r="20" spans="1:4">
      <c r="A20" s="78" t="s">
        <v>74</v>
      </c>
      <c r="B20" s="92">
        <f>SUM(B7:B19)</f>
        <v>0</v>
      </c>
      <c r="C20" s="83" t="e">
        <f>SUM(C7:C19)</f>
        <v>#REF!</v>
      </c>
      <c r="D20" s="83">
        <f>SUM(D7:D19)</f>
        <v>0</v>
      </c>
    </row>
    <row r="21" spans="1:4">
      <c r="A21" s="78" t="s">
        <v>71</v>
      </c>
      <c r="B21" s="90"/>
      <c r="C21" s="79"/>
      <c r="D21" s="79"/>
    </row>
    <row r="22" spans="1:4">
      <c r="A22" s="80" t="s">
        <v>146</v>
      </c>
      <c r="B22" s="91" t="s">
        <v>96</v>
      </c>
      <c r="C22" s="82" t="s">
        <v>96</v>
      </c>
      <c r="D22" s="82" t="s">
        <v>96</v>
      </c>
    </row>
    <row r="23" spans="1:4">
      <c r="A23" s="80" t="s">
        <v>147</v>
      </c>
      <c r="B23" s="91" t="s">
        <v>96</v>
      </c>
      <c r="C23" s="82" t="s">
        <v>96</v>
      </c>
      <c r="D23" s="82" t="s">
        <v>96</v>
      </c>
    </row>
    <row r="24" spans="1:4">
      <c r="A24" s="80" t="s">
        <v>148</v>
      </c>
      <c r="B24" s="91" t="s">
        <v>96</v>
      </c>
      <c r="C24" s="82" t="s">
        <v>96</v>
      </c>
      <c r="D24" s="82" t="s">
        <v>96</v>
      </c>
    </row>
    <row r="25" spans="1:4">
      <c r="A25" s="80" t="s">
        <v>438</v>
      </c>
      <c r="B25" s="91" t="s">
        <v>96</v>
      </c>
      <c r="C25" s="82" t="s">
        <v>96</v>
      </c>
      <c r="D25" s="82" t="s">
        <v>96</v>
      </c>
    </row>
    <row r="26" spans="1:4">
      <c r="A26" s="80" t="s">
        <v>439</v>
      </c>
      <c r="B26" s="91" t="s">
        <v>96</v>
      </c>
      <c r="C26" s="82" t="s">
        <v>96</v>
      </c>
      <c r="D26" s="82" t="s">
        <v>96</v>
      </c>
    </row>
    <row r="27" spans="1:4">
      <c r="A27" s="80" t="s">
        <v>440</v>
      </c>
      <c r="B27" s="91" t="s">
        <v>96</v>
      </c>
      <c r="C27" s="82" t="s">
        <v>96</v>
      </c>
      <c r="D27" s="82" t="s">
        <v>96</v>
      </c>
    </row>
    <row r="28" spans="1:4">
      <c r="A28" s="80" t="s">
        <v>153</v>
      </c>
      <c r="B28" s="91" t="s">
        <v>96</v>
      </c>
      <c r="C28" s="82" t="s">
        <v>96</v>
      </c>
      <c r="D28" s="82" t="s">
        <v>96</v>
      </c>
    </row>
    <row r="29" spans="1:4">
      <c r="A29" s="80" t="s">
        <v>149</v>
      </c>
      <c r="B29" s="91" t="s">
        <v>96</v>
      </c>
      <c r="C29" s="82" t="s">
        <v>96</v>
      </c>
      <c r="D29" s="82" t="s">
        <v>96</v>
      </c>
    </row>
    <row r="30" spans="1:4">
      <c r="A30" s="80" t="s">
        <v>154</v>
      </c>
      <c r="B30" s="91" t="s">
        <v>96</v>
      </c>
      <c r="C30" s="82" t="s">
        <v>96</v>
      </c>
      <c r="D30" s="82" t="s">
        <v>96</v>
      </c>
    </row>
    <row r="31" spans="1:4">
      <c r="A31" s="80" t="s">
        <v>155</v>
      </c>
      <c r="B31" s="91" t="s">
        <v>96</v>
      </c>
      <c r="C31" s="82" t="s">
        <v>96</v>
      </c>
      <c r="D31" s="82" t="s">
        <v>96</v>
      </c>
    </row>
    <row r="32" spans="1:4">
      <c r="A32" s="80" t="s">
        <v>150</v>
      </c>
      <c r="B32" s="91" t="s">
        <v>96</v>
      </c>
      <c r="C32" s="82" t="s">
        <v>96</v>
      </c>
      <c r="D32" s="82" t="s">
        <v>96</v>
      </c>
    </row>
    <row r="33" spans="1:4">
      <c r="A33" s="80" t="s">
        <v>156</v>
      </c>
      <c r="B33" s="91" t="s">
        <v>96</v>
      </c>
      <c r="C33" s="82" t="s">
        <v>96</v>
      </c>
      <c r="D33" s="82" t="s">
        <v>96</v>
      </c>
    </row>
    <row r="34" spans="1:4">
      <c r="A34" s="80" t="s">
        <v>157</v>
      </c>
      <c r="B34" s="91" t="s">
        <v>96</v>
      </c>
      <c r="C34" s="82" t="s">
        <v>96</v>
      </c>
      <c r="D34" s="82" t="s">
        <v>96</v>
      </c>
    </row>
    <row r="35" spans="1:4">
      <c r="A35" s="80" t="s">
        <v>151</v>
      </c>
      <c r="B35" s="91" t="s">
        <v>96</v>
      </c>
      <c r="C35" s="82" t="s">
        <v>96</v>
      </c>
      <c r="D35" s="82" t="s">
        <v>96</v>
      </c>
    </row>
    <row r="36" spans="1:4">
      <c r="A36" s="80" t="s">
        <v>152</v>
      </c>
      <c r="B36" s="91" t="s">
        <v>96</v>
      </c>
      <c r="C36" s="82" t="s">
        <v>96</v>
      </c>
      <c r="D36" s="82" t="s">
        <v>96</v>
      </c>
    </row>
    <row r="37" spans="1:4">
      <c r="A37" s="78" t="s">
        <v>158</v>
      </c>
      <c r="B37" s="93">
        <f>SUM(B20:B36)</f>
        <v>0</v>
      </c>
      <c r="C37" s="84" t="e">
        <f>SUM(C20:C36)</f>
        <v>#REF!</v>
      </c>
      <c r="D37" s="84">
        <f>SUM(D20:D36)</f>
        <v>0</v>
      </c>
    </row>
    <row r="38" spans="1:4">
      <c r="A38" s="78" t="s">
        <v>159</v>
      </c>
      <c r="B38" s="91" t="s">
        <v>96</v>
      </c>
      <c r="C38" s="82" t="s">
        <v>96</v>
      </c>
      <c r="D38" s="82" t="s">
        <v>96</v>
      </c>
    </row>
    <row r="39" spans="1:4">
      <c r="A39" s="78" t="s">
        <v>76</v>
      </c>
      <c r="B39" s="105">
        <f>SUM(B37:B38)</f>
        <v>0</v>
      </c>
      <c r="C39" s="105" t="e">
        <f>SUM(C37:C38)</f>
        <v>#REF!</v>
      </c>
      <c r="D39" s="105">
        <f>SUM(D37:D38)</f>
        <v>0</v>
      </c>
    </row>
    <row r="40" spans="1:4">
      <c r="A40" s="78"/>
      <c r="B40" s="103"/>
      <c r="C40" s="104"/>
      <c r="D40" s="104"/>
    </row>
    <row r="41" spans="1:4">
      <c r="A41" s="78" t="s">
        <v>77</v>
      </c>
      <c r="B41" s="90"/>
      <c r="C41" s="79"/>
      <c r="D41" s="79"/>
    </row>
    <row r="42" spans="1:4">
      <c r="A42" s="80" t="s">
        <v>78</v>
      </c>
      <c r="B42" s="91" t="s">
        <v>96</v>
      </c>
      <c r="C42" s="82" t="s">
        <v>96</v>
      </c>
      <c r="D42" s="82" t="s">
        <v>96</v>
      </c>
    </row>
    <row r="43" spans="1:4">
      <c r="A43" s="80" t="s">
        <v>79</v>
      </c>
      <c r="B43" s="91" t="s">
        <v>96</v>
      </c>
      <c r="C43" s="82" t="s">
        <v>96</v>
      </c>
      <c r="D43" s="82" t="s">
        <v>96</v>
      </c>
    </row>
    <row r="44" spans="1:4">
      <c r="A44" s="80" t="s">
        <v>160</v>
      </c>
      <c r="B44" s="91" t="s">
        <v>96</v>
      </c>
      <c r="C44" s="82" t="s">
        <v>96</v>
      </c>
      <c r="D44" s="82" t="s">
        <v>96</v>
      </c>
    </row>
    <row r="45" spans="1:4">
      <c r="A45" s="80" t="s">
        <v>161</v>
      </c>
      <c r="B45" s="91" t="s">
        <v>96</v>
      </c>
      <c r="C45" s="82" t="s">
        <v>96</v>
      </c>
      <c r="D45" s="82" t="s">
        <v>96</v>
      </c>
    </row>
    <row r="46" spans="1:4">
      <c r="A46" s="80" t="s">
        <v>162</v>
      </c>
      <c r="B46" s="91" t="s">
        <v>96</v>
      </c>
      <c r="C46" s="82" t="s">
        <v>96</v>
      </c>
      <c r="D46" s="82" t="s">
        <v>96</v>
      </c>
    </row>
    <row r="47" spans="1:4">
      <c r="A47" s="80" t="s">
        <v>163</v>
      </c>
      <c r="B47" s="91" t="s">
        <v>96</v>
      </c>
      <c r="C47" s="82" t="s">
        <v>96</v>
      </c>
      <c r="D47" s="82" t="s">
        <v>96</v>
      </c>
    </row>
    <row r="48" spans="1:4">
      <c r="A48" s="80" t="s">
        <v>164</v>
      </c>
      <c r="B48" s="91" t="s">
        <v>96</v>
      </c>
      <c r="C48" s="82" t="s">
        <v>96</v>
      </c>
      <c r="D48" s="82" t="s">
        <v>96</v>
      </c>
    </row>
    <row r="49" spans="1:4">
      <c r="A49" s="78" t="s">
        <v>80</v>
      </c>
      <c r="B49" s="93">
        <f>SUM(B42:B48)</f>
        <v>0</v>
      </c>
      <c r="C49" s="84">
        <f>SUM(C42:C48)</f>
        <v>0</v>
      </c>
      <c r="D49" s="84">
        <f>SUM(D42:D48)</f>
        <v>0</v>
      </c>
    </row>
    <row r="50" spans="1:4">
      <c r="A50" s="78" t="s">
        <v>81</v>
      </c>
      <c r="B50" s="90"/>
      <c r="C50" s="79"/>
      <c r="D50" s="79"/>
    </row>
    <row r="51" spans="1:4">
      <c r="A51" s="80" t="s">
        <v>165</v>
      </c>
      <c r="B51" s="91" t="s">
        <v>96</v>
      </c>
      <c r="C51" s="82" t="s">
        <v>96</v>
      </c>
      <c r="D51" s="82" t="s">
        <v>96</v>
      </c>
    </row>
    <row r="52" spans="1:4">
      <c r="A52" s="80" t="s">
        <v>166</v>
      </c>
      <c r="B52" s="91" t="s">
        <v>96</v>
      </c>
      <c r="C52" s="82" t="s">
        <v>96</v>
      </c>
      <c r="D52" s="82" t="s">
        <v>96</v>
      </c>
    </row>
    <row r="53" spans="1:4">
      <c r="A53" s="80" t="s">
        <v>167</v>
      </c>
      <c r="B53" s="91" t="s">
        <v>96</v>
      </c>
      <c r="C53" s="82" t="s">
        <v>96</v>
      </c>
      <c r="D53" s="82" t="s">
        <v>96</v>
      </c>
    </row>
    <row r="54" spans="1:4">
      <c r="A54" s="80" t="s">
        <v>73</v>
      </c>
      <c r="B54" s="91" t="s">
        <v>96</v>
      </c>
      <c r="C54" s="82" t="s">
        <v>96</v>
      </c>
      <c r="D54" s="82" t="s">
        <v>96</v>
      </c>
    </row>
    <row r="55" spans="1:4">
      <c r="A55" s="78" t="s">
        <v>82</v>
      </c>
      <c r="B55" s="93">
        <f>SUM(B51:B54)</f>
        <v>0</v>
      </c>
      <c r="C55" s="84">
        <f>SUM(C51:C54)</f>
        <v>0</v>
      </c>
      <c r="D55" s="84">
        <f>SUM(D51:D54)</f>
        <v>0</v>
      </c>
    </row>
    <row r="56" spans="1:4">
      <c r="A56" s="80"/>
      <c r="B56" s="90"/>
      <c r="C56" s="79"/>
      <c r="D56" s="79"/>
    </row>
    <row r="57" spans="1:4">
      <c r="A57" s="78" t="s">
        <v>132</v>
      </c>
      <c r="B57" s="94">
        <f>B55+B49+B37</f>
        <v>0</v>
      </c>
      <c r="C57" s="85" t="e">
        <f>C55+C49+C37</f>
        <v>#REF!</v>
      </c>
      <c r="D57" s="85">
        <f>D55+D49+D37</f>
        <v>0</v>
      </c>
    </row>
    <row r="58" spans="1:4">
      <c r="A58" s="86"/>
      <c r="B58" s="95"/>
      <c r="C58" s="79"/>
      <c r="D58" s="79"/>
    </row>
    <row r="59" spans="1:4">
      <c r="A59" s="78" t="s">
        <v>168</v>
      </c>
      <c r="B59" s="91" t="s">
        <v>96</v>
      </c>
      <c r="C59" s="82" t="s">
        <v>96</v>
      </c>
      <c r="D59" s="82" t="s">
        <v>96</v>
      </c>
    </row>
    <row r="60" spans="1:4">
      <c r="A60" s="86"/>
      <c r="B60" s="94"/>
      <c r="C60" s="85"/>
      <c r="D60" s="85"/>
    </row>
    <row r="61" spans="1:4">
      <c r="A61" s="87" t="s">
        <v>169</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50"/>
  <sheetViews>
    <sheetView showGridLines="0" view="pageBreakPreview" zoomScale="110" zoomScaleSheetLayoutView="110" workbookViewId="0"/>
  </sheetViews>
  <sheetFormatPr defaultRowHeight="15"/>
  <cols>
    <col min="1" max="1" width="3.7109375" style="537" customWidth="1"/>
    <col min="2" max="2" width="33.7109375" style="537" customWidth="1"/>
    <col min="3" max="3" width="12.5703125" style="538" customWidth="1"/>
    <col min="4" max="4" width="10" style="538" customWidth="1"/>
    <col min="5" max="5" width="12.140625" style="538" customWidth="1"/>
    <col min="6" max="6" width="13.7109375" style="538" customWidth="1"/>
    <col min="7" max="7" width="14.28515625" style="538" customWidth="1"/>
    <col min="8" max="8" width="10.28515625" style="538" customWidth="1"/>
    <col min="9" max="9" width="11.140625" style="538" customWidth="1"/>
    <col min="10" max="10" width="14.140625" style="538" customWidth="1"/>
    <col min="11" max="11" width="14.42578125" style="538" customWidth="1"/>
    <col min="12" max="12" width="11.42578125" style="538" customWidth="1"/>
    <col min="13" max="13" width="14.85546875" style="538" customWidth="1"/>
    <col min="14" max="14" width="15" style="539" customWidth="1"/>
    <col min="15" max="15" width="18" style="538" customWidth="1"/>
    <col min="16" max="16" width="17.28515625" style="537" customWidth="1"/>
    <col min="17" max="17" width="16.42578125" style="537" customWidth="1"/>
    <col min="18" max="18" width="17.5703125" style="537" customWidth="1"/>
    <col min="19" max="19" width="11.85546875" style="537" customWidth="1"/>
    <col min="20" max="20" width="16.7109375" style="537" customWidth="1"/>
    <col min="21" max="21" width="15.42578125" style="537" customWidth="1"/>
    <col min="22" max="22" width="12.7109375" style="537" customWidth="1"/>
    <col min="23" max="23" width="16.7109375" style="537" customWidth="1"/>
    <col min="24" max="24" width="16.5703125" style="537" customWidth="1"/>
    <col min="25" max="25" width="10.28515625" style="537" customWidth="1"/>
    <col min="26" max="16384" width="9.140625" style="537"/>
  </cols>
  <sheetData>
    <row r="1" spans="1:26">
      <c r="A1" s="536" t="str">
        <f>BSheet!A1</f>
        <v>THE STATE TRADING CORPORATION OF INDIA LTD</v>
      </c>
    </row>
    <row r="2" spans="1:26">
      <c r="A2" s="536" t="s">
        <v>1818</v>
      </c>
    </row>
    <row r="3" spans="1:26">
      <c r="A3" s="536" t="str">
        <f>BSheet!A3</f>
        <v>Name of the Branch/Division (Co):</v>
      </c>
      <c r="B3" s="536"/>
    </row>
    <row r="4" spans="1:26">
      <c r="A4" s="540">
        <v>4</v>
      </c>
      <c r="B4" s="536" t="s">
        <v>130</v>
      </c>
    </row>
    <row r="5" spans="1:26">
      <c r="B5" s="1222" t="s">
        <v>1819</v>
      </c>
      <c r="C5" s="1223"/>
      <c r="O5" s="541" t="str">
        <f>BSheet!A4</f>
        <v>(Amount Rs.)</v>
      </c>
      <c r="Z5" s="542"/>
    </row>
    <row r="6" spans="1:26" s="563" customFormat="1" ht="14.25" customHeight="1">
      <c r="B6" s="1224" t="s">
        <v>0</v>
      </c>
      <c r="C6" s="1226" t="s">
        <v>784</v>
      </c>
      <c r="D6" s="1226"/>
      <c r="E6" s="1226"/>
      <c r="F6" s="1226"/>
      <c r="G6" s="1226" t="s">
        <v>785</v>
      </c>
      <c r="H6" s="1226"/>
      <c r="I6" s="1226"/>
      <c r="J6" s="1226"/>
      <c r="K6" s="1227" t="s">
        <v>786</v>
      </c>
      <c r="L6" s="1227"/>
      <c r="M6" s="1227"/>
      <c r="N6" s="1227"/>
      <c r="O6" s="565" t="s">
        <v>787</v>
      </c>
      <c r="Z6" s="566"/>
    </row>
    <row r="7" spans="1:26" s="544" customFormat="1" ht="60.75" customHeight="1">
      <c r="B7" s="1225"/>
      <c r="C7" s="545" t="s">
        <v>1842</v>
      </c>
      <c r="D7" s="545" t="s">
        <v>19</v>
      </c>
      <c r="E7" s="545" t="s">
        <v>135</v>
      </c>
      <c r="F7" s="545" t="s">
        <v>1820</v>
      </c>
      <c r="G7" s="545" t="s">
        <v>1843</v>
      </c>
      <c r="H7" s="545" t="s">
        <v>19</v>
      </c>
      <c r="I7" s="545" t="s">
        <v>135</v>
      </c>
      <c r="J7" s="545" t="s">
        <v>1821</v>
      </c>
      <c r="K7" s="545" t="s">
        <v>1844</v>
      </c>
      <c r="L7" s="545" t="s">
        <v>19</v>
      </c>
      <c r="M7" s="545" t="s">
        <v>135</v>
      </c>
      <c r="N7" s="545" t="s">
        <v>1822</v>
      </c>
      <c r="O7" s="545" t="s">
        <v>1823</v>
      </c>
    </row>
    <row r="8" spans="1:26" s="546" customFormat="1" ht="17.25">
      <c r="B8" s="547" t="s">
        <v>725</v>
      </c>
      <c r="C8" s="548"/>
      <c r="D8" s="548"/>
      <c r="E8" s="548"/>
      <c r="F8" s="548"/>
      <c r="G8" s="548"/>
      <c r="H8" s="548"/>
      <c r="I8" s="548"/>
      <c r="J8" s="548"/>
      <c r="K8" s="548"/>
      <c r="L8" s="548"/>
      <c r="M8" s="548"/>
      <c r="N8" s="548"/>
      <c r="O8" s="548"/>
    </row>
    <row r="9" spans="1:26" s="549" customFormat="1">
      <c r="B9" s="550" t="s">
        <v>172</v>
      </c>
      <c r="C9" s="551">
        <f t="shared" ref="C9:C16" si="0">F32</f>
        <v>0</v>
      </c>
      <c r="D9" s="551"/>
      <c r="E9" s="551"/>
      <c r="F9" s="552">
        <f>SUM(C9:E9)</f>
        <v>0</v>
      </c>
      <c r="G9" s="551">
        <f t="shared" ref="G9:G16" si="1">J32</f>
        <v>0</v>
      </c>
      <c r="H9" s="551"/>
      <c r="I9" s="551"/>
      <c r="J9" s="552">
        <f t="shared" ref="J9:J21" si="2">SUM(G9:I9)</f>
        <v>0</v>
      </c>
      <c r="K9" s="552"/>
      <c r="L9" s="552"/>
      <c r="M9" s="552"/>
      <c r="N9" s="553"/>
      <c r="O9" s="552">
        <f>F9-J9-N9</f>
        <v>0</v>
      </c>
    </row>
    <row r="10" spans="1:26" s="549" customFormat="1">
      <c r="B10" s="550" t="s">
        <v>173</v>
      </c>
      <c r="C10" s="551">
        <f t="shared" si="0"/>
        <v>0</v>
      </c>
      <c r="D10" s="551"/>
      <c r="E10" s="551"/>
      <c r="F10" s="552">
        <f t="shared" ref="F10:F21" si="3">SUM(C10:E10)</f>
        <v>0</v>
      </c>
      <c r="G10" s="551">
        <f t="shared" si="1"/>
        <v>0</v>
      </c>
      <c r="H10" s="551"/>
      <c r="I10" s="551"/>
      <c r="J10" s="552">
        <f t="shared" si="2"/>
        <v>0</v>
      </c>
      <c r="K10" s="552"/>
      <c r="L10" s="552"/>
      <c r="M10" s="552"/>
      <c r="N10" s="553"/>
      <c r="O10" s="552">
        <f t="shared" ref="O10:O22" si="4">F10-J10-N10</f>
        <v>0</v>
      </c>
    </row>
    <row r="11" spans="1:26" s="549" customFormat="1">
      <c r="B11" s="550" t="s">
        <v>18</v>
      </c>
      <c r="C11" s="551">
        <f t="shared" si="0"/>
        <v>0</v>
      </c>
      <c r="D11" s="551"/>
      <c r="E11" s="551"/>
      <c r="F11" s="552">
        <f t="shared" si="3"/>
        <v>0</v>
      </c>
      <c r="G11" s="551">
        <f t="shared" si="1"/>
        <v>0</v>
      </c>
      <c r="H11" s="551"/>
      <c r="I11" s="551"/>
      <c r="J11" s="552">
        <f t="shared" si="2"/>
        <v>0</v>
      </c>
      <c r="K11" s="552"/>
      <c r="L11" s="552"/>
      <c r="M11" s="552"/>
      <c r="N11" s="553"/>
      <c r="O11" s="552">
        <f t="shared" si="4"/>
        <v>0</v>
      </c>
    </row>
    <row r="12" spans="1:26" s="549" customFormat="1">
      <c r="B12" s="550" t="s">
        <v>86</v>
      </c>
      <c r="C12" s="551">
        <f t="shared" si="0"/>
        <v>0</v>
      </c>
      <c r="D12" s="551"/>
      <c r="E12" s="551"/>
      <c r="F12" s="552">
        <f t="shared" si="3"/>
        <v>0</v>
      </c>
      <c r="G12" s="551">
        <f t="shared" si="1"/>
        <v>0</v>
      </c>
      <c r="H12" s="551"/>
      <c r="I12" s="551"/>
      <c r="J12" s="552">
        <f t="shared" si="2"/>
        <v>0</v>
      </c>
      <c r="K12" s="552"/>
      <c r="L12" s="552"/>
      <c r="M12" s="552"/>
      <c r="N12" s="553"/>
      <c r="O12" s="552">
        <f t="shared" si="4"/>
        <v>0</v>
      </c>
    </row>
    <row r="13" spans="1:26" s="549" customFormat="1">
      <c r="B13" s="550" t="s">
        <v>174</v>
      </c>
      <c r="C13" s="551">
        <f t="shared" si="0"/>
        <v>0</v>
      </c>
      <c r="D13" s="551"/>
      <c r="E13" s="551"/>
      <c r="F13" s="552">
        <f t="shared" si="3"/>
        <v>0</v>
      </c>
      <c r="G13" s="551">
        <f t="shared" si="1"/>
        <v>0</v>
      </c>
      <c r="H13" s="551"/>
      <c r="I13" s="551"/>
      <c r="J13" s="552">
        <f t="shared" si="2"/>
        <v>0</v>
      </c>
      <c r="K13" s="552"/>
      <c r="L13" s="552"/>
      <c r="M13" s="552"/>
      <c r="N13" s="553"/>
      <c r="O13" s="552">
        <f t="shared" si="4"/>
        <v>0</v>
      </c>
    </row>
    <row r="14" spans="1:26" s="549" customFormat="1">
      <c r="B14" s="550" t="s">
        <v>175</v>
      </c>
      <c r="C14" s="551">
        <f t="shared" si="0"/>
        <v>0</v>
      </c>
      <c r="D14" s="551"/>
      <c r="E14" s="551"/>
      <c r="F14" s="552">
        <f t="shared" si="3"/>
        <v>0</v>
      </c>
      <c r="G14" s="551">
        <f t="shared" si="1"/>
        <v>0</v>
      </c>
      <c r="H14" s="551"/>
      <c r="I14" s="551"/>
      <c r="J14" s="552">
        <f t="shared" si="2"/>
        <v>0</v>
      </c>
      <c r="K14" s="552"/>
      <c r="L14" s="552"/>
      <c r="M14" s="552"/>
      <c r="N14" s="553"/>
      <c r="O14" s="552">
        <f t="shared" si="4"/>
        <v>0</v>
      </c>
    </row>
    <row r="15" spans="1:26" s="549" customFormat="1" ht="30">
      <c r="B15" s="550" t="s">
        <v>176</v>
      </c>
      <c r="C15" s="551">
        <f t="shared" si="0"/>
        <v>0</v>
      </c>
      <c r="D15" s="551"/>
      <c r="E15" s="551"/>
      <c r="F15" s="552">
        <f t="shared" si="3"/>
        <v>0</v>
      </c>
      <c r="G15" s="551">
        <f t="shared" si="1"/>
        <v>0</v>
      </c>
      <c r="H15" s="551"/>
      <c r="I15" s="551"/>
      <c r="J15" s="552">
        <f t="shared" si="2"/>
        <v>0</v>
      </c>
      <c r="K15" s="552"/>
      <c r="L15" s="552"/>
      <c r="M15" s="552"/>
      <c r="N15" s="553"/>
      <c r="O15" s="552">
        <f t="shared" si="4"/>
        <v>0</v>
      </c>
    </row>
    <row r="16" spans="1:26" s="549" customFormat="1">
      <c r="B16" s="550" t="s">
        <v>177</v>
      </c>
      <c r="C16" s="551">
        <f t="shared" si="0"/>
        <v>0</v>
      </c>
      <c r="D16" s="551"/>
      <c r="E16" s="551"/>
      <c r="F16" s="552">
        <f t="shared" si="3"/>
        <v>0</v>
      </c>
      <c r="G16" s="551">
        <f t="shared" si="1"/>
        <v>0</v>
      </c>
      <c r="H16" s="551"/>
      <c r="I16" s="551"/>
      <c r="J16" s="552">
        <f t="shared" si="2"/>
        <v>0</v>
      </c>
      <c r="K16" s="552"/>
      <c r="L16" s="552"/>
      <c r="M16" s="552"/>
      <c r="N16" s="553"/>
      <c r="O16" s="552">
        <f t="shared" si="4"/>
        <v>0</v>
      </c>
    </row>
    <row r="17" spans="1:15" s="546" customFormat="1" ht="17.25">
      <c r="B17" s="554" t="s">
        <v>726</v>
      </c>
      <c r="C17" s="555"/>
      <c r="D17" s="555"/>
      <c r="E17" s="555"/>
      <c r="F17" s="555"/>
      <c r="G17" s="555"/>
      <c r="H17" s="555"/>
      <c r="I17" s="555"/>
      <c r="J17" s="555"/>
      <c r="K17" s="555"/>
      <c r="L17" s="555"/>
      <c r="M17" s="555"/>
      <c r="N17" s="555"/>
      <c r="O17" s="552">
        <f t="shared" si="4"/>
        <v>0</v>
      </c>
    </row>
    <row r="18" spans="1:15" s="549" customFormat="1">
      <c r="B18" s="550" t="s">
        <v>66</v>
      </c>
      <c r="C18" s="551">
        <f>F41</f>
        <v>0</v>
      </c>
      <c r="D18" s="551"/>
      <c r="E18" s="551"/>
      <c r="F18" s="552">
        <f t="shared" si="3"/>
        <v>0</v>
      </c>
      <c r="G18" s="551">
        <f>J41</f>
        <v>0</v>
      </c>
      <c r="H18" s="551"/>
      <c r="I18" s="551"/>
      <c r="J18" s="552">
        <f t="shared" si="2"/>
        <v>0</v>
      </c>
      <c r="K18" s="552"/>
      <c r="L18" s="552"/>
      <c r="M18" s="552"/>
      <c r="N18" s="553"/>
      <c r="O18" s="552">
        <f t="shared" si="4"/>
        <v>0</v>
      </c>
    </row>
    <row r="19" spans="1:15" s="549" customFormat="1">
      <c r="B19" s="550" t="s">
        <v>173</v>
      </c>
      <c r="C19" s="551">
        <f>F42</f>
        <v>0</v>
      </c>
      <c r="D19" s="551"/>
      <c r="E19" s="551"/>
      <c r="F19" s="552">
        <f t="shared" si="3"/>
        <v>0</v>
      </c>
      <c r="G19" s="551">
        <f>J42</f>
        <v>0</v>
      </c>
      <c r="H19" s="551"/>
      <c r="I19" s="551"/>
      <c r="J19" s="552">
        <f t="shared" si="2"/>
        <v>0</v>
      </c>
      <c r="K19" s="552"/>
      <c r="L19" s="552"/>
      <c r="M19" s="552"/>
      <c r="N19" s="553"/>
      <c r="O19" s="552">
        <f t="shared" si="4"/>
        <v>0</v>
      </c>
    </row>
    <row r="20" spans="1:15" s="549" customFormat="1">
      <c r="B20" s="550" t="s">
        <v>754</v>
      </c>
      <c r="C20" s="551">
        <f>F43</f>
        <v>0</v>
      </c>
      <c r="D20" s="551"/>
      <c r="E20" s="551"/>
      <c r="F20" s="552">
        <f t="shared" si="3"/>
        <v>0</v>
      </c>
      <c r="G20" s="551">
        <f>J43</f>
        <v>0</v>
      </c>
      <c r="H20" s="551"/>
      <c r="I20" s="551"/>
      <c r="J20" s="552">
        <f t="shared" si="2"/>
        <v>0</v>
      </c>
      <c r="K20" s="552"/>
      <c r="L20" s="552"/>
      <c r="M20" s="552"/>
      <c r="N20" s="553"/>
      <c r="O20" s="552">
        <f t="shared" si="4"/>
        <v>0</v>
      </c>
    </row>
    <row r="21" spans="1:15" s="549" customFormat="1">
      <c r="B21" s="550" t="s">
        <v>755</v>
      </c>
      <c r="C21" s="551">
        <f>F44</f>
        <v>0</v>
      </c>
      <c r="D21" s="551"/>
      <c r="E21" s="551"/>
      <c r="F21" s="552">
        <f t="shared" si="3"/>
        <v>0</v>
      </c>
      <c r="G21" s="551">
        <f>J44</f>
        <v>0</v>
      </c>
      <c r="H21" s="551"/>
      <c r="I21" s="551"/>
      <c r="J21" s="552">
        <f t="shared" si="2"/>
        <v>0</v>
      </c>
      <c r="K21" s="552"/>
      <c r="L21" s="552"/>
      <c r="M21" s="552"/>
      <c r="N21" s="553"/>
      <c r="O21" s="552">
        <f t="shared" si="4"/>
        <v>0</v>
      </c>
    </row>
    <row r="22" spans="1:15" s="549" customFormat="1">
      <c r="B22" s="550" t="s">
        <v>184</v>
      </c>
      <c r="C22" s="551">
        <f>F45</f>
        <v>0</v>
      </c>
      <c r="D22" s="551"/>
      <c r="E22" s="551"/>
      <c r="F22" s="552">
        <f>SUM(C22:E22)</f>
        <v>0</v>
      </c>
      <c r="G22" s="551">
        <f>J45</f>
        <v>0</v>
      </c>
      <c r="H22" s="551"/>
      <c r="I22" s="551"/>
      <c r="J22" s="552">
        <f>SUM(G22:I22)</f>
        <v>0</v>
      </c>
      <c r="K22" s="552"/>
      <c r="L22" s="552"/>
      <c r="M22" s="552"/>
      <c r="N22" s="553"/>
      <c r="O22" s="552">
        <f t="shared" si="4"/>
        <v>0</v>
      </c>
    </row>
    <row r="23" spans="1:15" s="549" customFormat="1">
      <c r="B23" s="556" t="s">
        <v>17</v>
      </c>
      <c r="C23" s="543">
        <f>SUM(C9:C22)</f>
        <v>0</v>
      </c>
      <c r="D23" s="543">
        <f t="shared" ref="D23:O23" si="5">SUM(D9:D22)</f>
        <v>0</v>
      </c>
      <c r="E23" s="543">
        <f t="shared" si="5"/>
        <v>0</v>
      </c>
      <c r="F23" s="543">
        <f t="shared" si="5"/>
        <v>0</v>
      </c>
      <c r="G23" s="543">
        <f t="shared" si="5"/>
        <v>0</v>
      </c>
      <c r="H23" s="543">
        <f t="shared" si="5"/>
        <v>0</v>
      </c>
      <c r="I23" s="543">
        <f t="shared" si="5"/>
        <v>0</v>
      </c>
      <c r="J23" s="543">
        <f t="shared" si="5"/>
        <v>0</v>
      </c>
      <c r="K23" s="543">
        <f t="shared" si="5"/>
        <v>0</v>
      </c>
      <c r="L23" s="543">
        <f t="shared" si="5"/>
        <v>0</v>
      </c>
      <c r="M23" s="543">
        <f t="shared" si="5"/>
        <v>0</v>
      </c>
      <c r="N23" s="543">
        <f t="shared" si="5"/>
        <v>0</v>
      </c>
      <c r="O23" s="543">
        <f t="shared" si="5"/>
        <v>0</v>
      </c>
    </row>
    <row r="24" spans="1:15" s="549" customFormat="1" hidden="1">
      <c r="B24" s="557"/>
      <c r="C24" s="558"/>
      <c r="D24" s="558"/>
      <c r="E24" s="558"/>
      <c r="F24" s="558"/>
      <c r="G24" s="558"/>
      <c r="H24" s="558"/>
      <c r="I24" s="558"/>
      <c r="J24" s="558"/>
      <c r="K24" s="558"/>
      <c r="L24" s="558"/>
      <c r="M24" s="558"/>
      <c r="N24" s="559"/>
      <c r="O24" s="558"/>
    </row>
    <row r="25" spans="1:15" s="549" customFormat="1" hidden="1">
      <c r="B25" s="557"/>
      <c r="C25" s="558"/>
      <c r="D25" s="558"/>
      <c r="E25" s="558"/>
      <c r="F25" s="558"/>
      <c r="G25" s="558"/>
      <c r="H25" s="558"/>
      <c r="I25" s="558"/>
      <c r="J25" s="558"/>
      <c r="K25" s="558"/>
      <c r="L25" s="558"/>
      <c r="M25" s="558"/>
      <c r="N25" s="559"/>
      <c r="O25" s="558"/>
    </row>
    <row r="26" spans="1:15" hidden="1">
      <c r="A26" s="537" t="s">
        <v>457</v>
      </c>
      <c r="I26" s="538" t="s">
        <v>458</v>
      </c>
      <c r="M26" s="1221" t="str">
        <f>BSheet!D67</f>
        <v>Branch Auditor/ Statutory  Auditor</v>
      </c>
      <c r="N26" s="1221"/>
      <c r="O26" s="1221"/>
    </row>
    <row r="27" spans="1:15" s="549" customFormat="1">
      <c r="B27" s="560"/>
      <c r="C27" s="561"/>
      <c r="D27" s="561"/>
      <c r="E27" s="561"/>
      <c r="F27" s="561"/>
      <c r="G27" s="561"/>
      <c r="H27" s="561"/>
      <c r="I27" s="561"/>
      <c r="J27" s="561"/>
      <c r="K27" s="561"/>
      <c r="L27" s="561"/>
      <c r="M27" s="561"/>
      <c r="N27" s="562"/>
      <c r="O27" s="561"/>
    </row>
    <row r="28" spans="1:15" s="549" customFormat="1" hidden="1">
      <c r="B28" s="1222" t="s">
        <v>1831</v>
      </c>
      <c r="C28" s="1222"/>
      <c r="D28" s="561"/>
      <c r="E28" s="561"/>
      <c r="F28" s="561"/>
      <c r="G28" s="561"/>
      <c r="H28" s="561"/>
      <c r="I28" s="561"/>
      <c r="J28" s="561"/>
      <c r="K28" s="561"/>
      <c r="L28" s="561"/>
      <c r="M28" s="561"/>
      <c r="N28" s="562"/>
      <c r="O28" s="561"/>
    </row>
    <row r="29" spans="1:15" s="544" customFormat="1" ht="12" hidden="1" customHeight="1">
      <c r="B29" s="1231" t="s">
        <v>0</v>
      </c>
      <c r="C29" s="1228" t="s">
        <v>784</v>
      </c>
      <c r="D29" s="1229"/>
      <c r="E29" s="1229"/>
      <c r="F29" s="1230"/>
      <c r="G29" s="1226" t="s">
        <v>785</v>
      </c>
      <c r="H29" s="1226"/>
      <c r="I29" s="1226"/>
      <c r="J29" s="1226"/>
      <c r="K29" s="1227" t="s">
        <v>786</v>
      </c>
      <c r="L29" s="1227"/>
      <c r="M29" s="1227"/>
      <c r="N29" s="1227"/>
      <c r="O29" s="565" t="s">
        <v>787</v>
      </c>
    </row>
    <row r="30" spans="1:15" s="563" customFormat="1" ht="59.25" hidden="1" customHeight="1">
      <c r="B30" s="1232"/>
      <c r="C30" s="545" t="s">
        <v>1845</v>
      </c>
      <c r="D30" s="545" t="s">
        <v>19</v>
      </c>
      <c r="E30" s="545" t="s">
        <v>135</v>
      </c>
      <c r="F30" s="545" t="s">
        <v>1832</v>
      </c>
      <c r="G30" s="545" t="s">
        <v>1768</v>
      </c>
      <c r="H30" s="545" t="s">
        <v>19</v>
      </c>
      <c r="I30" s="545" t="s">
        <v>135</v>
      </c>
      <c r="J30" s="545" t="s">
        <v>1833</v>
      </c>
      <c r="K30" s="545" t="s">
        <v>1769</v>
      </c>
      <c r="L30" s="545" t="s">
        <v>19</v>
      </c>
      <c r="M30" s="545" t="s">
        <v>135</v>
      </c>
      <c r="N30" s="545" t="s">
        <v>1834</v>
      </c>
      <c r="O30" s="545" t="s">
        <v>1835</v>
      </c>
    </row>
    <row r="31" spans="1:15" s="563" customFormat="1" ht="17.25" hidden="1">
      <c r="B31" s="547" t="s">
        <v>725</v>
      </c>
      <c r="C31" s="555"/>
      <c r="D31" s="555"/>
      <c r="E31" s="555"/>
      <c r="F31" s="555"/>
      <c r="G31" s="555"/>
      <c r="H31" s="555"/>
      <c r="I31" s="555"/>
      <c r="J31" s="555"/>
      <c r="K31" s="555"/>
      <c r="L31" s="555"/>
      <c r="M31" s="555"/>
      <c r="N31" s="555"/>
      <c r="O31" s="555"/>
    </row>
    <row r="32" spans="1:15" hidden="1">
      <c r="B32" s="550" t="s">
        <v>172</v>
      </c>
      <c r="C32" s="551"/>
      <c r="D32" s="551"/>
      <c r="E32" s="551"/>
      <c r="F32" s="552">
        <f>SUM(C32:E32)</f>
        <v>0</v>
      </c>
      <c r="G32" s="551"/>
      <c r="H32" s="551"/>
      <c r="I32" s="551"/>
      <c r="J32" s="552">
        <f>SUM(G32:I32)</f>
        <v>0</v>
      </c>
      <c r="K32" s="552"/>
      <c r="L32" s="552"/>
      <c r="M32" s="552"/>
      <c r="N32" s="553"/>
      <c r="O32" s="552">
        <f>F32-J32-N32</f>
        <v>0</v>
      </c>
    </row>
    <row r="33" spans="2:15" hidden="1">
      <c r="B33" s="550" t="s">
        <v>173</v>
      </c>
      <c r="C33" s="551"/>
      <c r="D33" s="551"/>
      <c r="E33" s="551"/>
      <c r="F33" s="552">
        <f t="shared" ref="F33:F44" si="6">SUM(C33:E33)</f>
        <v>0</v>
      </c>
      <c r="G33" s="551"/>
      <c r="H33" s="551"/>
      <c r="I33" s="551"/>
      <c r="J33" s="552">
        <f t="shared" ref="J33:J44" si="7">SUM(G33:I33)</f>
        <v>0</v>
      </c>
      <c r="K33" s="552"/>
      <c r="L33" s="552"/>
      <c r="M33" s="552"/>
      <c r="N33" s="553"/>
      <c r="O33" s="552">
        <f t="shared" ref="O33:O45" si="8">F33-J33-N33</f>
        <v>0</v>
      </c>
    </row>
    <row r="34" spans="2:15" hidden="1">
      <c r="B34" s="550" t="s">
        <v>18</v>
      </c>
      <c r="C34" s="551"/>
      <c r="D34" s="551"/>
      <c r="E34" s="551"/>
      <c r="F34" s="552">
        <f t="shared" si="6"/>
        <v>0</v>
      </c>
      <c r="G34" s="551"/>
      <c r="H34" s="551"/>
      <c r="I34" s="551"/>
      <c r="J34" s="552">
        <f t="shared" si="7"/>
        <v>0</v>
      </c>
      <c r="K34" s="552"/>
      <c r="L34" s="552"/>
      <c r="M34" s="552"/>
      <c r="N34" s="553"/>
      <c r="O34" s="552">
        <f t="shared" si="8"/>
        <v>0</v>
      </c>
    </row>
    <row r="35" spans="2:15" hidden="1">
      <c r="B35" s="550" t="s">
        <v>86</v>
      </c>
      <c r="C35" s="551"/>
      <c r="D35" s="551"/>
      <c r="E35" s="551"/>
      <c r="F35" s="552">
        <f t="shared" si="6"/>
        <v>0</v>
      </c>
      <c r="G35" s="551"/>
      <c r="H35" s="551"/>
      <c r="I35" s="551"/>
      <c r="J35" s="552">
        <f t="shared" si="7"/>
        <v>0</v>
      </c>
      <c r="K35" s="552"/>
      <c r="L35" s="552"/>
      <c r="M35" s="552"/>
      <c r="N35" s="553"/>
      <c r="O35" s="552">
        <f t="shared" si="8"/>
        <v>0</v>
      </c>
    </row>
    <row r="36" spans="2:15" hidden="1">
      <c r="B36" s="550" t="s">
        <v>174</v>
      </c>
      <c r="C36" s="551"/>
      <c r="D36" s="551"/>
      <c r="E36" s="551"/>
      <c r="F36" s="552">
        <f t="shared" si="6"/>
        <v>0</v>
      </c>
      <c r="G36" s="551"/>
      <c r="H36" s="551"/>
      <c r="I36" s="551"/>
      <c r="J36" s="552">
        <f t="shared" si="7"/>
        <v>0</v>
      </c>
      <c r="K36" s="552"/>
      <c r="L36" s="552"/>
      <c r="M36" s="552"/>
      <c r="N36" s="553"/>
      <c r="O36" s="552">
        <f t="shared" si="8"/>
        <v>0</v>
      </c>
    </row>
    <row r="37" spans="2:15" hidden="1">
      <c r="B37" s="550" t="s">
        <v>175</v>
      </c>
      <c r="C37" s="551"/>
      <c r="D37" s="551"/>
      <c r="E37" s="551"/>
      <c r="F37" s="552">
        <f t="shared" si="6"/>
        <v>0</v>
      </c>
      <c r="G37" s="551"/>
      <c r="H37" s="551"/>
      <c r="I37" s="551"/>
      <c r="J37" s="552">
        <f t="shared" si="7"/>
        <v>0</v>
      </c>
      <c r="K37" s="552"/>
      <c r="L37" s="552"/>
      <c r="M37" s="552"/>
      <c r="N37" s="553"/>
      <c r="O37" s="552">
        <f t="shared" si="8"/>
        <v>0</v>
      </c>
    </row>
    <row r="38" spans="2:15" ht="30" hidden="1">
      <c r="B38" s="550" t="s">
        <v>176</v>
      </c>
      <c r="C38" s="551"/>
      <c r="D38" s="551"/>
      <c r="E38" s="551"/>
      <c r="F38" s="552">
        <f t="shared" si="6"/>
        <v>0</v>
      </c>
      <c r="G38" s="551"/>
      <c r="H38" s="551"/>
      <c r="I38" s="551"/>
      <c r="J38" s="552">
        <f t="shared" si="7"/>
        <v>0</v>
      </c>
      <c r="K38" s="552"/>
      <c r="L38" s="552"/>
      <c r="M38" s="552"/>
      <c r="N38" s="553"/>
      <c r="O38" s="552">
        <f t="shared" si="8"/>
        <v>0</v>
      </c>
    </row>
    <row r="39" spans="2:15" hidden="1">
      <c r="B39" s="550" t="s">
        <v>177</v>
      </c>
      <c r="C39" s="551"/>
      <c r="D39" s="551"/>
      <c r="E39" s="551"/>
      <c r="F39" s="552">
        <f t="shared" si="6"/>
        <v>0</v>
      </c>
      <c r="G39" s="551"/>
      <c r="H39" s="551"/>
      <c r="I39" s="551"/>
      <c r="J39" s="552">
        <f t="shared" si="7"/>
        <v>0</v>
      </c>
      <c r="K39" s="552"/>
      <c r="L39" s="552"/>
      <c r="M39" s="552"/>
      <c r="N39" s="553"/>
      <c r="O39" s="552">
        <f t="shared" si="8"/>
        <v>0</v>
      </c>
    </row>
    <row r="40" spans="2:15" ht="17.25" hidden="1">
      <c r="B40" s="554" t="s">
        <v>726</v>
      </c>
      <c r="C40" s="551"/>
      <c r="D40" s="551"/>
      <c r="E40" s="551"/>
      <c r="F40" s="552"/>
      <c r="G40" s="551"/>
      <c r="H40" s="551"/>
      <c r="I40" s="551"/>
      <c r="J40" s="552"/>
      <c r="K40" s="552"/>
      <c r="L40" s="552"/>
      <c r="M40" s="552"/>
      <c r="N40" s="553"/>
      <c r="O40" s="552">
        <f t="shared" si="8"/>
        <v>0</v>
      </c>
    </row>
    <row r="41" spans="2:15" hidden="1">
      <c r="B41" s="550" t="s">
        <v>178</v>
      </c>
      <c r="C41" s="551"/>
      <c r="D41" s="551"/>
      <c r="E41" s="551"/>
      <c r="F41" s="552">
        <f t="shared" si="6"/>
        <v>0</v>
      </c>
      <c r="G41" s="551"/>
      <c r="H41" s="551"/>
      <c r="I41" s="551"/>
      <c r="J41" s="552">
        <f t="shared" si="7"/>
        <v>0</v>
      </c>
      <c r="K41" s="552"/>
      <c r="L41" s="552"/>
      <c r="M41" s="552"/>
      <c r="N41" s="553"/>
      <c r="O41" s="552">
        <f t="shared" si="8"/>
        <v>0</v>
      </c>
    </row>
    <row r="42" spans="2:15" hidden="1">
      <c r="B42" s="550" t="s">
        <v>179</v>
      </c>
      <c r="C42" s="551"/>
      <c r="D42" s="551"/>
      <c r="E42" s="551"/>
      <c r="F42" s="552">
        <f t="shared" si="6"/>
        <v>0</v>
      </c>
      <c r="G42" s="551"/>
      <c r="H42" s="551"/>
      <c r="I42" s="551"/>
      <c r="J42" s="552">
        <f t="shared" si="7"/>
        <v>0</v>
      </c>
      <c r="K42" s="552"/>
      <c r="L42" s="552"/>
      <c r="M42" s="552"/>
      <c r="N42" s="553"/>
      <c r="O42" s="552">
        <f t="shared" si="8"/>
        <v>0</v>
      </c>
    </row>
    <row r="43" spans="2:15" ht="30" hidden="1">
      <c r="B43" s="550" t="s">
        <v>180</v>
      </c>
      <c r="C43" s="551"/>
      <c r="D43" s="551"/>
      <c r="E43" s="551"/>
      <c r="F43" s="552">
        <f t="shared" si="6"/>
        <v>0</v>
      </c>
      <c r="G43" s="551"/>
      <c r="H43" s="551"/>
      <c r="I43" s="551"/>
      <c r="J43" s="552">
        <f t="shared" si="7"/>
        <v>0</v>
      </c>
      <c r="K43" s="552"/>
      <c r="L43" s="552"/>
      <c r="M43" s="552"/>
      <c r="N43" s="553"/>
      <c r="O43" s="552">
        <f t="shared" si="8"/>
        <v>0</v>
      </c>
    </row>
    <row r="44" spans="2:15" hidden="1">
      <c r="B44" s="550" t="s">
        <v>181</v>
      </c>
      <c r="C44" s="551"/>
      <c r="D44" s="551"/>
      <c r="E44" s="551"/>
      <c r="F44" s="552">
        <f t="shared" si="6"/>
        <v>0</v>
      </c>
      <c r="G44" s="551"/>
      <c r="H44" s="551"/>
      <c r="I44" s="551"/>
      <c r="J44" s="552">
        <f t="shared" si="7"/>
        <v>0</v>
      </c>
      <c r="K44" s="552"/>
      <c r="L44" s="552"/>
      <c r="M44" s="552"/>
      <c r="N44" s="553"/>
      <c r="O44" s="552">
        <f t="shared" si="8"/>
        <v>0</v>
      </c>
    </row>
    <row r="45" spans="2:15" hidden="1">
      <c r="B45" s="550" t="s">
        <v>184</v>
      </c>
      <c r="C45" s="551"/>
      <c r="D45" s="551"/>
      <c r="E45" s="551"/>
      <c r="F45" s="552">
        <f>SUM(C45:E45)</f>
        <v>0</v>
      </c>
      <c r="G45" s="551"/>
      <c r="H45" s="551"/>
      <c r="I45" s="551"/>
      <c r="J45" s="552">
        <f>SUM(G45:I45)</f>
        <v>0</v>
      </c>
      <c r="K45" s="552"/>
      <c r="L45" s="552"/>
      <c r="M45" s="552"/>
      <c r="N45" s="553"/>
      <c r="O45" s="552">
        <f t="shared" si="8"/>
        <v>0</v>
      </c>
    </row>
    <row r="46" spans="2:15" hidden="1">
      <c r="B46" s="556" t="s">
        <v>17</v>
      </c>
      <c r="C46" s="543">
        <f>SUM(C32:C45)</f>
        <v>0</v>
      </c>
      <c r="D46" s="543">
        <f t="shared" ref="D46:O46" si="9">SUM(D32:D45)</f>
        <v>0</v>
      </c>
      <c r="E46" s="543">
        <f t="shared" si="9"/>
        <v>0</v>
      </c>
      <c r="F46" s="543">
        <f t="shared" si="9"/>
        <v>0</v>
      </c>
      <c r="G46" s="543">
        <f t="shared" si="9"/>
        <v>0</v>
      </c>
      <c r="H46" s="543">
        <f t="shared" si="9"/>
        <v>0</v>
      </c>
      <c r="I46" s="543">
        <f t="shared" si="9"/>
        <v>0</v>
      </c>
      <c r="J46" s="543">
        <f t="shared" si="9"/>
        <v>0</v>
      </c>
      <c r="K46" s="543">
        <f t="shared" si="9"/>
        <v>0</v>
      </c>
      <c r="L46" s="543">
        <f t="shared" si="9"/>
        <v>0</v>
      </c>
      <c r="M46" s="543">
        <f t="shared" si="9"/>
        <v>0</v>
      </c>
      <c r="N46" s="543">
        <f t="shared" si="9"/>
        <v>0</v>
      </c>
      <c r="O46" s="543">
        <f t="shared" si="9"/>
        <v>0</v>
      </c>
    </row>
    <row r="50" spans="1:15">
      <c r="A50" s="537" t="s">
        <v>457</v>
      </c>
      <c r="I50" s="538" t="s">
        <v>458</v>
      </c>
      <c r="K50" s="564"/>
      <c r="L50" s="564"/>
      <c r="M50" s="1221" t="str">
        <f>M26</f>
        <v>Branch Auditor/ Statutory  Auditor</v>
      </c>
      <c r="N50" s="1221"/>
      <c r="O50" s="1221"/>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showGridLines="0" view="pageBreakPreview" zoomScaleSheetLayoutView="100" workbookViewId="0">
      <selection activeCell="A2" sqref="A2"/>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87" t="str">
        <f>+PPE!A2</f>
        <v>Notes to accounts for the Period ended June 30, 2020</v>
      </c>
      <c r="B2" s="485"/>
      <c r="C2" s="253"/>
      <c r="D2" s="253"/>
    </row>
    <row r="3" spans="1:14">
      <c r="A3" s="2" t="str">
        <f>BSheet!A3</f>
        <v>Name of the Branch/Division (Co):</v>
      </c>
      <c r="B3" s="7"/>
    </row>
    <row r="4" spans="1:14">
      <c r="A4" s="33">
        <v>5</v>
      </c>
      <c r="B4" s="8" t="s">
        <v>129</v>
      </c>
      <c r="F4" s="239" t="str">
        <f>BSheet!A4</f>
        <v>(Amount Rs.)</v>
      </c>
      <c r="N4" s="185" t="str">
        <f>F4</f>
        <v>(Amount Rs.)</v>
      </c>
    </row>
    <row r="5" spans="1:14">
      <c r="A5" s="195"/>
      <c r="B5" s="8"/>
      <c r="N5" s="185"/>
    </row>
    <row r="6" spans="1:14">
      <c r="A6" s="195"/>
      <c r="B6" s="1234" t="s">
        <v>1819</v>
      </c>
      <c r="C6" s="1234"/>
      <c r="N6" s="185"/>
    </row>
    <row r="7" spans="1:14" s="102" customFormat="1" ht="53.25" customHeight="1">
      <c r="B7" s="30" t="s">
        <v>0</v>
      </c>
      <c r="C7" s="252" t="s">
        <v>1846</v>
      </c>
      <c r="D7" s="252" t="s">
        <v>1542</v>
      </c>
      <c r="E7" s="252" t="s">
        <v>1543</v>
      </c>
      <c r="F7" s="252" t="s">
        <v>1824</v>
      </c>
      <c r="J7" s="1233"/>
      <c r="K7" s="1233"/>
    </row>
    <row r="8" spans="1:14">
      <c r="B8" s="67" t="s">
        <v>182</v>
      </c>
      <c r="C8" s="242">
        <f>F16</f>
        <v>0</v>
      </c>
      <c r="D8" s="242"/>
      <c r="E8" s="242"/>
      <c r="F8" s="250">
        <f>SUM(C8:E8)</f>
        <v>0</v>
      </c>
    </row>
    <row r="9" spans="1:14">
      <c r="B9" s="68" t="s">
        <v>183</v>
      </c>
      <c r="C9" s="240">
        <f>F17</f>
        <v>0</v>
      </c>
      <c r="D9" s="240"/>
      <c r="E9" s="240"/>
      <c r="F9" s="248">
        <f>SUM(C9:E9)</f>
        <v>0</v>
      </c>
    </row>
    <row r="10" spans="1:14">
      <c r="B10" s="68" t="s">
        <v>175</v>
      </c>
      <c r="C10" s="240">
        <f>F18</f>
        <v>0</v>
      </c>
      <c r="D10" s="240"/>
      <c r="E10" s="240"/>
      <c r="F10" s="248">
        <f>SUM(C10:E10)</f>
        <v>0</v>
      </c>
    </row>
    <row r="11" spans="1:14">
      <c r="B11" s="68" t="s">
        <v>184</v>
      </c>
      <c r="C11" s="240">
        <f>F19</f>
        <v>0</v>
      </c>
      <c r="D11" s="240"/>
      <c r="E11" s="240"/>
      <c r="F11" s="248">
        <f>SUM(C11:E11)</f>
        <v>0</v>
      </c>
    </row>
    <row r="12" spans="1:14">
      <c r="B12" s="283" t="s">
        <v>17</v>
      </c>
      <c r="C12" s="241">
        <f>SUM(C8:C11)</f>
        <v>0</v>
      </c>
      <c r="D12" s="241">
        <f>SUM(D8:D11)</f>
        <v>0</v>
      </c>
      <c r="E12" s="241">
        <f>SUM(E8:E11)</f>
        <v>0</v>
      </c>
      <c r="F12" s="241">
        <f>SUM(F8:F11)</f>
        <v>0</v>
      </c>
    </row>
    <row r="13" spans="1:14" hidden="1"/>
    <row r="14" spans="1:14" hidden="1">
      <c r="B14" s="1234" t="s">
        <v>1831</v>
      </c>
      <c r="C14" s="1234"/>
    </row>
    <row r="15" spans="1:14" ht="47.25" hidden="1">
      <c r="B15" s="30" t="s">
        <v>0</v>
      </c>
      <c r="C15" s="252" t="s">
        <v>1544</v>
      </c>
      <c r="D15" s="252" t="s">
        <v>1542</v>
      </c>
      <c r="E15" s="252" t="s">
        <v>1543</v>
      </c>
      <c r="F15" s="252" t="s">
        <v>1836</v>
      </c>
    </row>
    <row r="16" spans="1:14" hidden="1">
      <c r="B16" s="67" t="s">
        <v>182</v>
      </c>
      <c r="C16" s="242"/>
      <c r="D16" s="242"/>
      <c r="E16" s="242"/>
      <c r="F16" s="250">
        <f>SUM(C16:E16)</f>
        <v>0</v>
      </c>
    </row>
    <row r="17" spans="2:6" hidden="1">
      <c r="B17" s="68" t="s">
        <v>183</v>
      </c>
      <c r="C17" s="240"/>
      <c r="D17" s="240"/>
      <c r="E17" s="240"/>
      <c r="F17" s="248">
        <f>SUM(C17:E17)</f>
        <v>0</v>
      </c>
    </row>
    <row r="18" spans="2:6" hidden="1">
      <c r="B18" s="68" t="s">
        <v>175</v>
      </c>
      <c r="C18" s="240"/>
      <c r="D18" s="240"/>
      <c r="E18" s="240"/>
      <c r="F18" s="248">
        <f>SUM(C18:E18)</f>
        <v>0</v>
      </c>
    </row>
    <row r="19" spans="2:6" hidden="1">
      <c r="B19" s="68" t="s">
        <v>184</v>
      </c>
      <c r="C19" s="240"/>
      <c r="D19" s="240"/>
      <c r="E19" s="240"/>
      <c r="F19" s="248">
        <f>SUM(C19:E19)</f>
        <v>0</v>
      </c>
    </row>
    <row r="20" spans="2:6" hidden="1">
      <c r="B20" s="283" t="s">
        <v>17</v>
      </c>
      <c r="C20" s="241">
        <f>SUM(C16:C19)</f>
        <v>0</v>
      </c>
      <c r="D20" s="241">
        <f>SUM(D16:D19)</f>
        <v>0</v>
      </c>
      <c r="E20" s="241">
        <f>SUM(E16:E19)</f>
        <v>0</v>
      </c>
      <c r="F20" s="241">
        <f>SUM(F16:F19)</f>
        <v>0</v>
      </c>
    </row>
    <row r="24" spans="2:6">
      <c r="B24" s="1" t="s">
        <v>457</v>
      </c>
      <c r="C24" s="239" t="s">
        <v>458</v>
      </c>
      <c r="D24" s="343"/>
      <c r="E24" s="239" t="str">
        <f>BSheet!D67</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showGridLines="0" view="pageBreakPreview" zoomScaleSheetLayoutView="100" workbookViewId="0">
      <selection activeCell="B8" sqref="B8"/>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June 30, 2020</v>
      </c>
      <c r="B2" s="173"/>
    </row>
    <row r="3" spans="1:8">
      <c r="A3" s="2" t="str">
        <f>BSheet!A3</f>
        <v>Name of the Branch/Division (Co):</v>
      </c>
    </row>
    <row r="4" spans="1:8">
      <c r="A4" s="33">
        <v>6</v>
      </c>
      <c r="B4" s="2" t="s">
        <v>112</v>
      </c>
    </row>
    <row r="5" spans="1:8">
      <c r="A5" s="187"/>
      <c r="B5" s="1234" t="s">
        <v>1819</v>
      </c>
      <c r="C5" s="1234"/>
      <c r="G5" s="284" t="str">
        <f>'P&amp;L'!E4</f>
        <v>(Amount Rs.)</v>
      </c>
    </row>
    <row r="6" spans="1:8">
      <c r="A6" s="231"/>
      <c r="B6" s="1245" t="s">
        <v>0</v>
      </c>
      <c r="C6" s="1237" t="s">
        <v>507</v>
      </c>
      <c r="D6" s="1238"/>
      <c r="E6" s="1237" t="s">
        <v>508</v>
      </c>
      <c r="F6" s="1238"/>
      <c r="G6" s="1239" t="s">
        <v>17</v>
      </c>
    </row>
    <row r="7" spans="1:8">
      <c r="A7" s="58"/>
      <c r="B7" s="1246"/>
      <c r="C7" s="254" t="s">
        <v>172</v>
      </c>
      <c r="D7" s="255" t="s">
        <v>173</v>
      </c>
      <c r="E7" s="255" t="str">
        <f>C7</f>
        <v>Land</v>
      </c>
      <c r="F7" s="255" t="s">
        <v>173</v>
      </c>
      <c r="G7" s="1240"/>
    </row>
    <row r="8" spans="1:8" ht="15.75" customHeight="1">
      <c r="A8" s="147"/>
      <c r="B8" s="197" t="s">
        <v>1847</v>
      </c>
      <c r="C8" s="256"/>
      <c r="D8" s="257"/>
      <c r="E8" s="257"/>
      <c r="F8" s="257"/>
      <c r="G8" s="240">
        <f>SUM(C8:F8)</f>
        <v>0</v>
      </c>
      <c r="H8" s="171"/>
    </row>
    <row r="9" spans="1:8">
      <c r="A9" s="147"/>
      <c r="B9" s="198" t="s">
        <v>19</v>
      </c>
      <c r="C9" s="258"/>
      <c r="D9" s="259"/>
      <c r="E9" s="259"/>
      <c r="F9" s="259"/>
      <c r="G9" s="240">
        <f t="shared" ref="G9:G10" si="0">SUM(C9:F9)</f>
        <v>0</v>
      </c>
    </row>
    <row r="10" spans="1:8">
      <c r="A10" s="147"/>
      <c r="B10" s="199" t="s">
        <v>46</v>
      </c>
      <c r="C10" s="260"/>
      <c r="D10" s="261"/>
      <c r="E10" s="261"/>
      <c r="F10" s="261"/>
      <c r="G10" s="240">
        <f t="shared" si="0"/>
        <v>0</v>
      </c>
    </row>
    <row r="11" spans="1:8" ht="15.75" customHeight="1">
      <c r="A11" s="59"/>
      <c r="B11" s="168" t="s">
        <v>1820</v>
      </c>
      <c r="C11" s="245">
        <f>SUM(C8:C10)</f>
        <v>0</v>
      </c>
      <c r="D11" s="245">
        <f t="shared" ref="D11:F11" si="1">SUM(D8:D10)</f>
        <v>0</v>
      </c>
      <c r="E11" s="245">
        <f t="shared" si="1"/>
        <v>0</v>
      </c>
      <c r="F11" s="245">
        <f t="shared" si="1"/>
        <v>0</v>
      </c>
      <c r="G11" s="246">
        <f>G8+G9-G10</f>
        <v>0</v>
      </c>
    </row>
    <row r="12" spans="1:8" ht="15.75" customHeight="1">
      <c r="B12" s="197" t="s">
        <v>1848</v>
      </c>
      <c r="C12" s="262"/>
      <c r="D12" s="263"/>
      <c r="E12" s="263"/>
      <c r="F12" s="263"/>
      <c r="G12" s="240">
        <f t="shared" ref="G12:G14" si="2">SUM(C12:F12)</f>
        <v>0</v>
      </c>
    </row>
    <row r="13" spans="1:8">
      <c r="B13" s="200" t="s">
        <v>19</v>
      </c>
      <c r="C13" s="260"/>
      <c r="D13" s="261"/>
      <c r="E13" s="261"/>
      <c r="F13" s="261"/>
      <c r="G13" s="240">
        <f t="shared" si="2"/>
        <v>0</v>
      </c>
    </row>
    <row r="14" spans="1:8">
      <c r="B14" s="199" t="s">
        <v>46</v>
      </c>
      <c r="C14" s="260"/>
      <c r="D14" s="261"/>
      <c r="E14" s="261"/>
      <c r="F14" s="261"/>
      <c r="G14" s="240">
        <f t="shared" si="2"/>
        <v>0</v>
      </c>
    </row>
    <row r="15" spans="1:8" ht="15.75" customHeight="1">
      <c r="B15" s="168" t="s">
        <v>1821</v>
      </c>
      <c r="C15" s="245">
        <f>SUM(C12:C14)</f>
        <v>0</v>
      </c>
      <c r="D15" s="245">
        <f t="shared" ref="D15:F15" si="3">SUM(D12:D14)</f>
        <v>0</v>
      </c>
      <c r="E15" s="245">
        <f t="shared" si="3"/>
        <v>0</v>
      </c>
      <c r="F15" s="245">
        <f t="shared" si="3"/>
        <v>0</v>
      </c>
      <c r="G15" s="246">
        <f>G12+G13-G14</f>
        <v>0</v>
      </c>
    </row>
    <row r="16" spans="1:8" ht="15.75" customHeight="1">
      <c r="B16" s="426" t="s">
        <v>1849</v>
      </c>
      <c r="C16" s="262"/>
      <c r="D16" s="263"/>
      <c r="E16" s="263"/>
      <c r="F16" s="263"/>
      <c r="G16" s="240">
        <f>SUM(C16:F16)</f>
        <v>0</v>
      </c>
    </row>
    <row r="17" spans="2:7" ht="15.75" customHeight="1">
      <c r="B17" s="202" t="s">
        <v>19</v>
      </c>
      <c r="C17" s="256"/>
      <c r="D17" s="257"/>
      <c r="E17" s="257"/>
      <c r="F17" s="257"/>
      <c r="G17" s="240">
        <f t="shared" ref="G17:G18" si="4">SUM(C17:F17)</f>
        <v>0</v>
      </c>
    </row>
    <row r="18" spans="2:7" ht="15.75" customHeight="1">
      <c r="B18" s="419" t="s">
        <v>46</v>
      </c>
      <c r="C18" s="434"/>
      <c r="D18" s="435"/>
      <c r="E18" s="435"/>
      <c r="F18" s="435"/>
      <c r="G18" s="240">
        <f t="shared" si="4"/>
        <v>0</v>
      </c>
    </row>
    <row r="19" spans="2:7" ht="15.75" customHeight="1">
      <c r="B19" s="1122" t="s">
        <v>1825</v>
      </c>
      <c r="C19" s="245">
        <f>SUM(C16:C18)</f>
        <v>0</v>
      </c>
      <c r="D19" s="245">
        <f t="shared" ref="D19:F19" si="5">SUM(D16:D18)</f>
        <v>0</v>
      </c>
      <c r="E19" s="245">
        <f t="shared" si="5"/>
        <v>0</v>
      </c>
      <c r="F19" s="245">
        <f t="shared" si="5"/>
        <v>0</v>
      </c>
      <c r="G19" s="246">
        <f>G16+G17-G18</f>
        <v>0</v>
      </c>
    </row>
    <row r="20" spans="2:7">
      <c r="B20" s="168" t="s">
        <v>1823</v>
      </c>
      <c r="C20" s="246">
        <f t="shared" ref="C20:F20" si="6">C11-C15-C19</f>
        <v>0</v>
      </c>
      <c r="D20" s="246">
        <f t="shared" si="6"/>
        <v>0</v>
      </c>
      <c r="E20" s="246">
        <f t="shared" si="6"/>
        <v>0</v>
      </c>
      <c r="F20" s="246">
        <f t="shared" si="6"/>
        <v>0</v>
      </c>
      <c r="G20" s="246">
        <f>G11-G15-G19</f>
        <v>0</v>
      </c>
    </row>
    <row r="21" spans="2:7">
      <c r="B21" s="53"/>
      <c r="C21" s="243"/>
      <c r="D21" s="243"/>
      <c r="E21" s="243"/>
      <c r="F21" s="243"/>
      <c r="G21" s="243"/>
    </row>
    <row r="22" spans="2:7" hidden="1">
      <c r="B22" s="1233" t="s">
        <v>1831</v>
      </c>
      <c r="C22" s="1233"/>
      <c r="D22" s="243"/>
      <c r="E22" s="243"/>
      <c r="F22" s="243"/>
      <c r="G22" s="243"/>
    </row>
    <row r="23" spans="2:7" hidden="1">
      <c r="B23" s="1235" t="s">
        <v>0</v>
      </c>
      <c r="C23" s="1237" t="s">
        <v>507</v>
      </c>
      <c r="D23" s="1238"/>
      <c r="E23" s="1237" t="s">
        <v>508</v>
      </c>
      <c r="F23" s="1238"/>
      <c r="G23" s="1239" t="s">
        <v>17</v>
      </c>
    </row>
    <row r="24" spans="2:7" hidden="1">
      <c r="B24" s="1236"/>
      <c r="C24" s="52" t="str">
        <f>C7</f>
        <v>Land</v>
      </c>
      <c r="D24" s="52" t="str">
        <f>D7</f>
        <v>Building</v>
      </c>
      <c r="E24" s="52" t="str">
        <f>E7</f>
        <v>Land</v>
      </c>
      <c r="F24" s="52" t="str">
        <f>F7</f>
        <v>Building</v>
      </c>
      <c r="G24" s="1240"/>
    </row>
    <row r="25" spans="2:7" ht="15.75" hidden="1" customHeight="1">
      <c r="B25" s="201" t="s">
        <v>863</v>
      </c>
      <c r="C25" s="256"/>
      <c r="D25" s="257"/>
      <c r="E25" s="257"/>
      <c r="F25" s="257"/>
      <c r="G25" s="240">
        <f t="shared" ref="G25:G35" si="7">SUM(C25:F25)</f>
        <v>0</v>
      </c>
    </row>
    <row r="26" spans="2:7" hidden="1">
      <c r="B26" s="204" t="s">
        <v>19</v>
      </c>
      <c r="C26" s="265"/>
      <c r="D26" s="266"/>
      <c r="E26" s="266"/>
      <c r="F26" s="266"/>
      <c r="G26" s="240">
        <f t="shared" si="7"/>
        <v>0</v>
      </c>
    </row>
    <row r="27" spans="2:7" hidden="1">
      <c r="B27" s="203" t="s">
        <v>46</v>
      </c>
      <c r="C27" s="265"/>
      <c r="D27" s="266"/>
      <c r="E27" s="266"/>
      <c r="F27" s="266"/>
      <c r="G27" s="240">
        <f t="shared" si="7"/>
        <v>0</v>
      </c>
    </row>
    <row r="28" spans="2:7" ht="15.75" hidden="1" customHeight="1">
      <c r="B28" s="1122" t="s">
        <v>1832</v>
      </c>
      <c r="C28" s="245">
        <f>SUM(C25:C27)</f>
        <v>0</v>
      </c>
      <c r="D28" s="245">
        <f t="shared" ref="D28:F28" si="8">SUM(D25:D27)</f>
        <v>0</v>
      </c>
      <c r="E28" s="245">
        <f t="shared" si="8"/>
        <v>0</v>
      </c>
      <c r="F28" s="245">
        <f t="shared" si="8"/>
        <v>0</v>
      </c>
      <c r="G28" s="246">
        <f>G25+G26-G27</f>
        <v>0</v>
      </c>
    </row>
    <row r="29" spans="2:7" ht="15.75" hidden="1" customHeight="1">
      <c r="B29" s="201" t="s">
        <v>864</v>
      </c>
      <c r="C29" s="267"/>
      <c r="D29" s="268"/>
      <c r="E29" s="268"/>
      <c r="F29" s="268"/>
      <c r="G29" s="240">
        <f t="shared" si="7"/>
        <v>0</v>
      </c>
    </row>
    <row r="30" spans="2:7" hidden="1">
      <c r="B30" s="202" t="s">
        <v>19</v>
      </c>
      <c r="C30" s="265"/>
      <c r="D30" s="266"/>
      <c r="E30" s="266"/>
      <c r="F30" s="266"/>
      <c r="G30" s="240">
        <f t="shared" si="7"/>
        <v>0</v>
      </c>
    </row>
    <row r="31" spans="2:7" hidden="1">
      <c r="B31" s="203" t="s">
        <v>46</v>
      </c>
      <c r="C31" s="265"/>
      <c r="D31" s="266"/>
      <c r="E31" s="266"/>
      <c r="F31" s="266"/>
      <c r="G31" s="240">
        <f t="shared" si="7"/>
        <v>0</v>
      </c>
    </row>
    <row r="32" spans="2:7" ht="15.75" hidden="1" customHeight="1">
      <c r="B32" s="1122" t="s">
        <v>1833</v>
      </c>
      <c r="C32" s="245">
        <f>SUM(C29:C31)</f>
        <v>0</v>
      </c>
      <c r="D32" s="245">
        <f t="shared" ref="D32:F32" si="9">SUM(D29:D31)</f>
        <v>0</v>
      </c>
      <c r="E32" s="245">
        <f t="shared" si="9"/>
        <v>0</v>
      </c>
      <c r="F32" s="245">
        <f t="shared" si="9"/>
        <v>0</v>
      </c>
      <c r="G32" s="246">
        <f>G29+G30-G31</f>
        <v>0</v>
      </c>
    </row>
    <row r="33" spans="1:12" ht="15.75" hidden="1" customHeight="1">
      <c r="B33" s="426" t="s">
        <v>865</v>
      </c>
      <c r="C33" s="270"/>
      <c r="D33" s="271"/>
      <c r="E33" s="271"/>
      <c r="F33" s="271"/>
      <c r="G33" s="240">
        <f t="shared" si="7"/>
        <v>0</v>
      </c>
    </row>
    <row r="34" spans="1:12" ht="15.75" hidden="1" customHeight="1">
      <c r="B34" s="202" t="s">
        <v>19</v>
      </c>
      <c r="C34" s="265"/>
      <c r="D34" s="266"/>
      <c r="E34" s="266"/>
      <c r="F34" s="266"/>
      <c r="G34" s="240">
        <f t="shared" si="7"/>
        <v>0</v>
      </c>
    </row>
    <row r="35" spans="1:12" ht="15.75" hidden="1" customHeight="1">
      <c r="B35" s="419" t="s">
        <v>46</v>
      </c>
      <c r="C35" s="436"/>
      <c r="D35" s="437"/>
      <c r="E35" s="437"/>
      <c r="F35" s="437"/>
      <c r="G35" s="240">
        <f t="shared" si="7"/>
        <v>0</v>
      </c>
    </row>
    <row r="36" spans="1:12" ht="15.75" hidden="1" customHeight="1">
      <c r="B36" s="1122" t="s">
        <v>1837</v>
      </c>
      <c r="C36" s="245">
        <f>SUM(C33:C35)</f>
        <v>0</v>
      </c>
      <c r="D36" s="245">
        <f t="shared" ref="D36:F36" si="10">SUM(D33:D35)</f>
        <v>0</v>
      </c>
      <c r="E36" s="245">
        <f t="shared" si="10"/>
        <v>0</v>
      </c>
      <c r="F36" s="245">
        <f t="shared" si="10"/>
        <v>0</v>
      </c>
      <c r="G36" s="246">
        <f>G33+G34-G35</f>
        <v>0</v>
      </c>
    </row>
    <row r="37" spans="1:12" hidden="1">
      <c r="B37" s="1122" t="s">
        <v>1835</v>
      </c>
      <c r="C37" s="246">
        <f t="shared" ref="C37:F37" si="11">C28-C32</f>
        <v>0</v>
      </c>
      <c r="D37" s="246">
        <f t="shared" si="11"/>
        <v>0</v>
      </c>
      <c r="E37" s="246">
        <f t="shared" si="11"/>
        <v>0</v>
      </c>
      <c r="F37" s="246">
        <f t="shared" si="11"/>
        <v>0</v>
      </c>
      <c r="G37" s="246">
        <f>G28-G32</f>
        <v>0</v>
      </c>
    </row>
    <row r="38" spans="1:12" hidden="1"/>
    <row r="39" spans="1:12" customFormat="1" hidden="1">
      <c r="B39" s="2" t="s">
        <v>425</v>
      </c>
      <c r="C39" s="269"/>
      <c r="D39" s="269"/>
      <c r="E39" s="269"/>
      <c r="F39" s="269"/>
      <c r="G39" s="269"/>
    </row>
    <row r="40" spans="1:12" ht="30.75" hidden="1" customHeight="1">
      <c r="B40" s="532" t="s">
        <v>0</v>
      </c>
      <c r="C40" s="533"/>
      <c r="D40" s="1241" t="s">
        <v>1826</v>
      </c>
      <c r="E40" s="1242"/>
      <c r="F40" s="1243" t="s">
        <v>1838</v>
      </c>
      <c r="G40" s="1244"/>
      <c r="H40" s="239"/>
    </row>
    <row r="41" spans="1:12" ht="15.75" hidden="1" customHeight="1">
      <c r="B41" s="1251" t="s">
        <v>429</v>
      </c>
      <c r="C41" s="1252"/>
      <c r="D41" s="1260"/>
      <c r="E41" s="1252"/>
      <c r="F41" s="1262"/>
      <c r="G41" s="1263"/>
      <c r="H41" s="239"/>
    </row>
    <row r="42" spans="1:12" ht="15.75" hidden="1" customHeight="1">
      <c r="B42" s="1253" t="s">
        <v>426</v>
      </c>
      <c r="C42" s="1254"/>
      <c r="D42" s="1261"/>
      <c r="E42" s="1254"/>
      <c r="F42" s="1264"/>
      <c r="G42" s="1265"/>
      <c r="H42" s="239"/>
    </row>
    <row r="43" spans="1:12" ht="15.75" hidden="1" customHeight="1">
      <c r="B43" s="1255" t="s">
        <v>427</v>
      </c>
      <c r="C43" s="1256"/>
      <c r="D43" s="1247">
        <f>D41-D42</f>
        <v>0</v>
      </c>
      <c r="E43" s="1248"/>
      <c r="F43" s="1247">
        <f>F41-F42</f>
        <v>0</v>
      </c>
      <c r="G43" s="1248"/>
      <c r="H43" s="239"/>
    </row>
    <row r="44" spans="1:12" hidden="1">
      <c r="B44" s="1257" t="s">
        <v>31</v>
      </c>
      <c r="C44" s="1250"/>
      <c r="D44" s="1249"/>
      <c r="E44" s="1250"/>
      <c r="F44" s="1264"/>
      <c r="G44" s="1265"/>
      <c r="H44" s="239"/>
    </row>
    <row r="45" spans="1:12" ht="15.75" hidden="1" customHeight="1">
      <c r="B45" s="1258" t="s">
        <v>428</v>
      </c>
      <c r="C45" s="1259"/>
      <c r="D45" s="1247">
        <f>D43-D44</f>
        <v>0</v>
      </c>
      <c r="E45" s="1248"/>
      <c r="F45" s="1247">
        <f>F43-F44</f>
        <v>0</v>
      </c>
      <c r="G45" s="1248"/>
      <c r="H45" s="239"/>
    </row>
    <row r="46" spans="1:12" ht="11.25" hidden="1" customHeight="1"/>
    <row r="47" spans="1:12" hidden="1">
      <c r="A47" s="2" t="s">
        <v>1004</v>
      </c>
      <c r="H47" s="348"/>
      <c r="I47" s="348"/>
      <c r="J47" s="348"/>
      <c r="K47" s="348"/>
      <c r="L47" s="348"/>
    </row>
    <row r="48" spans="1:12" hidden="1">
      <c r="A48" s="2" t="s">
        <v>1005</v>
      </c>
    </row>
    <row r="49" spans="1:7" ht="146.25" hidden="1" customHeight="1">
      <c r="A49" s="1266" t="s">
        <v>1011</v>
      </c>
      <c r="B49" s="1266"/>
      <c r="C49" s="1266"/>
      <c r="D49" s="1266"/>
      <c r="E49" s="1266"/>
      <c r="F49" s="1266"/>
      <c r="G49" s="1266"/>
    </row>
    <row r="50" spans="1:7" ht="23.25" hidden="1" customHeight="1">
      <c r="A50" s="1281" t="s">
        <v>1006</v>
      </c>
      <c r="B50" s="1281"/>
      <c r="C50" s="1281"/>
      <c r="D50" s="1281"/>
      <c r="E50" s="1281"/>
      <c r="F50" s="1281"/>
      <c r="G50" s="530" t="s">
        <v>1009</v>
      </c>
    </row>
    <row r="51" spans="1:7" hidden="1">
      <c r="A51" s="1267" t="s">
        <v>0</v>
      </c>
      <c r="B51" s="1268"/>
      <c r="C51" s="1269"/>
      <c r="D51" s="1277" t="s">
        <v>1008</v>
      </c>
      <c r="E51" s="1278"/>
      <c r="F51" s="1273" t="s">
        <v>1010</v>
      </c>
      <c r="G51" s="1274"/>
    </row>
    <row r="52" spans="1:7" hidden="1">
      <c r="A52" s="1270" t="s">
        <v>1007</v>
      </c>
      <c r="B52" s="1271"/>
      <c r="C52" s="1272"/>
      <c r="D52" s="1279"/>
      <c r="E52" s="1280"/>
      <c r="F52" s="1275"/>
      <c r="G52" s="1276"/>
    </row>
    <row r="53" spans="1:7" hidden="1">
      <c r="A53" s="567"/>
      <c r="B53" s="169"/>
      <c r="C53" s="243"/>
      <c r="D53" s="243"/>
      <c r="E53" s="243"/>
    </row>
    <row r="54" spans="1:7" hidden="1">
      <c r="A54" s="567"/>
      <c r="B54" s="169"/>
      <c r="C54" s="243"/>
      <c r="D54" s="243"/>
      <c r="E54" s="243"/>
    </row>
    <row r="55" spans="1:7">
      <c r="A55" s="2"/>
    </row>
    <row r="56" spans="1:7">
      <c r="B56" s="1" t="s">
        <v>457</v>
      </c>
      <c r="C56" s="239" t="s">
        <v>458</v>
      </c>
      <c r="E56" s="432" t="str">
        <f>BSheet!D67</f>
        <v>Branch Auditor/ Statutory  Auditor</v>
      </c>
      <c r="F56" s="1"/>
      <c r="G56" s="350"/>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 ref="D44:E44"/>
    <mergeCell ref="D45:E45"/>
    <mergeCell ref="B41:C41"/>
    <mergeCell ref="B42:C42"/>
    <mergeCell ref="B43:C43"/>
    <mergeCell ref="B44:C44"/>
    <mergeCell ref="B45:C45"/>
    <mergeCell ref="D41:E41"/>
    <mergeCell ref="D42:E42"/>
    <mergeCell ref="B5:C5"/>
    <mergeCell ref="B22:C22"/>
    <mergeCell ref="B6:B7"/>
    <mergeCell ref="G6:G7"/>
    <mergeCell ref="C6:D6"/>
    <mergeCell ref="E6:F6"/>
    <mergeCell ref="B23:B24"/>
    <mergeCell ref="C23:D23"/>
    <mergeCell ref="E23:F23"/>
    <mergeCell ref="G23:G24"/>
    <mergeCell ref="D40:E40"/>
    <mergeCell ref="F40:G4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
  <sheetViews>
    <sheetView showGridLines="0" view="pageBreakPreview" zoomScaleSheetLayoutView="100" workbookViewId="0">
      <selection activeCell="B9" sqref="B9"/>
    </sheetView>
  </sheetViews>
  <sheetFormatPr defaultRowHeight="15.75"/>
  <cols>
    <col min="1" max="1" width="4.28515625" style="1" customWidth="1"/>
    <col min="2" max="2" width="47.425781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Period ended June 30, 2020</v>
      </c>
    </row>
    <row r="3" spans="1:6">
      <c r="A3" s="2" t="str">
        <f>BSheet!A3</f>
        <v>Name of the Branch/Division (Co):</v>
      </c>
    </row>
    <row r="4" spans="1:6">
      <c r="A4" s="33">
        <v>7</v>
      </c>
      <c r="B4" s="2" t="s">
        <v>113</v>
      </c>
    </row>
    <row r="5" spans="1:6">
      <c r="A5" s="33"/>
      <c r="B5" s="1234" t="s">
        <v>1819</v>
      </c>
      <c r="C5" s="1234"/>
      <c r="E5" s="239" t="str">
        <f>BSheet!A4</f>
        <v>(Amount Rs.)</v>
      </c>
    </row>
    <row r="6" spans="1:6" ht="31.5">
      <c r="A6" s="58"/>
      <c r="B6" s="30" t="s">
        <v>0</v>
      </c>
      <c r="C6" s="52" t="s">
        <v>185</v>
      </c>
      <c r="D6" s="52" t="s">
        <v>1012</v>
      </c>
      <c r="E6" s="52" t="s">
        <v>17</v>
      </c>
    </row>
    <row r="7" spans="1:6">
      <c r="A7" s="138"/>
      <c r="B7" s="57" t="s">
        <v>1847</v>
      </c>
      <c r="C7" s="240">
        <f>C22</f>
        <v>0</v>
      </c>
      <c r="D7" s="240">
        <f>D22</f>
        <v>0</v>
      </c>
      <c r="E7" s="240">
        <f>SUM(C7:D7)</f>
        <v>0</v>
      </c>
    </row>
    <row r="8" spans="1:6">
      <c r="A8" s="138"/>
      <c r="B8" s="61" t="s">
        <v>19</v>
      </c>
      <c r="C8" s="240"/>
      <c r="D8" s="240"/>
      <c r="E8" s="240">
        <f t="shared" ref="E8:E14" si="0">SUM(C8:D8)</f>
        <v>0</v>
      </c>
    </row>
    <row r="9" spans="1:6">
      <c r="A9" s="138"/>
      <c r="B9" s="46" t="s">
        <v>46</v>
      </c>
      <c r="C9" s="240"/>
      <c r="D9" s="240"/>
      <c r="E9" s="240">
        <f t="shared" si="0"/>
        <v>0</v>
      </c>
    </row>
    <row r="10" spans="1:6">
      <c r="A10" s="59"/>
      <c r="B10" s="20" t="s">
        <v>1820</v>
      </c>
      <c r="C10" s="246">
        <f>C7+C8-C9</f>
        <v>0</v>
      </c>
      <c r="D10" s="246">
        <f>D7+D8-D9</f>
        <v>0</v>
      </c>
      <c r="E10" s="246">
        <f t="shared" si="0"/>
        <v>0</v>
      </c>
    </row>
    <row r="11" spans="1:6">
      <c r="B11" s="98" t="s">
        <v>1545</v>
      </c>
      <c r="C11" s="240">
        <f>C26</f>
        <v>0</v>
      </c>
      <c r="D11" s="240">
        <f>D26</f>
        <v>0</v>
      </c>
      <c r="E11" s="242">
        <f t="shared" si="0"/>
        <v>0</v>
      </c>
    </row>
    <row r="12" spans="1:6">
      <c r="B12" s="46" t="s">
        <v>19</v>
      </c>
      <c r="C12" s="240"/>
      <c r="D12" s="264"/>
      <c r="E12" s="240">
        <f t="shared" si="0"/>
        <v>0</v>
      </c>
    </row>
    <row r="13" spans="1:6">
      <c r="B13" s="46" t="s">
        <v>46</v>
      </c>
      <c r="C13" s="240"/>
      <c r="D13" s="264"/>
      <c r="E13" s="240">
        <f t="shared" si="0"/>
        <v>0</v>
      </c>
    </row>
    <row r="14" spans="1:6">
      <c r="B14" s="849" t="s">
        <v>1827</v>
      </c>
      <c r="C14" s="241">
        <f>C11+C12-C13</f>
        <v>0</v>
      </c>
      <c r="D14" s="241">
        <f>D11+D12-D13</f>
        <v>0</v>
      </c>
      <c r="E14" s="246">
        <f t="shared" si="0"/>
        <v>0</v>
      </c>
    </row>
    <row r="15" spans="1:6">
      <c r="B15" s="20" t="s">
        <v>1823</v>
      </c>
      <c r="C15" s="241">
        <f>C10-C14</f>
        <v>0</v>
      </c>
      <c r="D15" s="241">
        <f>D10-D14</f>
        <v>0</v>
      </c>
      <c r="E15" s="241">
        <f>E10-E14</f>
        <v>0</v>
      </c>
      <c r="F15" s="108">
        <f>C15+D15-E15</f>
        <v>0</v>
      </c>
    </row>
    <row r="16" spans="1:6" hidden="1">
      <c r="B16" s="53"/>
      <c r="C16" s="243"/>
      <c r="D16" s="243"/>
      <c r="E16" s="243"/>
    </row>
    <row r="17" spans="2:6" hidden="1">
      <c r="B17" s="1234" t="s">
        <v>1831</v>
      </c>
      <c r="C17" s="1234"/>
      <c r="D17" s="243"/>
      <c r="E17" s="243"/>
    </row>
    <row r="18" spans="2:6" ht="31.5" hidden="1">
      <c r="B18" s="30" t="s">
        <v>0</v>
      </c>
      <c r="C18" s="52" t="s">
        <v>187</v>
      </c>
      <c r="D18" s="52" t="s">
        <v>1012</v>
      </c>
      <c r="E18" s="52" t="s">
        <v>17</v>
      </c>
    </row>
    <row r="19" spans="2:6" hidden="1">
      <c r="B19" s="60" t="s">
        <v>1546</v>
      </c>
      <c r="C19" s="272">
        <f>C28</f>
        <v>0</v>
      </c>
      <c r="D19" s="273">
        <f>D28</f>
        <v>0</v>
      </c>
      <c r="E19" s="240">
        <f>SUM(C19:D19)</f>
        <v>0</v>
      </c>
    </row>
    <row r="20" spans="2:6" hidden="1">
      <c r="B20" s="61" t="s">
        <v>19</v>
      </c>
      <c r="C20" s="272"/>
      <c r="D20" s="274"/>
      <c r="E20" s="240">
        <f t="shared" ref="E20:E21" si="1">SUM(C20:D20)</f>
        <v>0</v>
      </c>
    </row>
    <row r="21" spans="2:6" hidden="1">
      <c r="B21" s="46" t="s">
        <v>46</v>
      </c>
      <c r="C21" s="272"/>
      <c r="D21" s="274"/>
      <c r="E21" s="240">
        <f t="shared" si="1"/>
        <v>0</v>
      </c>
    </row>
    <row r="22" spans="2:6" hidden="1">
      <c r="B22" s="20" t="s">
        <v>1832</v>
      </c>
      <c r="C22" s="275">
        <f>C19+C20-C21</f>
        <v>0</v>
      </c>
      <c r="D22" s="241">
        <f>D19+D20-D21</f>
        <v>0</v>
      </c>
      <c r="E22" s="241">
        <f>E19+E20-E21</f>
        <v>0</v>
      </c>
    </row>
    <row r="23" spans="2:6" hidden="1">
      <c r="B23" s="98" t="s">
        <v>871</v>
      </c>
      <c r="C23" s="274"/>
      <c r="D23" s="274"/>
      <c r="E23" s="240">
        <f t="shared" ref="E23:E25" si="2">C23+D23</f>
        <v>0</v>
      </c>
    </row>
    <row r="24" spans="2:6" hidden="1">
      <c r="B24" s="46" t="s">
        <v>19</v>
      </c>
      <c r="C24" s="274"/>
      <c r="D24" s="274"/>
      <c r="E24" s="240">
        <f t="shared" si="2"/>
        <v>0</v>
      </c>
    </row>
    <row r="25" spans="2:6" hidden="1">
      <c r="B25" s="46" t="s">
        <v>46</v>
      </c>
      <c r="C25" s="274"/>
      <c r="D25" s="274"/>
      <c r="E25" s="240">
        <f t="shared" si="2"/>
        <v>0</v>
      </c>
    </row>
    <row r="26" spans="2:6" hidden="1">
      <c r="B26" s="20" t="s">
        <v>1839</v>
      </c>
      <c r="C26" s="241">
        <f>C23+C24-C25</f>
        <v>0</v>
      </c>
      <c r="D26" s="241">
        <f>D23+D24-D25</f>
        <v>0</v>
      </c>
      <c r="E26" s="241">
        <f>E23+E24-E25</f>
        <v>0</v>
      </c>
    </row>
    <row r="27" spans="2:6" hidden="1">
      <c r="B27" s="20" t="s">
        <v>1835</v>
      </c>
      <c r="C27" s="241">
        <f>C22-C26</f>
        <v>0</v>
      </c>
      <c r="D27" s="241">
        <f>D22-D26</f>
        <v>0</v>
      </c>
      <c r="E27" s="241">
        <f>E22-E26</f>
        <v>0</v>
      </c>
      <c r="F27" s="108">
        <f>C27+D27-E27</f>
        <v>0</v>
      </c>
    </row>
    <row r="28" spans="2:6" hidden="1">
      <c r="B28" s="20" t="s">
        <v>441</v>
      </c>
      <c r="C28" s="246">
        <v>0</v>
      </c>
      <c r="D28" s="246">
        <v>0</v>
      </c>
      <c r="E28" s="247">
        <v>0</v>
      </c>
    </row>
    <row r="29" spans="2:6" hidden="1">
      <c r="B29" s="53"/>
      <c r="C29" s="243"/>
      <c r="D29" s="243"/>
      <c r="E29" s="243"/>
    </row>
    <row r="30" spans="2:6" s="577" customFormat="1">
      <c r="B30" s="53"/>
      <c r="C30" s="243"/>
      <c r="D30" s="243"/>
      <c r="E30" s="243"/>
    </row>
    <row r="33" spans="2:5" ht="27.75" customHeight="1">
      <c r="B33" s="1283" t="s">
        <v>1013</v>
      </c>
      <c r="C33" s="1283"/>
      <c r="D33" s="1282" t="s">
        <v>1003</v>
      </c>
      <c r="E33" s="1282"/>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6" fitToHeight="3"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68"/>
  <sheetViews>
    <sheetView showGridLines="0" view="pageBreakPreview" topLeftCell="A657" zoomScale="85" zoomScaleSheetLayoutView="85" workbookViewId="0">
      <selection activeCell="D267" sqref="A267:XFD273"/>
    </sheetView>
  </sheetViews>
  <sheetFormatPr defaultRowHeight="15.75"/>
  <cols>
    <col min="1" max="1" width="4.140625" style="372" customWidth="1"/>
    <col min="2" max="2" width="47.85546875" style="290" customWidth="1"/>
    <col min="3" max="3" width="22.42578125" style="290" customWidth="1"/>
    <col min="4" max="4" width="19.140625" style="531" customWidth="1"/>
    <col min="5" max="5" width="16.5703125" style="531" customWidth="1"/>
    <col min="6" max="6" width="9.140625" style="290"/>
    <col min="7" max="7" width="12.42578125" style="290" bestFit="1" customWidth="1"/>
    <col min="8" max="16384" width="9.140625" style="290"/>
  </cols>
  <sheetData>
    <row r="1" spans="1:5">
      <c r="A1" s="1284" t="str">
        <f>BSheet!A1</f>
        <v>THE STATE TRADING CORPORATION OF INDIA LTD</v>
      </c>
      <c r="B1" s="1284"/>
      <c r="C1" s="1284"/>
      <c r="D1" s="1284"/>
      <c r="E1" s="1284"/>
    </row>
    <row r="2" spans="1:5">
      <c r="A2" s="1284" t="str">
        <f>PPE!A2</f>
        <v>Notes to accounts for the Period ended June 30, 2020</v>
      </c>
      <c r="B2" s="1284"/>
      <c r="C2" s="1284"/>
      <c r="D2" s="1284"/>
      <c r="E2" s="1284"/>
    </row>
    <row r="3" spans="1:5">
      <c r="A3" s="336" t="str">
        <f>ITA!A3</f>
        <v>Name of the Branch/Division (Co):</v>
      </c>
    </row>
    <row r="4" spans="1:5">
      <c r="A4" s="336"/>
    </row>
    <row r="5" spans="1:5">
      <c r="A5" s="371">
        <v>8</v>
      </c>
      <c r="B5" s="289" t="s">
        <v>188</v>
      </c>
      <c r="E5" s="442" t="str">
        <f>BSheet!A4</f>
        <v>(Amount Rs.)</v>
      </c>
    </row>
    <row r="6" spans="1:5" ht="31.5" customHeight="1">
      <c r="B6" s="1293" t="s">
        <v>0</v>
      </c>
      <c r="C6" s="1294"/>
      <c r="D6" s="1135" t="s">
        <v>1815</v>
      </c>
      <c r="E6" s="1135" t="s">
        <v>1829</v>
      </c>
    </row>
    <row r="7" spans="1:5">
      <c r="A7" s="371"/>
      <c r="B7" s="1144" t="s">
        <v>111</v>
      </c>
      <c r="C7" s="373"/>
      <c r="D7" s="444"/>
      <c r="E7" s="56"/>
    </row>
    <row r="8" spans="1:5">
      <c r="A8" s="371"/>
      <c r="B8" s="1131" t="s">
        <v>189</v>
      </c>
      <c r="C8" s="374"/>
      <c r="D8" s="56"/>
      <c r="E8" s="56"/>
    </row>
    <row r="9" spans="1:5">
      <c r="B9" s="1131" t="s">
        <v>190</v>
      </c>
      <c r="C9" s="381"/>
      <c r="D9" s="445"/>
      <c r="E9" s="445"/>
    </row>
    <row r="10" spans="1:5">
      <c r="B10" s="1131"/>
      <c r="C10" s="381"/>
      <c r="D10" s="445"/>
      <c r="E10" s="445"/>
    </row>
    <row r="11" spans="1:5">
      <c r="B11" s="1317" t="s">
        <v>877</v>
      </c>
      <c r="C11" s="1318"/>
      <c r="D11" s="446"/>
      <c r="E11" s="445"/>
    </row>
    <row r="12" spans="1:5">
      <c r="B12" s="1317" t="s">
        <v>878</v>
      </c>
      <c r="C12" s="1318"/>
      <c r="D12" s="446"/>
      <c r="E12" s="445"/>
    </row>
    <row r="13" spans="1:5">
      <c r="B13" s="1374" t="s">
        <v>873</v>
      </c>
      <c r="C13" s="1375"/>
      <c r="D13" s="445"/>
      <c r="E13" s="445"/>
    </row>
    <row r="14" spans="1:5">
      <c r="B14" s="1374" t="s">
        <v>442</v>
      </c>
      <c r="C14" s="1375"/>
      <c r="D14" s="446"/>
      <c r="E14" s="445"/>
    </row>
    <row r="15" spans="1:5">
      <c r="B15" s="1371" t="s">
        <v>874</v>
      </c>
      <c r="C15" s="1371"/>
      <c r="D15" s="447">
        <f>D13-D14</f>
        <v>0</v>
      </c>
      <c r="E15" s="447">
        <f>E13-E14</f>
        <v>0</v>
      </c>
    </row>
    <row r="16" spans="1:5">
      <c r="B16" s="1380" t="s">
        <v>192</v>
      </c>
      <c r="C16" s="1381"/>
      <c r="D16" s="446"/>
      <c r="E16" s="445"/>
    </row>
    <row r="17" spans="2:5">
      <c r="B17" s="1380" t="s">
        <v>876</v>
      </c>
      <c r="C17" s="1381"/>
      <c r="D17" s="446"/>
      <c r="E17" s="445"/>
    </row>
    <row r="18" spans="2:5">
      <c r="B18" s="1374" t="s">
        <v>875</v>
      </c>
      <c r="C18" s="1375"/>
      <c r="D18" s="446"/>
      <c r="E18" s="445"/>
    </row>
    <row r="19" spans="2:5">
      <c r="B19" s="1374" t="s">
        <v>442</v>
      </c>
      <c r="C19" s="1375"/>
      <c r="D19" s="446"/>
      <c r="E19" s="445"/>
    </row>
    <row r="20" spans="2:5">
      <c r="B20" s="1371" t="s">
        <v>874</v>
      </c>
      <c r="C20" s="1371"/>
      <c r="D20" s="447">
        <f>D18-D19</f>
        <v>0</v>
      </c>
      <c r="E20" s="447">
        <f>E18-E19</f>
        <v>0</v>
      </c>
    </row>
    <row r="21" spans="2:5">
      <c r="B21" s="1317" t="s">
        <v>191</v>
      </c>
      <c r="C21" s="1318"/>
      <c r="D21" s="446"/>
      <c r="E21" s="445"/>
    </row>
    <row r="22" spans="2:5">
      <c r="B22" s="1364" t="s">
        <v>630</v>
      </c>
      <c r="C22" s="1365"/>
      <c r="D22" s="445"/>
      <c r="E22" s="445"/>
    </row>
    <row r="23" spans="2:5">
      <c r="B23" s="1145" t="s">
        <v>442</v>
      </c>
      <c r="C23" s="375"/>
      <c r="D23" s="445"/>
      <c r="E23" s="445"/>
    </row>
    <row r="24" spans="2:5">
      <c r="B24" s="1371" t="s">
        <v>874</v>
      </c>
      <c r="C24" s="1371"/>
      <c r="D24" s="447">
        <f t="shared" ref="D24:E24" si="0">D22-D23</f>
        <v>0</v>
      </c>
      <c r="E24" s="447">
        <f t="shared" si="0"/>
        <v>0</v>
      </c>
    </row>
    <row r="25" spans="2:5" ht="14.25" customHeight="1">
      <c r="B25" s="1380" t="s">
        <v>32</v>
      </c>
      <c r="C25" s="1381"/>
      <c r="D25" s="446"/>
      <c r="E25" s="445"/>
    </row>
    <row r="26" spans="2:5" ht="14.25" customHeight="1">
      <c r="B26" s="1380" t="s">
        <v>879</v>
      </c>
      <c r="C26" s="1381"/>
      <c r="D26" s="446"/>
      <c r="E26" s="445"/>
    </row>
    <row r="27" spans="2:5" ht="14.25" customHeight="1">
      <c r="B27" s="1374" t="s">
        <v>875</v>
      </c>
      <c r="C27" s="1375"/>
      <c r="D27" s="446"/>
      <c r="E27" s="445"/>
    </row>
    <row r="28" spans="2:5" ht="14.25" customHeight="1">
      <c r="B28" s="1374" t="s">
        <v>442</v>
      </c>
      <c r="C28" s="1375"/>
      <c r="D28" s="446"/>
      <c r="E28" s="445"/>
    </row>
    <row r="29" spans="2:5" ht="14.25" customHeight="1">
      <c r="B29" s="1371" t="s">
        <v>874</v>
      </c>
      <c r="C29" s="1371"/>
      <c r="D29" s="447">
        <f>D27-D28</f>
        <v>0</v>
      </c>
      <c r="E29" s="447">
        <f>E27-E28</f>
        <v>0</v>
      </c>
    </row>
    <row r="30" spans="2:5" ht="14.25" customHeight="1">
      <c r="B30" s="1380" t="s">
        <v>884</v>
      </c>
      <c r="C30" s="1381"/>
      <c r="D30" s="446"/>
      <c r="E30" s="445"/>
    </row>
    <row r="31" spans="2:5" ht="14.25" customHeight="1">
      <c r="B31" s="1374" t="s">
        <v>880</v>
      </c>
      <c r="C31" s="1375"/>
      <c r="D31" s="446"/>
      <c r="E31" s="445"/>
    </row>
    <row r="32" spans="2:5" ht="14.25" customHeight="1">
      <c r="B32" s="1374" t="s">
        <v>442</v>
      </c>
      <c r="C32" s="1375"/>
      <c r="D32" s="446"/>
      <c r="E32" s="445"/>
    </row>
    <row r="33" spans="2:5">
      <c r="B33" s="1371" t="s">
        <v>874</v>
      </c>
      <c r="C33" s="1371"/>
      <c r="D33" s="447">
        <f t="shared" ref="D33:E33" si="1">D31-D32</f>
        <v>0</v>
      </c>
      <c r="E33" s="447">
        <f t="shared" si="1"/>
        <v>0</v>
      </c>
    </row>
    <row r="34" spans="2:5">
      <c r="B34" s="1380" t="s">
        <v>883</v>
      </c>
      <c r="C34" s="1381"/>
      <c r="D34" s="445"/>
      <c r="E34" s="445"/>
    </row>
    <row r="35" spans="2:5">
      <c r="B35" s="1374" t="s">
        <v>881</v>
      </c>
      <c r="C35" s="1375"/>
      <c r="D35" s="445"/>
      <c r="E35" s="445"/>
    </row>
    <row r="36" spans="2:5">
      <c r="B36" s="1374" t="s">
        <v>442</v>
      </c>
      <c r="C36" s="1375"/>
      <c r="D36" s="445"/>
      <c r="E36" s="445"/>
    </row>
    <row r="37" spans="2:5">
      <c r="B37" s="1371" t="s">
        <v>874</v>
      </c>
      <c r="C37" s="1371"/>
      <c r="D37" s="447">
        <f t="shared" ref="D37:E37" si="2">D35-D36</f>
        <v>0</v>
      </c>
      <c r="E37" s="447">
        <f t="shared" si="2"/>
        <v>0</v>
      </c>
    </row>
    <row r="38" spans="2:5">
      <c r="B38" s="1380" t="s">
        <v>885</v>
      </c>
      <c r="C38" s="1381"/>
      <c r="D38" s="445"/>
      <c r="E38" s="445"/>
    </row>
    <row r="39" spans="2:5">
      <c r="B39" s="1374" t="s">
        <v>882</v>
      </c>
      <c r="C39" s="1375"/>
      <c r="D39" s="445"/>
      <c r="E39" s="445"/>
    </row>
    <row r="40" spans="2:5">
      <c r="B40" s="1374" t="s">
        <v>442</v>
      </c>
      <c r="C40" s="1375"/>
      <c r="D40" s="445"/>
      <c r="E40" s="445"/>
    </row>
    <row r="41" spans="2:5">
      <c r="B41" s="1371" t="s">
        <v>874</v>
      </c>
      <c r="C41" s="1371"/>
      <c r="D41" s="447">
        <f t="shared" ref="D41:E41" si="3">D39-D40</f>
        <v>0</v>
      </c>
      <c r="E41" s="447">
        <f t="shared" si="3"/>
        <v>0</v>
      </c>
    </row>
    <row r="42" spans="2:5">
      <c r="B42" s="1145"/>
      <c r="C42" s="381"/>
      <c r="D42" s="445"/>
      <c r="E42" s="445"/>
    </row>
    <row r="43" spans="2:5">
      <c r="B43" s="1311" t="s">
        <v>17</v>
      </c>
      <c r="C43" s="1312"/>
      <c r="D43" s="1135">
        <f>D15+D20+D24+D29+D33+D37+D41</f>
        <v>0</v>
      </c>
      <c r="E43" s="1135">
        <f>E15+E20+E24+E29+E33+E37+E41</f>
        <v>0</v>
      </c>
    </row>
    <row r="44" spans="2:5">
      <c r="B44" s="1362" t="s">
        <v>21</v>
      </c>
      <c r="C44" s="1363"/>
      <c r="D44" s="446"/>
      <c r="E44" s="445"/>
    </row>
    <row r="45" spans="2:5">
      <c r="B45" s="1364" t="s">
        <v>630</v>
      </c>
      <c r="C45" s="1365"/>
      <c r="D45" s="445"/>
      <c r="E45" s="445"/>
    </row>
    <row r="46" spans="2:5">
      <c r="B46" s="1145" t="s">
        <v>443</v>
      </c>
      <c r="C46" s="375"/>
      <c r="D46" s="445"/>
      <c r="E46" s="445"/>
    </row>
    <row r="47" spans="2:5">
      <c r="B47" s="1371" t="s">
        <v>874</v>
      </c>
      <c r="C47" s="1371"/>
      <c r="D47" s="448">
        <f>D45-D46</f>
        <v>0</v>
      </c>
      <c r="E47" s="448">
        <f>E45-E46</f>
        <v>0</v>
      </c>
    </row>
    <row r="48" spans="2:5">
      <c r="B48" s="1311" t="s">
        <v>17</v>
      </c>
      <c r="C48" s="1312"/>
      <c r="D48" s="1135">
        <f>D47</f>
        <v>0</v>
      </c>
      <c r="E48" s="1135">
        <f>E47</f>
        <v>0</v>
      </c>
    </row>
    <row r="49" spans="1:6">
      <c r="B49" s="301"/>
      <c r="C49" s="301"/>
      <c r="D49" s="450"/>
      <c r="E49" s="346"/>
    </row>
    <row r="50" spans="1:6">
      <c r="B50" s="302" t="s">
        <v>907</v>
      </c>
      <c r="C50" s="301"/>
      <c r="D50" s="450"/>
      <c r="E50" s="346"/>
    </row>
    <row r="51" spans="1:6">
      <c r="B51" s="1356" t="s">
        <v>908</v>
      </c>
      <c r="C51" s="1357"/>
      <c r="D51" s="1385" t="s">
        <v>910</v>
      </c>
      <c r="E51" s="1386"/>
    </row>
    <row r="52" spans="1:6">
      <c r="B52" s="1330"/>
      <c r="C52" s="1330"/>
      <c r="D52" s="1331"/>
      <c r="E52" s="1331"/>
    </row>
    <row r="53" spans="1:6">
      <c r="B53" s="1311"/>
      <c r="C53" s="1312"/>
      <c r="D53" s="1332"/>
      <c r="E53" s="1333"/>
    </row>
    <row r="54" spans="1:6">
      <c r="B54" s="568"/>
      <c r="C54" s="568"/>
      <c r="D54" s="569"/>
      <c r="E54" s="569"/>
    </row>
    <row r="55" spans="1:6">
      <c r="B55" s="1366" t="s">
        <v>909</v>
      </c>
      <c r="C55" s="1366"/>
      <c r="D55" s="1329" t="s">
        <v>910</v>
      </c>
      <c r="E55" s="1329"/>
    </row>
    <row r="56" spans="1:6">
      <c r="B56" s="1330"/>
      <c r="C56" s="1330"/>
      <c r="D56" s="1331"/>
      <c r="E56" s="1331"/>
    </row>
    <row r="57" spans="1:6">
      <c r="B57" s="1367"/>
      <c r="C57" s="1368"/>
      <c r="D57" s="1334"/>
      <c r="E57" s="1335"/>
    </row>
    <row r="58" spans="1:6">
      <c r="B58" s="301"/>
      <c r="C58" s="301"/>
      <c r="D58" s="450"/>
      <c r="E58" s="346"/>
    </row>
    <row r="59" spans="1:6">
      <c r="A59" s="1164">
        <v>9</v>
      </c>
      <c r="B59" s="1165" t="s">
        <v>75</v>
      </c>
    </row>
    <row r="60" spans="1:6" ht="31.5">
      <c r="B60" s="1293" t="s">
        <v>0</v>
      </c>
      <c r="C60" s="1294"/>
      <c r="D60" s="1135" t="str">
        <f>D6</f>
        <v>As at 
June 30, 2020</v>
      </c>
      <c r="E60" s="1135" t="str">
        <f>E6</f>
        <v>As at 
June 30, 2019</v>
      </c>
    </row>
    <row r="61" spans="1:6">
      <c r="B61" s="1369" t="s">
        <v>111</v>
      </c>
      <c r="C61" s="1370"/>
      <c r="D61" s="451"/>
      <c r="E61" s="451"/>
      <c r="F61" s="382"/>
    </row>
    <row r="62" spans="1:6">
      <c r="B62" s="1146" t="s">
        <v>761</v>
      </c>
      <c r="C62" s="1147"/>
      <c r="D62" s="445"/>
      <c r="E62" s="445"/>
      <c r="F62" s="382"/>
    </row>
    <row r="63" spans="1:6">
      <c r="B63" s="1124" t="s">
        <v>243</v>
      </c>
      <c r="C63" s="1125"/>
      <c r="D63" s="445"/>
      <c r="E63" s="445"/>
      <c r="F63" s="382"/>
    </row>
    <row r="64" spans="1:6">
      <c r="B64" s="1287" t="s">
        <v>244</v>
      </c>
      <c r="C64" s="1288"/>
      <c r="D64" s="445"/>
      <c r="E64" s="445"/>
    </row>
    <row r="65" spans="2:6">
      <c r="B65" s="1124" t="s">
        <v>1563</v>
      </c>
      <c r="C65" s="1125"/>
      <c r="D65" s="445"/>
      <c r="E65" s="445"/>
    </row>
    <row r="66" spans="2:6">
      <c r="B66" s="1287" t="s">
        <v>1564</v>
      </c>
      <c r="C66" s="1288"/>
      <c r="D66" s="445"/>
      <c r="E66" s="445"/>
    </row>
    <row r="67" spans="2:6">
      <c r="B67" s="1319" t="s">
        <v>245</v>
      </c>
      <c r="C67" s="1320"/>
      <c r="D67" s="448">
        <f>SUM(D63:D66)</f>
        <v>0</v>
      </c>
      <c r="E67" s="448">
        <f>SUM(E63:E66)</f>
        <v>0</v>
      </c>
    </row>
    <row r="68" spans="2:6">
      <c r="B68" s="1287" t="s">
        <v>246</v>
      </c>
      <c r="C68" s="1288"/>
      <c r="D68" s="445"/>
      <c r="E68" s="445"/>
    </row>
    <row r="69" spans="2:6">
      <c r="B69" s="1356" t="s">
        <v>762</v>
      </c>
      <c r="C69" s="1357"/>
      <c r="D69" s="452">
        <f>D67-D68</f>
        <v>0</v>
      </c>
      <c r="E69" s="452">
        <f>E67-E68</f>
        <v>0</v>
      </c>
    </row>
    <row r="70" spans="2:6">
      <c r="B70" s="1146" t="s">
        <v>760</v>
      </c>
      <c r="C70" s="1147"/>
      <c r="D70" s="445"/>
      <c r="E70" s="445"/>
      <c r="F70" s="382"/>
    </row>
    <row r="71" spans="2:6">
      <c r="B71" s="1124" t="s">
        <v>243</v>
      </c>
      <c r="C71" s="1125"/>
      <c r="D71" s="445"/>
      <c r="E71" s="445"/>
      <c r="F71" s="382"/>
    </row>
    <row r="72" spans="2:6">
      <c r="B72" s="1287" t="s">
        <v>244</v>
      </c>
      <c r="C72" s="1288"/>
      <c r="D72" s="445"/>
      <c r="E72" s="445"/>
    </row>
    <row r="73" spans="2:6">
      <c r="B73" s="1124" t="s">
        <v>1563</v>
      </c>
      <c r="C73" s="1125"/>
      <c r="D73" s="445"/>
      <c r="E73" s="445"/>
    </row>
    <row r="74" spans="2:6">
      <c r="B74" s="1287" t="s">
        <v>1564</v>
      </c>
      <c r="C74" s="1288"/>
      <c r="D74" s="445"/>
      <c r="E74" s="445"/>
    </row>
    <row r="75" spans="2:6">
      <c r="B75" s="1319" t="s">
        <v>245</v>
      </c>
      <c r="C75" s="1320"/>
      <c r="D75" s="448">
        <f>SUM(D71:D74)</f>
        <v>0</v>
      </c>
      <c r="E75" s="448">
        <f>SUM(E71:E74)</f>
        <v>0</v>
      </c>
    </row>
    <row r="76" spans="2:6">
      <c r="B76" s="1287" t="s">
        <v>246</v>
      </c>
      <c r="C76" s="1288"/>
      <c r="D76" s="445"/>
      <c r="E76" s="445"/>
    </row>
    <row r="77" spans="2:6">
      <c r="B77" s="1356" t="s">
        <v>763</v>
      </c>
      <c r="C77" s="1357"/>
      <c r="D77" s="452">
        <f>D75-D76</f>
        <v>0</v>
      </c>
      <c r="E77" s="452">
        <f>E75-E76</f>
        <v>0</v>
      </c>
    </row>
    <row r="78" spans="2:6">
      <c r="B78" s="1356" t="s">
        <v>764</v>
      </c>
      <c r="C78" s="1357"/>
      <c r="D78" s="452">
        <f>D69+D77</f>
        <v>0</v>
      </c>
      <c r="E78" s="452">
        <f>E69+E77</f>
        <v>0</v>
      </c>
    </row>
    <row r="79" spans="2:6">
      <c r="B79" s="1372" t="s">
        <v>21</v>
      </c>
      <c r="C79" s="1373"/>
      <c r="D79" s="345"/>
      <c r="E79" s="345"/>
    </row>
    <row r="80" spans="2:6">
      <c r="B80" s="1346" t="s">
        <v>761</v>
      </c>
      <c r="C80" s="1347"/>
      <c r="D80" s="445"/>
      <c r="E80" s="445"/>
    </row>
    <row r="81" spans="2:5">
      <c r="B81" s="1137" t="s">
        <v>266</v>
      </c>
      <c r="C81" s="1138"/>
      <c r="D81" s="445"/>
      <c r="E81" s="445"/>
    </row>
    <row r="82" spans="2:5">
      <c r="B82" s="1137" t="s">
        <v>267</v>
      </c>
      <c r="C82" s="1138"/>
      <c r="D82" s="445"/>
      <c r="E82" s="445"/>
    </row>
    <row r="83" spans="2:5">
      <c r="B83" s="1124" t="s">
        <v>1563</v>
      </c>
      <c r="C83" s="1125"/>
      <c r="D83" s="445"/>
      <c r="E83" s="445"/>
    </row>
    <row r="84" spans="2:5">
      <c r="B84" s="1287" t="s">
        <v>1564</v>
      </c>
      <c r="C84" s="1288"/>
      <c r="D84" s="445"/>
      <c r="E84" s="445"/>
    </row>
    <row r="85" spans="2:5">
      <c r="B85" s="1319" t="s">
        <v>245</v>
      </c>
      <c r="C85" s="1320"/>
      <c r="D85" s="448">
        <f>SUM(D81:D84)</f>
        <v>0</v>
      </c>
      <c r="E85" s="448">
        <f>SUM(E81:E84)</f>
        <v>0</v>
      </c>
    </row>
    <row r="86" spans="2:5">
      <c r="B86" s="1287" t="s">
        <v>246</v>
      </c>
      <c r="C86" s="1288"/>
      <c r="D86" s="445"/>
      <c r="E86" s="445"/>
    </row>
    <row r="87" spans="2:5">
      <c r="B87" s="1356" t="s">
        <v>762</v>
      </c>
      <c r="C87" s="1357"/>
      <c r="D87" s="448">
        <f>D85-D86</f>
        <v>0</v>
      </c>
      <c r="E87" s="448">
        <f>E85-E86</f>
        <v>0</v>
      </c>
    </row>
    <row r="88" spans="2:5">
      <c r="B88" s="1139" t="s">
        <v>268</v>
      </c>
      <c r="C88" s="1138"/>
      <c r="D88" s="453"/>
      <c r="E88" s="445"/>
    </row>
    <row r="89" spans="2:5">
      <c r="B89" s="1137" t="s">
        <v>266</v>
      </c>
      <c r="C89" s="1138"/>
      <c r="D89" s="445"/>
      <c r="E89" s="445"/>
    </row>
    <row r="90" spans="2:5">
      <c r="B90" s="1137" t="s">
        <v>269</v>
      </c>
      <c r="C90" s="1138"/>
      <c r="D90" s="445"/>
      <c r="E90" s="445"/>
    </row>
    <row r="91" spans="2:5">
      <c r="B91" s="1124" t="s">
        <v>1563</v>
      </c>
      <c r="C91" s="1125"/>
      <c r="D91" s="445"/>
      <c r="E91" s="445"/>
    </row>
    <row r="92" spans="2:5">
      <c r="B92" s="1287" t="s">
        <v>1564</v>
      </c>
      <c r="C92" s="1288"/>
      <c r="D92" s="445"/>
      <c r="E92" s="445"/>
    </row>
    <row r="93" spans="2:5">
      <c r="B93" s="1319" t="s">
        <v>245</v>
      </c>
      <c r="C93" s="1320"/>
      <c r="D93" s="448">
        <f>SUM(D89:D92)</f>
        <v>0</v>
      </c>
      <c r="E93" s="448">
        <f>SUM(E89:E92)</f>
        <v>0</v>
      </c>
    </row>
    <row r="94" spans="2:5">
      <c r="B94" s="1287" t="s">
        <v>246</v>
      </c>
      <c r="C94" s="1288"/>
      <c r="D94" s="445">
        <f>D92</f>
        <v>0</v>
      </c>
      <c r="E94" s="445">
        <f>E92</f>
        <v>0</v>
      </c>
    </row>
    <row r="95" spans="2:5">
      <c r="B95" s="1356" t="s">
        <v>763</v>
      </c>
      <c r="C95" s="1357"/>
      <c r="D95" s="448">
        <f>D93-D94</f>
        <v>0</v>
      </c>
      <c r="E95" s="448">
        <f>E93-E94</f>
        <v>0</v>
      </c>
    </row>
    <row r="96" spans="2:5">
      <c r="B96" s="1356" t="s">
        <v>764</v>
      </c>
      <c r="C96" s="1357"/>
      <c r="D96" s="452">
        <f>D87+D95</f>
        <v>0</v>
      </c>
      <c r="E96" s="452">
        <f>E87+E95</f>
        <v>0</v>
      </c>
    </row>
    <row r="97" spans="2:5">
      <c r="B97" s="574"/>
      <c r="C97" s="574"/>
      <c r="D97" s="346"/>
      <c r="E97" s="346"/>
    </row>
    <row r="98" spans="2:5" hidden="1">
      <c r="B98" s="570" t="s">
        <v>767</v>
      </c>
      <c r="C98" s="568"/>
      <c r="D98" s="569"/>
      <c r="E98" s="571"/>
    </row>
    <row r="99" spans="2:5" hidden="1">
      <c r="B99" s="1295" t="s">
        <v>765</v>
      </c>
      <c r="C99" s="1296"/>
      <c r="D99" s="1135"/>
      <c r="E99" s="452"/>
    </row>
    <row r="100" spans="2:5" hidden="1">
      <c r="B100" s="1295" t="s">
        <v>766</v>
      </c>
      <c r="C100" s="1296"/>
      <c r="D100" s="1135"/>
      <c r="E100" s="452"/>
    </row>
    <row r="101" spans="2:5" ht="32.25" hidden="1" customHeight="1">
      <c r="B101" s="1383" t="s">
        <v>776</v>
      </c>
      <c r="C101" s="1384"/>
      <c r="D101" s="1135"/>
      <c r="E101" s="452"/>
    </row>
    <row r="102" spans="2:5" hidden="1">
      <c r="B102" s="1311" t="s">
        <v>17</v>
      </c>
      <c r="C102" s="1312"/>
      <c r="D102" s="1135"/>
      <c r="E102" s="452"/>
    </row>
    <row r="103" spans="2:5" hidden="1">
      <c r="B103" s="383"/>
      <c r="C103" s="383"/>
      <c r="D103" s="454"/>
      <c r="E103" s="455"/>
    </row>
    <row r="104" spans="2:5" hidden="1">
      <c r="B104" s="1382" t="s">
        <v>770</v>
      </c>
      <c r="C104" s="1382"/>
      <c r="D104" s="1382"/>
      <c r="E104" s="1382"/>
    </row>
    <row r="105" spans="2:5" hidden="1">
      <c r="B105" s="1295" t="s">
        <v>768</v>
      </c>
      <c r="C105" s="1296"/>
      <c r="D105" s="1135"/>
      <c r="E105" s="452"/>
    </row>
    <row r="106" spans="2:5" hidden="1">
      <c r="B106" s="1295" t="s">
        <v>769</v>
      </c>
      <c r="C106" s="1296"/>
      <c r="D106" s="1135"/>
      <c r="E106" s="452"/>
    </row>
    <row r="107" spans="2:5" hidden="1">
      <c r="B107" s="1356" t="s">
        <v>860</v>
      </c>
      <c r="C107" s="1357"/>
      <c r="D107" s="1135">
        <f>SUM(D105:D106)</f>
        <v>0</v>
      </c>
      <c r="E107" s="1135">
        <f>SUM(E105:E106)</f>
        <v>0</v>
      </c>
    </row>
    <row r="108" spans="2:5" hidden="1">
      <c r="B108" s="301"/>
      <c r="C108" s="301"/>
      <c r="D108" s="450"/>
      <c r="E108" s="346"/>
    </row>
    <row r="109" spans="2:5" hidden="1">
      <c r="B109" s="289" t="s">
        <v>820</v>
      </c>
    </row>
    <row r="110" spans="2:5" ht="31.5" hidden="1">
      <c r="B110" s="1293" t="s">
        <v>0</v>
      </c>
      <c r="C110" s="1294"/>
      <c r="D110" s="1135" t="str">
        <f>D60</f>
        <v>As at 
June 30, 2020</v>
      </c>
      <c r="E110" s="1135" t="str">
        <f>E60</f>
        <v>As at 
June 30, 2019</v>
      </c>
    </row>
    <row r="111" spans="2:5" hidden="1">
      <c r="B111" s="1369" t="s">
        <v>111</v>
      </c>
      <c r="C111" s="1370"/>
      <c r="D111" s="445"/>
      <c r="E111" s="445"/>
    </row>
    <row r="112" spans="2:5" hidden="1">
      <c r="B112" s="384" t="s">
        <v>756</v>
      </c>
      <c r="C112" s="385"/>
      <c r="D112" s="445"/>
      <c r="E112" s="445"/>
    </row>
    <row r="113" spans="1:5" hidden="1">
      <c r="B113" s="384" t="s">
        <v>821</v>
      </c>
      <c r="C113" s="385"/>
      <c r="D113" s="445"/>
      <c r="E113" s="445"/>
    </row>
    <row r="114" spans="1:5" hidden="1">
      <c r="B114" s="384" t="s">
        <v>757</v>
      </c>
      <c r="C114" s="385"/>
      <c r="D114" s="445"/>
      <c r="E114" s="445"/>
    </row>
    <row r="115" spans="1:5" hidden="1">
      <c r="B115" s="384" t="s">
        <v>758</v>
      </c>
      <c r="C115" s="385"/>
      <c r="D115" s="445"/>
      <c r="E115" s="445"/>
    </row>
    <row r="116" spans="1:5" hidden="1">
      <c r="B116" s="386" t="s">
        <v>97</v>
      </c>
      <c r="C116" s="387"/>
      <c r="D116" s="445"/>
      <c r="E116" s="445"/>
    </row>
    <row r="117" spans="1:5" hidden="1">
      <c r="B117" s="388" t="s">
        <v>759</v>
      </c>
      <c r="C117" s="389"/>
      <c r="D117" s="452" t="s">
        <v>186</v>
      </c>
      <c r="E117" s="452" t="s">
        <v>186</v>
      </c>
    </row>
    <row r="118" spans="1:5" hidden="1">
      <c r="B118" s="1369" t="s">
        <v>21</v>
      </c>
      <c r="C118" s="1370"/>
      <c r="D118" s="451"/>
      <c r="E118" s="451"/>
    </row>
    <row r="119" spans="1:5" hidden="1">
      <c r="B119" s="384" t="s">
        <v>756</v>
      </c>
      <c r="C119" s="385"/>
      <c r="D119" s="445"/>
      <c r="E119" s="445"/>
    </row>
    <row r="120" spans="1:5" hidden="1">
      <c r="B120" s="384" t="s">
        <v>821</v>
      </c>
      <c r="C120" s="385"/>
      <c r="D120" s="445"/>
      <c r="E120" s="445"/>
    </row>
    <row r="121" spans="1:5" hidden="1">
      <c r="B121" s="384" t="s">
        <v>757</v>
      </c>
      <c r="C121" s="385"/>
      <c r="D121" s="445"/>
      <c r="E121" s="445"/>
    </row>
    <row r="122" spans="1:5" hidden="1">
      <c r="B122" s="384" t="s">
        <v>758</v>
      </c>
      <c r="C122" s="385"/>
      <c r="D122" s="445"/>
      <c r="E122" s="445"/>
    </row>
    <row r="123" spans="1:5" hidden="1">
      <c r="B123" s="386" t="s">
        <v>97</v>
      </c>
      <c r="C123" s="387"/>
      <c r="D123" s="445"/>
      <c r="E123" s="445"/>
    </row>
    <row r="124" spans="1:5" hidden="1">
      <c r="B124" s="388" t="s">
        <v>759</v>
      </c>
      <c r="C124" s="389"/>
      <c r="D124" s="452" t="s">
        <v>186</v>
      </c>
      <c r="E124" s="452" t="s">
        <v>186</v>
      </c>
    </row>
    <row r="125" spans="1:5">
      <c r="B125" s="390"/>
      <c r="C125" s="390"/>
      <c r="D125" s="346"/>
      <c r="E125" s="346"/>
    </row>
    <row r="126" spans="1:5">
      <c r="A126" s="47">
        <v>10</v>
      </c>
      <c r="B126" s="1165" t="s">
        <v>193</v>
      </c>
      <c r="C126" s="11"/>
      <c r="D126" s="456"/>
      <c r="E126" s="456"/>
    </row>
    <row r="127" spans="1:5" ht="31.5">
      <c r="A127" s="55"/>
      <c r="B127" s="1293" t="s">
        <v>0</v>
      </c>
      <c r="C127" s="1294"/>
      <c r="D127" s="1135" t="str">
        <f>D110</f>
        <v>As at 
June 30, 2020</v>
      </c>
      <c r="E127" s="1135" t="str">
        <f>E110</f>
        <v>As at 
June 30, 2019</v>
      </c>
    </row>
    <row r="128" spans="1:5">
      <c r="A128" s="99"/>
      <c r="B128" s="1376" t="s">
        <v>194</v>
      </c>
      <c r="C128" s="1377"/>
      <c r="D128" s="445"/>
      <c r="E128" s="445"/>
    </row>
    <row r="129" spans="1:5">
      <c r="A129" s="99"/>
      <c r="B129" s="1305" t="s">
        <v>249</v>
      </c>
      <c r="C129" s="1306"/>
      <c r="D129" s="445"/>
      <c r="E129" s="445"/>
    </row>
    <row r="130" spans="1:5">
      <c r="A130" s="99"/>
      <c r="B130" s="1299" t="s">
        <v>1567</v>
      </c>
      <c r="C130" s="1300"/>
      <c r="D130" s="445"/>
      <c r="E130" s="445"/>
    </row>
    <row r="131" spans="1:5">
      <c r="A131" s="99"/>
      <c r="B131" s="1299" t="s">
        <v>1566</v>
      </c>
      <c r="C131" s="1300"/>
      <c r="D131" s="445"/>
      <c r="E131" s="445"/>
    </row>
    <row r="132" spans="1:5">
      <c r="B132" s="1124" t="s">
        <v>1563</v>
      </c>
      <c r="C132" s="1125"/>
      <c r="D132" s="445"/>
      <c r="E132" s="445"/>
    </row>
    <row r="133" spans="1:5">
      <c r="B133" s="1287" t="s">
        <v>1564</v>
      </c>
      <c r="C133" s="1288"/>
      <c r="D133" s="445"/>
      <c r="E133" s="445"/>
    </row>
    <row r="134" spans="1:5">
      <c r="A134" s="99"/>
      <c r="B134" s="1319" t="s">
        <v>245</v>
      </c>
      <c r="C134" s="1320"/>
      <c r="D134" s="448">
        <f>SUM(D130:D133)</f>
        <v>0</v>
      </c>
      <c r="E134" s="448">
        <f>SUM(E130:E133)</f>
        <v>0</v>
      </c>
    </row>
    <row r="135" spans="1:5">
      <c r="A135" s="99"/>
      <c r="B135" s="1299" t="s">
        <v>1791</v>
      </c>
      <c r="C135" s="1300"/>
      <c r="D135" s="445"/>
      <c r="E135" s="445"/>
    </row>
    <row r="136" spans="1:5">
      <c r="A136" s="99"/>
      <c r="B136" s="1126" t="s">
        <v>727</v>
      </c>
      <c r="C136" s="1127"/>
      <c r="D136" s="445"/>
      <c r="E136" s="445"/>
    </row>
    <row r="137" spans="1:5">
      <c r="A137" s="99"/>
      <c r="B137" s="1297" t="s">
        <v>250</v>
      </c>
      <c r="C137" s="1298"/>
      <c r="D137" s="448">
        <f>D134-D135-D136</f>
        <v>0</v>
      </c>
      <c r="E137" s="448">
        <f>E134-E135-E136</f>
        <v>0</v>
      </c>
    </row>
    <row r="138" spans="1:5">
      <c r="A138" s="99"/>
      <c r="B138" s="534"/>
      <c r="C138" s="535"/>
      <c r="D138" s="445"/>
      <c r="E138" s="445"/>
    </row>
    <row r="139" spans="1:5">
      <c r="A139" s="99"/>
      <c r="B139" s="1305" t="s">
        <v>251</v>
      </c>
      <c r="C139" s="1306"/>
      <c r="D139" s="445"/>
      <c r="E139" s="445"/>
    </row>
    <row r="140" spans="1:5">
      <c r="A140" s="99"/>
      <c r="B140" s="1299" t="s">
        <v>1565</v>
      </c>
      <c r="C140" s="1300"/>
      <c r="D140" s="445"/>
      <c r="E140" s="445"/>
    </row>
    <row r="141" spans="1:5">
      <c r="A141" s="99"/>
      <c r="B141" s="1299" t="s">
        <v>1566</v>
      </c>
      <c r="C141" s="1300"/>
      <c r="D141" s="445"/>
      <c r="E141" s="445"/>
    </row>
    <row r="142" spans="1:5">
      <c r="A142" s="99"/>
      <c r="B142" s="1124" t="s">
        <v>1563</v>
      </c>
      <c r="C142" s="1125"/>
      <c r="D142" s="445"/>
      <c r="E142" s="445"/>
    </row>
    <row r="143" spans="1:5">
      <c r="A143" s="99"/>
      <c r="B143" s="1287" t="s">
        <v>1564</v>
      </c>
      <c r="C143" s="1288"/>
      <c r="D143" s="445"/>
      <c r="E143" s="445"/>
    </row>
    <row r="144" spans="1:5">
      <c r="A144" s="99"/>
      <c r="B144" s="1319" t="s">
        <v>245</v>
      </c>
      <c r="C144" s="1320"/>
      <c r="D144" s="448">
        <f>SUM(D140:D143)</f>
        <v>0</v>
      </c>
      <c r="E144" s="448">
        <f>SUM(E140:E143)</f>
        <v>0</v>
      </c>
    </row>
    <row r="145" spans="1:5">
      <c r="A145" s="99"/>
      <c r="B145" s="1299" t="s">
        <v>1792</v>
      </c>
      <c r="C145" s="1300"/>
      <c r="D145" s="448">
        <f>D143</f>
        <v>0</v>
      </c>
      <c r="E145" s="448">
        <f>E143</f>
        <v>0</v>
      </c>
    </row>
    <row r="146" spans="1:5">
      <c r="A146" s="99"/>
      <c r="B146" s="1297" t="s">
        <v>248</v>
      </c>
      <c r="C146" s="1298"/>
      <c r="D146" s="448">
        <f>D144-D145</f>
        <v>0</v>
      </c>
      <c r="E146" s="448">
        <f>E144-E145</f>
        <v>0</v>
      </c>
    </row>
    <row r="147" spans="1:5">
      <c r="A147" s="99"/>
      <c r="B147" s="1305" t="s">
        <v>252</v>
      </c>
      <c r="C147" s="1306"/>
      <c r="D147" s="445"/>
      <c r="E147" s="445"/>
    </row>
    <row r="148" spans="1:5">
      <c r="A148" s="99"/>
      <c r="B148" s="1299" t="s">
        <v>1565</v>
      </c>
      <c r="C148" s="1300"/>
      <c r="D148" s="445"/>
      <c r="E148" s="445"/>
    </row>
    <row r="149" spans="1:5">
      <c r="A149" s="99"/>
      <c r="B149" s="1299" t="s">
        <v>1566</v>
      </c>
      <c r="C149" s="1300"/>
      <c r="D149" s="445"/>
      <c r="E149" s="445"/>
    </row>
    <row r="150" spans="1:5">
      <c r="A150" s="99"/>
      <c r="B150" s="1124" t="s">
        <v>1563</v>
      </c>
      <c r="C150" s="1125"/>
      <c r="D150" s="445"/>
      <c r="E150" s="445"/>
    </row>
    <row r="151" spans="1:5">
      <c r="A151" s="99"/>
      <c r="B151" s="1287" t="s">
        <v>1564</v>
      </c>
      <c r="C151" s="1288"/>
      <c r="D151" s="445"/>
      <c r="E151" s="445"/>
    </row>
    <row r="152" spans="1:5">
      <c r="A152" s="99"/>
      <c r="B152" s="1124" t="s">
        <v>1568</v>
      </c>
      <c r="C152" s="1125"/>
      <c r="D152" s="445"/>
      <c r="E152" s="445"/>
    </row>
    <row r="153" spans="1:5">
      <c r="A153" s="99"/>
      <c r="B153" s="1319" t="s">
        <v>245</v>
      </c>
      <c r="C153" s="1320"/>
      <c r="D153" s="448">
        <f>SUM(D148:D151)</f>
        <v>0</v>
      </c>
      <c r="E153" s="448">
        <f>SUM(E148:E151)</f>
        <v>0</v>
      </c>
    </row>
    <row r="154" spans="1:5">
      <c r="A154" s="99"/>
      <c r="B154" s="1299" t="s">
        <v>1792</v>
      </c>
      <c r="C154" s="1300"/>
      <c r="D154" s="451">
        <f>D151</f>
        <v>0</v>
      </c>
      <c r="E154" s="451">
        <f>E151</f>
        <v>0</v>
      </c>
    </row>
    <row r="155" spans="1:5">
      <c r="A155" s="99"/>
      <c r="B155" s="1299" t="s">
        <v>717</v>
      </c>
      <c r="C155" s="1300"/>
      <c r="D155" s="445"/>
      <c r="E155" s="445"/>
    </row>
    <row r="156" spans="1:5">
      <c r="A156" s="99"/>
      <c r="B156" s="1297" t="s">
        <v>253</v>
      </c>
      <c r="C156" s="1298"/>
      <c r="D156" s="448">
        <f>D153-D154-D155</f>
        <v>0</v>
      </c>
      <c r="E156" s="448">
        <f>E153-E154-E155</f>
        <v>0</v>
      </c>
    </row>
    <row r="157" spans="1:5">
      <c r="A157" s="99"/>
      <c r="B157" s="534"/>
      <c r="C157" s="535"/>
      <c r="D157" s="445"/>
      <c r="E157" s="445"/>
    </row>
    <row r="158" spans="1:5">
      <c r="A158" s="99"/>
      <c r="B158" s="1325" t="s">
        <v>1569</v>
      </c>
      <c r="C158" s="1326"/>
      <c r="D158" s="452">
        <f>D137+D146+D156</f>
        <v>0</v>
      </c>
      <c r="E158" s="452">
        <f>E137+E146+E156</f>
        <v>0</v>
      </c>
    </row>
    <row r="159" spans="1:5">
      <c r="A159" s="99"/>
      <c r="B159" s="1342" t="s">
        <v>21</v>
      </c>
      <c r="C159" s="1343"/>
      <c r="D159" s="445"/>
      <c r="E159" s="445"/>
    </row>
    <row r="160" spans="1:5">
      <c r="A160" s="99"/>
      <c r="B160" s="1305" t="s">
        <v>249</v>
      </c>
      <c r="C160" s="1306"/>
      <c r="D160" s="445"/>
      <c r="E160" s="445"/>
    </row>
    <row r="161" spans="1:5">
      <c r="A161" s="99"/>
      <c r="B161" s="1299" t="s">
        <v>1567</v>
      </c>
      <c r="C161" s="1300"/>
      <c r="D161" s="445"/>
      <c r="E161" s="445"/>
    </row>
    <row r="162" spans="1:5">
      <c r="A162" s="99"/>
      <c r="B162" s="1299" t="s">
        <v>1566</v>
      </c>
      <c r="C162" s="1300"/>
      <c r="D162" s="445"/>
      <c r="E162" s="445"/>
    </row>
    <row r="163" spans="1:5">
      <c r="A163" s="99"/>
      <c r="B163" s="1124" t="s">
        <v>1563</v>
      </c>
      <c r="C163" s="1125"/>
      <c r="D163" s="445"/>
      <c r="E163" s="445"/>
    </row>
    <row r="164" spans="1:5">
      <c r="A164" s="99"/>
      <c r="B164" s="1287" t="s">
        <v>1564</v>
      </c>
      <c r="C164" s="1288"/>
      <c r="D164" s="445"/>
      <c r="E164" s="445"/>
    </row>
    <row r="165" spans="1:5">
      <c r="A165" s="99"/>
      <c r="B165" s="1319" t="s">
        <v>245</v>
      </c>
      <c r="C165" s="1320"/>
      <c r="D165" s="448">
        <f>SUM(D161:D164)</f>
        <v>0</v>
      </c>
      <c r="E165" s="448">
        <f>SUM(E161:E164)</f>
        <v>0</v>
      </c>
    </row>
    <row r="166" spans="1:5">
      <c r="A166" s="99"/>
      <c r="B166" s="1299" t="s">
        <v>1791</v>
      </c>
      <c r="C166" s="1300"/>
      <c r="D166" s="451">
        <f>D164</f>
        <v>0</v>
      </c>
      <c r="E166" s="451">
        <f>E164</f>
        <v>0</v>
      </c>
    </row>
    <row r="167" spans="1:5">
      <c r="A167" s="99"/>
      <c r="B167" s="1126" t="s">
        <v>727</v>
      </c>
      <c r="C167" s="1127"/>
      <c r="D167" s="457"/>
      <c r="E167" s="457"/>
    </row>
    <row r="168" spans="1:5">
      <c r="A168" s="99"/>
      <c r="B168" s="1297" t="s">
        <v>250</v>
      </c>
      <c r="C168" s="1298"/>
      <c r="D168" s="448">
        <f>D165-D166</f>
        <v>0</v>
      </c>
      <c r="E168" s="448">
        <f>E165-E166</f>
        <v>0</v>
      </c>
    </row>
    <row r="169" spans="1:5">
      <c r="A169" s="99"/>
      <c r="B169" s="534"/>
      <c r="C169" s="535"/>
      <c r="D169" s="445"/>
      <c r="E169" s="445"/>
    </row>
    <row r="170" spans="1:5">
      <c r="A170" s="99"/>
      <c r="B170" s="1305" t="s">
        <v>251</v>
      </c>
      <c r="C170" s="1306"/>
      <c r="D170" s="445"/>
      <c r="E170" s="445"/>
    </row>
    <row r="171" spans="1:5">
      <c r="A171" s="99"/>
      <c r="B171" s="1299" t="s">
        <v>1567</v>
      </c>
      <c r="C171" s="1300"/>
      <c r="D171" s="445"/>
      <c r="E171" s="445"/>
    </row>
    <row r="172" spans="1:5">
      <c r="A172" s="99"/>
      <c r="B172" s="1299" t="s">
        <v>1566</v>
      </c>
      <c r="C172" s="1300"/>
      <c r="D172" s="445"/>
      <c r="E172" s="445"/>
    </row>
    <row r="173" spans="1:5">
      <c r="A173" s="99"/>
      <c r="B173" s="1124" t="s">
        <v>1563</v>
      </c>
      <c r="C173" s="1125"/>
      <c r="D173" s="445"/>
      <c r="E173" s="445"/>
    </row>
    <row r="174" spans="1:5">
      <c r="A174" s="99"/>
      <c r="B174" s="1287" t="s">
        <v>1564</v>
      </c>
      <c r="C174" s="1288"/>
      <c r="D174" s="445"/>
      <c r="E174" s="445"/>
    </row>
    <row r="175" spans="1:5">
      <c r="A175" s="99"/>
      <c r="B175" s="1319" t="s">
        <v>245</v>
      </c>
      <c r="C175" s="1320"/>
      <c r="D175" s="451">
        <f>SUM(D171:D174)</f>
        <v>0</v>
      </c>
      <c r="E175" s="451">
        <f>SUM(E171:E174)</f>
        <v>0</v>
      </c>
    </row>
    <row r="176" spans="1:5">
      <c r="A176" s="99"/>
      <c r="B176" s="1299" t="s">
        <v>1792</v>
      </c>
      <c r="C176" s="1300"/>
      <c r="D176" s="451">
        <f>D174</f>
        <v>0</v>
      </c>
      <c r="E176" s="451">
        <f>E174</f>
        <v>0</v>
      </c>
    </row>
    <row r="177" spans="1:5">
      <c r="A177" s="99"/>
      <c r="B177" s="1327" t="s">
        <v>248</v>
      </c>
      <c r="C177" s="1328"/>
      <c r="D177" s="448">
        <f>D175-D176</f>
        <v>0</v>
      </c>
      <c r="E177" s="448">
        <f>E175-E176</f>
        <v>0</v>
      </c>
    </row>
    <row r="178" spans="1:5">
      <c r="A178" s="99"/>
      <c r="B178" s="1305" t="s">
        <v>252</v>
      </c>
      <c r="C178" s="1306"/>
      <c r="D178" s="445"/>
      <c r="E178" s="445"/>
    </row>
    <row r="179" spans="1:5">
      <c r="A179" s="99"/>
      <c r="B179" s="1299" t="s">
        <v>1567</v>
      </c>
      <c r="C179" s="1300"/>
      <c r="D179" s="445"/>
      <c r="E179" s="445"/>
    </row>
    <row r="180" spans="1:5">
      <c r="A180" s="99"/>
      <c r="B180" s="1299" t="s">
        <v>1566</v>
      </c>
      <c r="C180" s="1300"/>
      <c r="D180" s="445"/>
      <c r="E180" s="445"/>
    </row>
    <row r="181" spans="1:5">
      <c r="A181" s="99"/>
      <c r="B181" s="1124" t="s">
        <v>1563</v>
      </c>
      <c r="C181" s="1125"/>
      <c r="D181" s="445"/>
      <c r="E181" s="445"/>
    </row>
    <row r="182" spans="1:5">
      <c r="A182" s="99"/>
      <c r="B182" s="1287" t="s">
        <v>1564</v>
      </c>
      <c r="C182" s="1288"/>
      <c r="D182" s="445"/>
      <c r="E182" s="445"/>
    </row>
    <row r="183" spans="1:5">
      <c r="A183" s="99"/>
      <c r="B183" s="1319" t="s">
        <v>245</v>
      </c>
      <c r="C183" s="1320"/>
      <c r="D183" s="448">
        <f>SUM(D179:D182)</f>
        <v>0</v>
      </c>
      <c r="E183" s="448">
        <f>SUM(E179:E182)</f>
        <v>0</v>
      </c>
    </row>
    <row r="184" spans="1:5">
      <c r="A184" s="99"/>
      <c r="B184" s="1299" t="s">
        <v>1792</v>
      </c>
      <c r="C184" s="1300"/>
      <c r="D184" s="451">
        <f>D182</f>
        <v>0</v>
      </c>
      <c r="E184" s="451">
        <f>E182</f>
        <v>0</v>
      </c>
    </row>
    <row r="185" spans="1:5" ht="19.5" customHeight="1">
      <c r="A185" s="99"/>
      <c r="B185" s="1126" t="s">
        <v>717</v>
      </c>
      <c r="C185" s="376"/>
      <c r="D185" s="445"/>
      <c r="E185" s="445"/>
    </row>
    <row r="186" spans="1:5">
      <c r="A186" s="99"/>
      <c r="B186" s="1287" t="s">
        <v>788</v>
      </c>
      <c r="C186" s="1288"/>
      <c r="D186" s="457"/>
      <c r="E186" s="457"/>
    </row>
    <row r="187" spans="1:5">
      <c r="A187" s="99"/>
      <c r="B187" s="1297" t="s">
        <v>253</v>
      </c>
      <c r="C187" s="1308"/>
      <c r="D187" s="448">
        <f>D183-D184-D185+D186</f>
        <v>0</v>
      </c>
      <c r="E187" s="448">
        <f>E183-E184-E185+E186</f>
        <v>0</v>
      </c>
    </row>
    <row r="188" spans="1:5">
      <c r="A188" s="19"/>
      <c r="B188" s="1307" t="s">
        <v>1569</v>
      </c>
      <c r="C188" s="1307"/>
      <c r="D188" s="452">
        <f>D168+D177+D187+D210</f>
        <v>0</v>
      </c>
      <c r="E188" s="452">
        <f>E168+E177+E187</f>
        <v>0</v>
      </c>
    </row>
    <row r="189" spans="1:5">
      <c r="A189" s="19"/>
      <c r="B189" s="16"/>
      <c r="C189" s="16"/>
      <c r="D189" s="346"/>
      <c r="E189" s="346"/>
    </row>
    <row r="190" spans="1:5" hidden="1">
      <c r="B190" s="570" t="s">
        <v>767</v>
      </c>
      <c r="C190" s="568"/>
      <c r="D190" s="569"/>
      <c r="E190" s="571"/>
    </row>
    <row r="191" spans="1:5" hidden="1">
      <c r="B191" s="1309" t="s">
        <v>765</v>
      </c>
      <c r="C191" s="1310"/>
      <c r="D191" s="249"/>
      <c r="E191" s="449"/>
    </row>
    <row r="192" spans="1:5" hidden="1">
      <c r="B192" s="1378" t="s">
        <v>766</v>
      </c>
      <c r="C192" s="1379"/>
      <c r="D192" s="56"/>
      <c r="E192" s="345"/>
    </row>
    <row r="193" spans="1:5" ht="31.5" hidden="1" customHeight="1">
      <c r="B193" s="1340" t="s">
        <v>776</v>
      </c>
      <c r="C193" s="1341"/>
      <c r="D193" s="467"/>
      <c r="E193" s="465"/>
    </row>
    <row r="194" spans="1:5" hidden="1">
      <c r="A194" s="19"/>
      <c r="B194" s="1311" t="s">
        <v>17</v>
      </c>
      <c r="C194" s="1312"/>
      <c r="D194" s="1135"/>
      <c r="E194" s="452"/>
    </row>
    <row r="195" spans="1:5" hidden="1">
      <c r="A195" s="19"/>
      <c r="B195" s="301"/>
      <c r="C195" s="301"/>
      <c r="D195" s="450"/>
      <c r="E195" s="346"/>
    </row>
    <row r="196" spans="1:5">
      <c r="A196" s="99">
        <v>11</v>
      </c>
      <c r="B196" s="12" t="s">
        <v>84</v>
      </c>
      <c r="C196" s="381"/>
      <c r="D196" s="347"/>
      <c r="E196" s="347"/>
    </row>
    <row r="197" spans="1:5" ht="31.5">
      <c r="A197" s="47"/>
      <c r="B197" s="1293" t="s">
        <v>0</v>
      </c>
      <c r="C197" s="1294"/>
      <c r="D197" s="1135" t="str">
        <f>D127</f>
        <v>As at 
June 30, 2020</v>
      </c>
      <c r="E197" s="1135" t="str">
        <f>E127</f>
        <v>As at 
June 30, 2019</v>
      </c>
    </row>
    <row r="198" spans="1:5">
      <c r="A198" s="99"/>
      <c r="B198" s="1376" t="s">
        <v>194</v>
      </c>
      <c r="C198" s="1377"/>
      <c r="D198" s="451"/>
      <c r="E198" s="451"/>
    </row>
    <row r="199" spans="1:5" ht="15.75" customHeight="1">
      <c r="A199" s="99"/>
      <c r="B199" s="1342" t="s">
        <v>654</v>
      </c>
      <c r="C199" s="1343"/>
      <c r="D199" s="445"/>
      <c r="E199" s="445"/>
    </row>
    <row r="200" spans="1:5" ht="15.75" customHeight="1">
      <c r="A200" s="99"/>
      <c r="B200" s="236" t="s">
        <v>510</v>
      </c>
      <c r="C200" s="165"/>
      <c r="D200" s="445"/>
      <c r="E200" s="445"/>
    </row>
    <row r="201" spans="1:5" ht="15.75" customHeight="1">
      <c r="A201" s="99"/>
      <c r="B201" s="236" t="s">
        <v>509</v>
      </c>
      <c r="C201" s="237"/>
      <c r="D201" s="445"/>
      <c r="E201" s="445"/>
    </row>
    <row r="202" spans="1:5">
      <c r="A202" s="99"/>
      <c r="B202" s="1387" t="s">
        <v>250</v>
      </c>
      <c r="C202" s="1388"/>
      <c r="D202" s="448"/>
      <c r="E202" s="448"/>
    </row>
    <row r="203" spans="1:5">
      <c r="A203" s="99"/>
      <c r="B203" s="1305" t="s">
        <v>655</v>
      </c>
      <c r="C203" s="1306"/>
      <c r="D203" s="445"/>
      <c r="E203" s="445"/>
    </row>
    <row r="204" spans="1:5">
      <c r="A204" s="99"/>
      <c r="B204" s="1299" t="s">
        <v>1567</v>
      </c>
      <c r="C204" s="1300"/>
      <c r="D204" s="445"/>
      <c r="E204" s="445"/>
    </row>
    <row r="205" spans="1:5">
      <c r="A205" s="99"/>
      <c r="B205" s="1299" t="s">
        <v>1566</v>
      </c>
      <c r="C205" s="1300"/>
      <c r="D205" s="445"/>
      <c r="E205" s="445"/>
    </row>
    <row r="206" spans="1:5">
      <c r="A206" s="99"/>
      <c r="B206" s="1124" t="s">
        <v>1563</v>
      </c>
      <c r="C206" s="1125"/>
      <c r="D206" s="445"/>
      <c r="E206" s="445"/>
    </row>
    <row r="207" spans="1:5">
      <c r="A207" s="99"/>
      <c r="B207" s="1287" t="s">
        <v>1564</v>
      </c>
      <c r="C207" s="1288"/>
      <c r="D207" s="445"/>
      <c r="E207" s="445"/>
    </row>
    <row r="208" spans="1:5">
      <c r="A208" s="99"/>
      <c r="B208" s="1319" t="s">
        <v>245</v>
      </c>
      <c r="C208" s="1320"/>
      <c r="D208" s="448">
        <f>SUM(D204:D207)</f>
        <v>0</v>
      </c>
      <c r="E208" s="448">
        <f>SUM(E204:E207)</f>
        <v>0</v>
      </c>
    </row>
    <row r="209" spans="1:6">
      <c r="A209" s="99"/>
      <c r="B209" s="1299" t="s">
        <v>1793</v>
      </c>
      <c r="C209" s="1300"/>
      <c r="D209" s="445"/>
      <c r="E209" s="445"/>
    </row>
    <row r="210" spans="1:6">
      <c r="A210" s="99"/>
      <c r="B210" s="1297" t="s">
        <v>248</v>
      </c>
      <c r="C210" s="1298"/>
      <c r="D210" s="451">
        <f>D208-D209</f>
        <v>0</v>
      </c>
      <c r="E210" s="451">
        <v>0</v>
      </c>
    </row>
    <row r="211" spans="1:6">
      <c r="A211" s="99"/>
      <c r="B211" s="1325" t="s">
        <v>60</v>
      </c>
      <c r="C211" s="1326"/>
      <c r="D211" s="452">
        <f>SUM(D200:D201)+D210</f>
        <v>0</v>
      </c>
      <c r="E211" s="452">
        <f>SUM(E200:E201)+E210</f>
        <v>0</v>
      </c>
    </row>
    <row r="212" spans="1:6">
      <c r="A212" s="99"/>
      <c r="B212" s="1342" t="s">
        <v>21</v>
      </c>
      <c r="C212" s="1343"/>
      <c r="D212" s="445"/>
      <c r="E212" s="445"/>
    </row>
    <row r="213" spans="1:6">
      <c r="A213" s="99"/>
      <c r="B213" s="438" t="s">
        <v>1017</v>
      </c>
      <c r="C213" s="165"/>
      <c r="D213" s="445"/>
      <c r="E213" s="445"/>
    </row>
    <row r="214" spans="1:6">
      <c r="A214" s="99"/>
      <c r="B214" s="1303" t="s">
        <v>257</v>
      </c>
      <c r="C214" s="1304"/>
      <c r="D214" s="445"/>
      <c r="E214" s="445"/>
    </row>
    <row r="215" spans="1:6">
      <c r="A215" s="99"/>
      <c r="B215" s="1301" t="s">
        <v>254</v>
      </c>
      <c r="C215" s="1302"/>
      <c r="D215" s="445"/>
      <c r="E215" s="445"/>
    </row>
    <row r="216" spans="1:6">
      <c r="A216" s="99"/>
      <c r="B216" s="1301" t="s">
        <v>255</v>
      </c>
      <c r="C216" s="1302"/>
      <c r="D216" s="445"/>
      <c r="E216" s="445"/>
    </row>
    <row r="217" spans="1:6">
      <c r="B217" s="1303" t="s">
        <v>256</v>
      </c>
      <c r="C217" s="1304"/>
      <c r="D217" s="445"/>
      <c r="E217" s="445"/>
      <c r="F217" s="381"/>
    </row>
    <row r="218" spans="1:6">
      <c r="A218" s="296"/>
      <c r="B218" s="1360" t="s">
        <v>1018</v>
      </c>
      <c r="C218" s="1361"/>
      <c r="D218" s="445"/>
      <c r="E218" s="445"/>
      <c r="F218" s="381"/>
    </row>
    <row r="219" spans="1:6">
      <c r="A219" s="99"/>
      <c r="B219" s="1305" t="s">
        <v>1019</v>
      </c>
      <c r="C219" s="1306"/>
      <c r="D219" s="445"/>
      <c r="E219" s="445"/>
    </row>
    <row r="220" spans="1:6">
      <c r="A220" s="99"/>
      <c r="B220" s="1299" t="s">
        <v>1567</v>
      </c>
      <c r="C220" s="1300"/>
      <c r="D220" s="445"/>
      <c r="E220" s="445"/>
    </row>
    <row r="221" spans="1:6">
      <c r="A221" s="99"/>
      <c r="B221" s="1299" t="s">
        <v>1566</v>
      </c>
      <c r="C221" s="1300"/>
      <c r="D221" s="445"/>
      <c r="E221" s="445"/>
    </row>
    <row r="222" spans="1:6">
      <c r="A222" s="99"/>
      <c r="B222" s="1124" t="s">
        <v>1563</v>
      </c>
      <c r="C222" s="1125"/>
      <c r="D222" s="445"/>
      <c r="E222" s="445"/>
    </row>
    <row r="223" spans="1:6">
      <c r="A223" s="99"/>
      <c r="B223" s="1287" t="s">
        <v>1564</v>
      </c>
      <c r="C223" s="1288"/>
      <c r="D223" s="445"/>
      <c r="E223" s="445"/>
    </row>
    <row r="224" spans="1:6">
      <c r="A224" s="99"/>
      <c r="B224" s="1319" t="s">
        <v>245</v>
      </c>
      <c r="C224" s="1320"/>
      <c r="D224" s="451">
        <f>SUM(D220:D223)</f>
        <v>0</v>
      </c>
      <c r="E224" s="451">
        <f>SUM(E220:E223)</f>
        <v>0</v>
      </c>
    </row>
    <row r="225" spans="1:5">
      <c r="A225" s="99"/>
      <c r="B225" s="1299" t="s">
        <v>1793</v>
      </c>
      <c r="C225" s="1300"/>
      <c r="D225" s="445"/>
      <c r="E225" s="445"/>
    </row>
    <row r="226" spans="1:5">
      <c r="A226" s="99"/>
      <c r="B226" s="1297" t="s">
        <v>253</v>
      </c>
      <c r="C226" s="1298"/>
      <c r="D226" s="451">
        <v>0</v>
      </c>
      <c r="E226" s="451">
        <v>0</v>
      </c>
    </row>
    <row r="227" spans="1:5">
      <c r="A227" s="99"/>
      <c r="B227" s="1325" t="s">
        <v>1569</v>
      </c>
      <c r="C227" s="1326"/>
      <c r="D227" s="452">
        <f>SUM(D214:D218)+D226</f>
        <v>0</v>
      </c>
      <c r="E227" s="452">
        <f>SUM(E214:E218)+E226</f>
        <v>0</v>
      </c>
    </row>
    <row r="228" spans="1:5" s="324" customFormat="1">
      <c r="A228" s="99"/>
      <c r="B228" s="377"/>
      <c r="C228" s="378"/>
      <c r="D228" s="458"/>
      <c r="E228" s="458"/>
    </row>
    <row r="229" spans="1:5" s="324" customFormat="1">
      <c r="A229" s="371">
        <v>12</v>
      </c>
      <c r="B229" s="289" t="s">
        <v>524</v>
      </c>
      <c r="C229" s="290"/>
      <c r="D229" s="531"/>
      <c r="E229" s="531"/>
    </row>
    <row r="230" spans="1:5" s="324" customFormat="1">
      <c r="A230" s="372"/>
      <c r="B230" s="290" t="s">
        <v>54</v>
      </c>
      <c r="C230" s="290"/>
      <c r="D230" s="531"/>
      <c r="E230" s="531"/>
    </row>
    <row r="231" spans="1:5" s="324" customFormat="1" ht="32.25" customHeight="1">
      <c r="A231" s="372"/>
      <c r="B231" s="1356" t="s">
        <v>0</v>
      </c>
      <c r="C231" s="1357"/>
      <c r="D231" s="1135" t="str">
        <f>D197</f>
        <v>As at 
June 30, 2020</v>
      </c>
      <c r="E231" s="1135" t="str">
        <f>E197</f>
        <v>As at 
June 30, 2019</v>
      </c>
    </row>
    <row r="232" spans="1:5" s="324" customFormat="1">
      <c r="A232" s="372"/>
      <c r="B232" s="1352" t="s">
        <v>887</v>
      </c>
      <c r="C232" s="1353"/>
      <c r="D232" s="451"/>
      <c r="E232" s="451"/>
    </row>
    <row r="233" spans="1:5" s="324" customFormat="1">
      <c r="A233" s="372"/>
      <c r="B233" s="1344" t="s">
        <v>53</v>
      </c>
      <c r="C233" s="1345"/>
      <c r="D233" s="446"/>
      <c r="E233" s="446"/>
    </row>
    <row r="234" spans="1:5" s="324" customFormat="1">
      <c r="A234" s="372"/>
      <c r="B234" s="1344" t="s">
        <v>52</v>
      </c>
      <c r="C234" s="1345"/>
      <c r="D234" s="446"/>
      <c r="E234" s="446"/>
    </row>
    <row r="235" spans="1:5" s="324" customFormat="1">
      <c r="A235" s="372"/>
      <c r="B235" s="1350" t="s">
        <v>108</v>
      </c>
      <c r="C235" s="1351"/>
      <c r="D235" s="452">
        <f>SUM(D233:D234)</f>
        <v>0</v>
      </c>
      <c r="E235" s="452">
        <f>SUM(E233:E234)</f>
        <v>0</v>
      </c>
    </row>
    <row r="236" spans="1:5" s="324" customFormat="1">
      <c r="A236" s="372"/>
      <c r="B236" s="1346" t="s">
        <v>937</v>
      </c>
      <c r="C236" s="1347"/>
      <c r="D236" s="445"/>
      <c r="E236" s="445"/>
    </row>
    <row r="237" spans="1:5" s="324" customFormat="1">
      <c r="A237" s="372"/>
      <c r="B237" s="1344" t="s">
        <v>107</v>
      </c>
      <c r="C237" s="1345"/>
      <c r="D237" s="446"/>
      <c r="E237" s="446"/>
    </row>
    <row r="238" spans="1:5" s="324" customFormat="1">
      <c r="A238" s="372"/>
      <c r="B238" s="1344" t="s">
        <v>106</v>
      </c>
      <c r="C238" s="1345"/>
      <c r="D238" s="446"/>
      <c r="E238" s="446"/>
    </row>
    <row r="239" spans="1:5" s="324" customFormat="1">
      <c r="A239" s="372"/>
      <c r="B239" s="1344" t="s">
        <v>50</v>
      </c>
      <c r="C239" s="1345"/>
      <c r="D239" s="446"/>
      <c r="E239" s="446"/>
    </row>
    <row r="240" spans="1:5" s="324" customFormat="1">
      <c r="A240" s="372"/>
      <c r="B240" s="1344" t="s">
        <v>49</v>
      </c>
      <c r="C240" s="1345"/>
      <c r="D240" s="446"/>
      <c r="E240" s="459"/>
    </row>
    <row r="241" spans="1:5" s="324" customFormat="1">
      <c r="A241" s="372"/>
      <c r="B241" s="1137" t="s">
        <v>886</v>
      </c>
      <c r="C241" s="1138"/>
      <c r="D241" s="446"/>
      <c r="E241" s="459"/>
    </row>
    <row r="242" spans="1:5" s="324" customFormat="1">
      <c r="A242" s="372"/>
      <c r="B242" s="1350" t="s">
        <v>108</v>
      </c>
      <c r="C242" s="1351"/>
      <c r="D242" s="452">
        <f>SUM(D237:D241)</f>
        <v>0</v>
      </c>
      <c r="E242" s="452">
        <f>SUM(E237:E241)</f>
        <v>0</v>
      </c>
    </row>
    <row r="243" spans="1:5" s="324" customFormat="1">
      <c r="A243" s="372"/>
      <c r="B243" s="1141" t="s">
        <v>938</v>
      </c>
      <c r="C243" s="1142"/>
      <c r="D243" s="452"/>
      <c r="E243" s="452"/>
    </row>
    <row r="244" spans="1:5" s="324" customFormat="1">
      <c r="A244" s="372"/>
      <c r="B244" s="1350" t="s">
        <v>939</v>
      </c>
      <c r="C244" s="1351"/>
      <c r="D244" s="452">
        <f>D242-D235+D243</f>
        <v>0</v>
      </c>
      <c r="E244" s="452">
        <f>E242-E235+E243</f>
        <v>0</v>
      </c>
    </row>
    <row r="245" spans="1:5" s="324" customFormat="1">
      <c r="A245" s="372"/>
      <c r="B245" s="290"/>
      <c r="C245" s="290"/>
      <c r="D245" s="531"/>
      <c r="E245" s="531"/>
    </row>
    <row r="246" spans="1:5" s="324" customFormat="1">
      <c r="A246" s="372"/>
      <c r="B246" s="289" t="s">
        <v>1570</v>
      </c>
      <c r="C246" s="290"/>
      <c r="D246" s="531"/>
      <c r="E246" s="531"/>
    </row>
    <row r="247" spans="1:5" s="324" customFormat="1" ht="34.5" customHeight="1">
      <c r="A247" s="372"/>
      <c r="B247" s="1356" t="s">
        <v>0</v>
      </c>
      <c r="C247" s="1357"/>
      <c r="D247" s="1135" t="str">
        <f>D231</f>
        <v>As at 
June 30, 2020</v>
      </c>
      <c r="E247" s="1135" t="str">
        <f>E231</f>
        <v>As at 
June 30, 2019</v>
      </c>
    </row>
    <row r="248" spans="1:5" s="324" customFormat="1">
      <c r="A248" s="372"/>
      <c r="B248" s="1344" t="s">
        <v>888</v>
      </c>
      <c r="C248" s="1345"/>
      <c r="D248" s="460"/>
      <c r="E248" s="446"/>
    </row>
    <row r="249" spans="1:5" s="324" customFormat="1">
      <c r="A249" s="372"/>
      <c r="B249" s="1344" t="s">
        <v>1572</v>
      </c>
      <c r="C249" s="1345"/>
      <c r="D249" s="460"/>
      <c r="E249" s="446"/>
    </row>
    <row r="250" spans="1:5" s="324" customFormat="1">
      <c r="A250" s="372"/>
      <c r="B250" s="1344" t="s">
        <v>1571</v>
      </c>
      <c r="C250" s="1345"/>
      <c r="D250" s="460"/>
      <c r="E250" s="446"/>
    </row>
    <row r="251" spans="1:5" s="324" customFormat="1">
      <c r="A251" s="372"/>
      <c r="B251" s="1350" t="s">
        <v>101</v>
      </c>
      <c r="C251" s="1351"/>
      <c r="D251" s="461">
        <f>D248+D249-D250</f>
        <v>0</v>
      </c>
      <c r="E251" s="461">
        <f>E248+E249-E250</f>
        <v>0</v>
      </c>
    </row>
    <row r="252" spans="1:5" s="324" customFormat="1">
      <c r="A252" s="372"/>
      <c r="B252" s="381"/>
      <c r="C252" s="381"/>
      <c r="D252" s="347"/>
      <c r="E252" s="347"/>
    </row>
    <row r="253" spans="1:5" s="324" customFormat="1">
      <c r="A253" s="372"/>
      <c r="B253" s="289" t="s">
        <v>48</v>
      </c>
      <c r="C253" s="290"/>
      <c r="D253" s="531"/>
      <c r="E253" s="531"/>
    </row>
    <row r="254" spans="1:5" s="324" customFormat="1">
      <c r="A254" s="372"/>
      <c r="B254" s="290" t="s">
        <v>110</v>
      </c>
      <c r="C254" s="290"/>
      <c r="D254" s="531"/>
      <c r="E254" s="531"/>
    </row>
    <row r="255" spans="1:5" s="324" customFormat="1" ht="29.25" customHeight="1">
      <c r="A255" s="372"/>
      <c r="B255" s="1356" t="s">
        <v>0</v>
      </c>
      <c r="C255" s="1357"/>
      <c r="D255" s="1135" t="s">
        <v>1815</v>
      </c>
      <c r="E255" s="1135" t="s">
        <v>1840</v>
      </c>
    </row>
    <row r="256" spans="1:5" s="324" customFormat="1">
      <c r="A256" s="372"/>
      <c r="B256" s="1346" t="s">
        <v>889</v>
      </c>
      <c r="C256" s="1347"/>
      <c r="D256" s="459"/>
      <c r="E256" s="446"/>
    </row>
    <row r="257" spans="1:5" s="324" customFormat="1">
      <c r="A257" s="372"/>
      <c r="B257" s="1344" t="s">
        <v>49</v>
      </c>
      <c r="C257" s="1345"/>
      <c r="D257" s="459"/>
      <c r="E257" s="446"/>
    </row>
    <row r="258" spans="1:5" s="324" customFormat="1">
      <c r="A258" s="372"/>
      <c r="B258" s="1137" t="s">
        <v>890</v>
      </c>
      <c r="C258" s="1138"/>
      <c r="D258" s="459"/>
      <c r="E258" s="446"/>
    </row>
    <row r="259" spans="1:5" s="324" customFormat="1">
      <c r="A259" s="372"/>
      <c r="B259" s="1137" t="s">
        <v>886</v>
      </c>
      <c r="C259" s="1138"/>
      <c r="D259" s="459"/>
      <c r="E259" s="446"/>
    </row>
    <row r="260" spans="1:5" s="324" customFormat="1">
      <c r="A260" s="372"/>
      <c r="B260" s="1350" t="s">
        <v>469</v>
      </c>
      <c r="C260" s="1351"/>
      <c r="D260" s="1136">
        <f>SUM(D257:D259)</f>
        <v>0</v>
      </c>
      <c r="E260" s="1136">
        <f>SUM(E257:E259)</f>
        <v>0</v>
      </c>
    </row>
    <row r="261" spans="1:5" s="324" customFormat="1">
      <c r="A261" s="372"/>
      <c r="B261" s="1346" t="s">
        <v>891</v>
      </c>
      <c r="C261" s="1347"/>
      <c r="D261" s="459"/>
      <c r="E261" s="446"/>
    </row>
    <row r="262" spans="1:5" s="324" customFormat="1">
      <c r="A262" s="372"/>
      <c r="B262" s="1137" t="s">
        <v>892</v>
      </c>
      <c r="C262" s="1140"/>
      <c r="D262" s="459"/>
      <c r="E262" s="446"/>
    </row>
    <row r="263" spans="1:5" s="324" customFormat="1">
      <c r="A263" s="372"/>
      <c r="B263" s="1350" t="s">
        <v>469</v>
      </c>
      <c r="C263" s="1351"/>
      <c r="D263" s="1136">
        <f>SUM(D262)</f>
        <v>0</v>
      </c>
      <c r="E263" s="1136">
        <f>SUM(E262)</f>
        <v>0</v>
      </c>
    </row>
    <row r="264" spans="1:5" s="324" customFormat="1">
      <c r="A264" s="372"/>
      <c r="B264" s="1358" t="s">
        <v>893</v>
      </c>
      <c r="C264" s="1359"/>
      <c r="D264" s="462"/>
      <c r="E264" s="447"/>
    </row>
    <row r="265" spans="1:5" s="324" customFormat="1">
      <c r="A265" s="372"/>
      <c r="B265" s="1336" t="s">
        <v>17</v>
      </c>
      <c r="C265" s="1337"/>
      <c r="D265" s="452">
        <f>D260-D263+D264</f>
        <v>0</v>
      </c>
      <c r="E265" s="452">
        <f>E260-E263+E264</f>
        <v>0</v>
      </c>
    </row>
    <row r="266" spans="1:5" s="324" customFormat="1">
      <c r="A266" s="99"/>
      <c r="B266" s="377"/>
      <c r="C266" s="378"/>
      <c r="D266" s="458"/>
      <c r="E266" s="458"/>
    </row>
    <row r="267" spans="1:5" s="324" customFormat="1" ht="31.5" hidden="1">
      <c r="A267" s="99"/>
      <c r="B267" s="377" t="s">
        <v>894</v>
      </c>
      <c r="C267" s="378"/>
      <c r="D267" s="458"/>
      <c r="E267" s="458"/>
    </row>
    <row r="268" spans="1:5" s="324" customFormat="1" hidden="1">
      <c r="A268" s="99"/>
      <c r="B268" s="1289" t="s">
        <v>895</v>
      </c>
      <c r="C268" s="1290"/>
      <c r="D268" s="1106" t="s">
        <v>1764</v>
      </c>
      <c r="E268" s="463" t="s">
        <v>872</v>
      </c>
    </row>
    <row r="269" spans="1:5" s="324" customFormat="1" hidden="1">
      <c r="A269" s="99"/>
      <c r="B269" s="1291" t="s">
        <v>1525</v>
      </c>
      <c r="C269" s="1292"/>
      <c r="D269" s="833"/>
      <c r="E269" s="833"/>
    </row>
    <row r="270" spans="1:5" s="324" customFormat="1" hidden="1">
      <c r="A270" s="99"/>
      <c r="B270" s="1291" t="s">
        <v>1526</v>
      </c>
      <c r="C270" s="1292"/>
      <c r="D270" s="833"/>
      <c r="E270" s="833"/>
    </row>
    <row r="271" spans="1:5" s="324" customFormat="1" hidden="1">
      <c r="A271" s="99"/>
      <c r="B271" s="1291" t="s">
        <v>1527</v>
      </c>
      <c r="C271" s="1292"/>
      <c r="D271" s="833"/>
      <c r="E271" s="833"/>
    </row>
    <row r="272" spans="1:5" s="324" customFormat="1" hidden="1">
      <c r="A272" s="99"/>
      <c r="B272" s="1313" t="s">
        <v>17</v>
      </c>
      <c r="C272" s="1314"/>
      <c r="D272" s="463">
        <f>SUM(D269:D271)</f>
        <v>0</v>
      </c>
      <c r="E272" s="463">
        <f>SUM(E269:E271)</f>
        <v>0</v>
      </c>
    </row>
    <row r="273" spans="1:5" s="324" customFormat="1" hidden="1">
      <c r="A273" s="99"/>
      <c r="B273" s="377"/>
      <c r="C273" s="378"/>
      <c r="D273" s="458"/>
      <c r="E273" s="458"/>
    </row>
    <row r="274" spans="1:5" s="324" customFormat="1">
      <c r="A274" s="371">
        <v>13</v>
      </c>
      <c r="B274" s="238" t="s">
        <v>525</v>
      </c>
      <c r="D274" s="458"/>
      <c r="E274" s="531"/>
    </row>
    <row r="275" spans="1:5" s="324" customFormat="1" ht="33" customHeight="1">
      <c r="A275" s="372"/>
      <c r="B275" s="1293" t="s">
        <v>0</v>
      </c>
      <c r="C275" s="1294"/>
      <c r="D275" s="1135" t="s">
        <v>1815</v>
      </c>
      <c r="E275" s="1135" t="s">
        <v>1841</v>
      </c>
    </row>
    <row r="276" spans="1:5" s="324" customFormat="1">
      <c r="A276" s="372"/>
      <c r="B276" s="1132" t="s">
        <v>677</v>
      </c>
      <c r="C276" s="1163"/>
      <c r="D276" s="445"/>
      <c r="E276" s="445"/>
    </row>
    <row r="277" spans="1:5" s="324" customFormat="1">
      <c r="A277" s="372"/>
      <c r="B277" s="1129" t="s">
        <v>675</v>
      </c>
      <c r="C277" s="1130"/>
      <c r="D277" s="445"/>
      <c r="E277" s="445"/>
    </row>
    <row r="278" spans="1:5" s="324" customFormat="1">
      <c r="A278" s="372"/>
      <c r="B278" s="1129" t="s">
        <v>676</v>
      </c>
      <c r="C278" s="1130"/>
      <c r="D278" s="445"/>
      <c r="E278" s="445"/>
    </row>
    <row r="279" spans="1:5" s="324" customFormat="1">
      <c r="A279" s="372"/>
      <c r="B279" s="1129" t="s">
        <v>897</v>
      </c>
      <c r="C279" s="1130"/>
      <c r="D279" s="445"/>
      <c r="E279" s="445"/>
    </row>
    <row r="280" spans="1:5" s="324" customFormat="1">
      <c r="A280" s="372"/>
      <c r="B280" s="1157" t="s">
        <v>678</v>
      </c>
      <c r="C280" s="1130"/>
      <c r="D280" s="445"/>
      <c r="E280" s="445"/>
    </row>
    <row r="281" spans="1:5" s="324" customFormat="1">
      <c r="A281" s="372"/>
      <c r="B281" s="1129" t="s">
        <v>679</v>
      </c>
      <c r="C281" s="1130"/>
      <c r="D281" s="445"/>
      <c r="E281" s="445"/>
    </row>
    <row r="282" spans="1:5" s="324" customFormat="1">
      <c r="A282" s="372"/>
      <c r="B282" s="1338" t="s">
        <v>17</v>
      </c>
      <c r="C282" s="1339"/>
      <c r="D282" s="463">
        <f>SUM(D277:D279)-D281</f>
        <v>0</v>
      </c>
      <c r="E282" s="463">
        <f>SUM(E277:E279)-E281</f>
        <v>0</v>
      </c>
    </row>
    <row r="283" spans="1:5" s="324" customFormat="1">
      <c r="A283" s="99"/>
      <c r="B283" s="1157" t="s">
        <v>680</v>
      </c>
      <c r="C283" s="1130"/>
      <c r="D283" s="445"/>
      <c r="E283" s="445"/>
    </row>
    <row r="284" spans="1:5" s="324" customFormat="1">
      <c r="A284" s="99"/>
      <c r="B284" s="1129" t="s">
        <v>675</v>
      </c>
      <c r="C284" s="1130"/>
      <c r="D284" s="445"/>
      <c r="E284" s="445"/>
    </row>
    <row r="285" spans="1:5" s="324" customFormat="1">
      <c r="A285" s="99"/>
      <c r="B285" s="1129" t="s">
        <v>676</v>
      </c>
      <c r="C285" s="1130"/>
      <c r="D285" s="445"/>
      <c r="E285" s="445"/>
    </row>
    <row r="286" spans="1:5" s="324" customFormat="1">
      <c r="A286" s="99"/>
      <c r="B286" s="1129" t="s">
        <v>897</v>
      </c>
      <c r="C286" s="1130"/>
      <c r="D286" s="445"/>
      <c r="E286" s="445"/>
    </row>
    <row r="287" spans="1:5" s="324" customFormat="1">
      <c r="A287" s="99"/>
      <c r="B287" s="433" t="s">
        <v>681</v>
      </c>
      <c r="C287" s="1130"/>
      <c r="D287" s="445"/>
      <c r="E287" s="445"/>
    </row>
    <row r="288" spans="1:5" s="324" customFormat="1">
      <c r="A288" s="99"/>
      <c r="B288" s="1129" t="s">
        <v>679</v>
      </c>
      <c r="C288" s="1130"/>
      <c r="D288" s="445"/>
      <c r="E288" s="445"/>
    </row>
    <row r="289" spans="1:5" s="324" customFormat="1">
      <c r="A289" s="99"/>
      <c r="B289" s="1348" t="s">
        <v>17</v>
      </c>
      <c r="C289" s="1349"/>
      <c r="D289" s="463">
        <f>SUM(D284:D286)-D288</f>
        <v>0</v>
      </c>
      <c r="E289" s="463">
        <f>SUM(E284:E286)-E288</f>
        <v>0</v>
      </c>
    </row>
    <row r="290" spans="1:5" s="324" customFormat="1">
      <c r="A290" s="99"/>
      <c r="B290" s="572"/>
      <c r="C290" s="572"/>
      <c r="D290" s="573"/>
      <c r="E290" s="573"/>
    </row>
    <row r="291" spans="1:5">
      <c r="A291" s="99">
        <v>14</v>
      </c>
      <c r="B291" s="13" t="s">
        <v>822</v>
      </c>
      <c r="C291" s="15"/>
      <c r="D291" s="464"/>
      <c r="E291" s="456"/>
    </row>
    <row r="292" spans="1:5" ht="31.5">
      <c r="A292" s="99"/>
      <c r="B292" s="1293" t="s">
        <v>0</v>
      </c>
      <c r="C292" s="1294"/>
      <c r="D292" s="1135" t="s">
        <v>1815</v>
      </c>
      <c r="E292" s="1135" t="s">
        <v>1841</v>
      </c>
    </row>
    <row r="293" spans="1:5">
      <c r="A293" s="19"/>
      <c r="B293" s="1354" t="s">
        <v>20</v>
      </c>
      <c r="C293" s="1355"/>
      <c r="D293" s="445"/>
      <c r="E293" s="445"/>
    </row>
    <row r="294" spans="1:5">
      <c r="A294" s="99"/>
      <c r="B294" s="1305" t="s">
        <v>430</v>
      </c>
      <c r="C294" s="1306"/>
      <c r="D294" s="445"/>
      <c r="E294" s="445"/>
    </row>
    <row r="295" spans="1:5">
      <c r="A295" s="99"/>
      <c r="B295" s="1299" t="s">
        <v>1567</v>
      </c>
      <c r="C295" s="1300"/>
      <c r="D295" s="445"/>
      <c r="E295" s="445"/>
    </row>
    <row r="296" spans="1:5">
      <c r="A296" s="99"/>
      <c r="B296" s="1299" t="s">
        <v>1566</v>
      </c>
      <c r="C296" s="1300"/>
      <c r="D296" s="445"/>
      <c r="E296" s="445"/>
    </row>
    <row r="297" spans="1:5">
      <c r="A297" s="99"/>
      <c r="B297" s="1124" t="s">
        <v>1563</v>
      </c>
      <c r="C297" s="1125"/>
      <c r="D297" s="445"/>
      <c r="E297" s="445"/>
    </row>
    <row r="298" spans="1:5">
      <c r="A298" s="99"/>
      <c r="B298" s="1287" t="s">
        <v>1564</v>
      </c>
      <c r="C298" s="1288"/>
      <c r="D298" s="445"/>
      <c r="E298" s="445"/>
    </row>
    <row r="299" spans="1:5">
      <c r="A299" s="99"/>
      <c r="B299" s="1319" t="s">
        <v>245</v>
      </c>
      <c r="C299" s="1320"/>
      <c r="D299" s="448">
        <f>SUM(D295:D298)</f>
        <v>0</v>
      </c>
      <c r="E299" s="448">
        <f>SUM(E295:E298)</f>
        <v>0</v>
      </c>
    </row>
    <row r="300" spans="1:5">
      <c r="A300" s="99"/>
      <c r="B300" s="1299" t="s">
        <v>247</v>
      </c>
      <c r="C300" s="1300"/>
      <c r="D300" s="445"/>
      <c r="E300" s="445"/>
    </row>
    <row r="301" spans="1:5">
      <c r="A301" s="99"/>
      <c r="B301" s="1297" t="s">
        <v>250</v>
      </c>
      <c r="C301" s="1298"/>
      <c r="D301" s="448">
        <f>D299-D300</f>
        <v>0</v>
      </c>
      <c r="E301" s="448">
        <f>E299-E300</f>
        <v>0</v>
      </c>
    </row>
    <row r="302" spans="1:5">
      <c r="A302" s="99"/>
      <c r="B302" s="1305" t="s">
        <v>259</v>
      </c>
      <c r="C302" s="1306"/>
      <c r="D302" s="445"/>
      <c r="E302" s="445"/>
    </row>
    <row r="303" spans="1:5">
      <c r="A303" s="99"/>
      <c r="B303" s="1299" t="s">
        <v>1567</v>
      </c>
      <c r="C303" s="1300"/>
      <c r="D303" s="445"/>
      <c r="E303" s="445"/>
    </row>
    <row r="304" spans="1:5">
      <c r="A304" s="99"/>
      <c r="B304" s="1299" t="s">
        <v>1566</v>
      </c>
      <c r="C304" s="1300"/>
      <c r="D304" s="445"/>
      <c r="E304" s="445"/>
    </row>
    <row r="305" spans="1:5">
      <c r="A305" s="99"/>
      <c r="B305" s="1124" t="s">
        <v>1563</v>
      </c>
      <c r="C305" s="1125"/>
      <c r="D305" s="445"/>
      <c r="E305" s="445"/>
    </row>
    <row r="306" spans="1:5">
      <c r="A306" s="99"/>
      <c r="B306" s="1287" t="s">
        <v>1564</v>
      </c>
      <c r="C306" s="1288"/>
      <c r="D306" s="445"/>
      <c r="E306" s="445"/>
    </row>
    <row r="307" spans="1:5">
      <c r="A307" s="99"/>
      <c r="B307" s="1319" t="s">
        <v>245</v>
      </c>
      <c r="C307" s="1320"/>
      <c r="D307" s="448">
        <f>SUM(D303:D306)</f>
        <v>0</v>
      </c>
      <c r="E307" s="448">
        <f>SUM(E303:E306)</f>
        <v>0</v>
      </c>
    </row>
    <row r="308" spans="1:5">
      <c r="A308" s="99"/>
      <c r="B308" s="1299" t="s">
        <v>247</v>
      </c>
      <c r="C308" s="1300"/>
      <c r="D308" s="445"/>
      <c r="E308" s="445"/>
    </row>
    <row r="309" spans="1:5">
      <c r="A309" s="99"/>
      <c r="B309" s="1297" t="s">
        <v>248</v>
      </c>
      <c r="C309" s="1298"/>
      <c r="D309" s="448">
        <f t="shared" ref="D309:E309" si="4">D307-D308</f>
        <v>0</v>
      </c>
      <c r="E309" s="448">
        <f t="shared" si="4"/>
        <v>0</v>
      </c>
    </row>
    <row r="310" spans="1:5">
      <c r="A310" s="99"/>
      <c r="B310" s="1305" t="s">
        <v>264</v>
      </c>
      <c r="C310" s="1306"/>
      <c r="D310" s="445"/>
      <c r="E310" s="445"/>
    </row>
    <row r="311" spans="1:5">
      <c r="A311" s="99"/>
      <c r="B311" s="1299" t="s">
        <v>1567</v>
      </c>
      <c r="C311" s="1300"/>
      <c r="D311" s="445"/>
      <c r="E311" s="445"/>
    </row>
    <row r="312" spans="1:5">
      <c r="A312" s="99"/>
      <c r="B312" s="1299" t="s">
        <v>1566</v>
      </c>
      <c r="C312" s="1300"/>
      <c r="D312" s="445"/>
      <c r="E312" s="445"/>
    </row>
    <row r="313" spans="1:5">
      <c r="A313" s="99"/>
      <c r="B313" s="1124" t="s">
        <v>1563</v>
      </c>
      <c r="C313" s="1125"/>
      <c r="D313" s="445"/>
      <c r="E313" s="445"/>
    </row>
    <row r="314" spans="1:5">
      <c r="A314" s="99"/>
      <c r="B314" s="1287" t="s">
        <v>1564</v>
      </c>
      <c r="C314" s="1288"/>
      <c r="D314" s="445"/>
      <c r="E314" s="445"/>
    </row>
    <row r="315" spans="1:5">
      <c r="A315" s="99"/>
      <c r="B315" s="1319" t="s">
        <v>245</v>
      </c>
      <c r="C315" s="1320"/>
      <c r="D315" s="448">
        <f>SUM(D311:D314)</f>
        <v>0</v>
      </c>
      <c r="E315" s="448">
        <f>SUM(E311:E314)</f>
        <v>0</v>
      </c>
    </row>
    <row r="316" spans="1:5">
      <c r="A316" s="99"/>
      <c r="B316" s="1299" t="s">
        <v>247</v>
      </c>
      <c r="C316" s="1300"/>
      <c r="D316" s="445"/>
      <c r="E316" s="445"/>
    </row>
    <row r="317" spans="1:5">
      <c r="A317" s="99"/>
      <c r="B317" s="1297" t="s">
        <v>253</v>
      </c>
      <c r="C317" s="1298"/>
      <c r="D317" s="448">
        <f>D315-D316</f>
        <v>0</v>
      </c>
      <c r="E317" s="448">
        <f>E315-E316</f>
        <v>0</v>
      </c>
    </row>
    <row r="318" spans="1:5">
      <c r="A318" s="99"/>
      <c r="B318" s="438" t="s">
        <v>898</v>
      </c>
      <c r="C318" s="535"/>
      <c r="D318" s="445"/>
      <c r="E318" s="445"/>
    </row>
    <row r="319" spans="1:5">
      <c r="A319" s="99"/>
      <c r="B319" s="1299" t="s">
        <v>1567</v>
      </c>
      <c r="C319" s="1300"/>
      <c r="D319" s="445"/>
      <c r="E319" s="445"/>
    </row>
    <row r="320" spans="1:5">
      <c r="A320" s="99"/>
      <c r="B320" s="1299" t="s">
        <v>1566</v>
      </c>
      <c r="C320" s="1300"/>
      <c r="D320" s="445"/>
      <c r="E320" s="445"/>
    </row>
    <row r="321" spans="1:5">
      <c r="A321" s="99"/>
      <c r="B321" s="1124" t="s">
        <v>1563</v>
      </c>
      <c r="C321" s="1125"/>
      <c r="D321" s="445"/>
      <c r="E321" s="445"/>
    </row>
    <row r="322" spans="1:5">
      <c r="A322" s="99"/>
      <c r="B322" s="1287" t="s">
        <v>1564</v>
      </c>
      <c r="C322" s="1288"/>
      <c r="D322" s="445"/>
      <c r="E322" s="445"/>
    </row>
    <row r="323" spans="1:5">
      <c r="A323" s="99"/>
      <c r="B323" s="1319" t="s">
        <v>245</v>
      </c>
      <c r="C323" s="1320"/>
      <c r="D323" s="448">
        <f>SUM(D319:D322)</f>
        <v>0</v>
      </c>
      <c r="E323" s="448">
        <f>SUM(E319:E322)</f>
        <v>0</v>
      </c>
    </row>
    <row r="324" spans="1:5">
      <c r="A324" s="99"/>
      <c r="B324" s="1299" t="s">
        <v>1791</v>
      </c>
      <c r="C324" s="1300"/>
      <c r="D324" s="445"/>
      <c r="E324" s="445"/>
    </row>
    <row r="325" spans="1:5">
      <c r="A325" s="99"/>
      <c r="B325" s="1297" t="s">
        <v>265</v>
      </c>
      <c r="C325" s="1298"/>
      <c r="D325" s="448">
        <f t="shared" ref="D325:E325" si="5">D323-D324</f>
        <v>0</v>
      </c>
      <c r="E325" s="448">
        <f t="shared" si="5"/>
        <v>0</v>
      </c>
    </row>
    <row r="326" spans="1:5">
      <c r="A326" s="99"/>
      <c r="B326" s="438" t="s">
        <v>899</v>
      </c>
      <c r="C326" s="535"/>
      <c r="D326" s="445"/>
      <c r="E326" s="445"/>
    </row>
    <row r="327" spans="1:5">
      <c r="A327" s="99"/>
      <c r="B327" s="1299" t="s">
        <v>1567</v>
      </c>
      <c r="C327" s="1300"/>
      <c r="D327" s="445"/>
      <c r="E327" s="445"/>
    </row>
    <row r="328" spans="1:5">
      <c r="A328" s="99"/>
      <c r="B328" s="1299" t="s">
        <v>1566</v>
      </c>
      <c r="C328" s="1300"/>
      <c r="D328" s="445"/>
      <c r="E328" s="445"/>
    </row>
    <row r="329" spans="1:5">
      <c r="A329" s="99"/>
      <c r="B329" s="1124" t="s">
        <v>1563</v>
      </c>
      <c r="C329" s="1125"/>
      <c r="D329" s="445"/>
      <c r="E329" s="445"/>
    </row>
    <row r="330" spans="1:5">
      <c r="A330" s="99"/>
      <c r="B330" s="1287" t="s">
        <v>1564</v>
      </c>
      <c r="C330" s="1288"/>
      <c r="D330" s="445"/>
      <c r="E330" s="445"/>
    </row>
    <row r="331" spans="1:5">
      <c r="A331" s="99"/>
      <c r="B331" s="1319" t="s">
        <v>245</v>
      </c>
      <c r="C331" s="1320"/>
      <c r="D331" s="448">
        <f>SUM(D327:D330)</f>
        <v>0</v>
      </c>
      <c r="E331" s="448">
        <f>SUM(E327:E330)</f>
        <v>0</v>
      </c>
    </row>
    <row r="332" spans="1:5">
      <c r="A332" s="99"/>
      <c r="B332" s="1299" t="s">
        <v>1793</v>
      </c>
      <c r="C332" s="1300"/>
      <c r="D332" s="445"/>
      <c r="E332" s="445"/>
    </row>
    <row r="333" spans="1:5">
      <c r="A333" s="99"/>
      <c r="B333" s="1297" t="s">
        <v>905</v>
      </c>
      <c r="C333" s="1298"/>
      <c r="D333" s="448">
        <f t="shared" ref="D333:E333" si="6">D331-D332</f>
        <v>0</v>
      </c>
      <c r="E333" s="448">
        <f t="shared" si="6"/>
        <v>0</v>
      </c>
    </row>
    <row r="334" spans="1:5">
      <c r="A334" s="99"/>
      <c r="B334" s="1305" t="s">
        <v>900</v>
      </c>
      <c r="C334" s="1306"/>
      <c r="D334" s="445"/>
      <c r="E334" s="445"/>
    </row>
    <row r="335" spans="1:5">
      <c r="A335" s="19"/>
      <c r="B335" s="1321" t="s">
        <v>901</v>
      </c>
      <c r="C335" s="1322"/>
      <c r="D335" s="445"/>
      <c r="E335" s="445"/>
    </row>
    <row r="336" spans="1:5">
      <c r="A336" s="296"/>
      <c r="B336" s="1325" t="s">
        <v>1573</v>
      </c>
      <c r="C336" s="1326"/>
      <c r="D336" s="452">
        <f>D301+D309+D317+D325+D333+D334+D335</f>
        <v>0</v>
      </c>
      <c r="E336" s="452">
        <f>E301+E309+E317+E325+E333+E334+E335</f>
        <v>0</v>
      </c>
    </row>
    <row r="337" spans="1:5">
      <c r="A337" s="296"/>
      <c r="B337" s="1323" t="s">
        <v>21</v>
      </c>
      <c r="C337" s="1324"/>
      <c r="D337" s="445"/>
      <c r="E337" s="445"/>
    </row>
    <row r="338" spans="1:5">
      <c r="A338" s="99"/>
      <c r="B338" s="1305" t="s">
        <v>258</v>
      </c>
      <c r="C338" s="1306"/>
      <c r="D338" s="445"/>
      <c r="E338" s="445"/>
    </row>
    <row r="339" spans="1:5">
      <c r="A339" s="99"/>
      <c r="B339" s="1299" t="s">
        <v>1567</v>
      </c>
      <c r="C339" s="1300"/>
      <c r="D339" s="445"/>
      <c r="E339" s="445"/>
    </row>
    <row r="340" spans="1:5">
      <c r="A340" s="99"/>
      <c r="B340" s="1299" t="s">
        <v>1566</v>
      </c>
      <c r="C340" s="1300"/>
      <c r="D340" s="445"/>
      <c r="E340" s="445"/>
    </row>
    <row r="341" spans="1:5">
      <c r="A341" s="99"/>
      <c r="B341" s="1124" t="s">
        <v>1563</v>
      </c>
      <c r="C341" s="1125"/>
      <c r="D341" s="445"/>
      <c r="E341" s="445"/>
    </row>
    <row r="342" spans="1:5">
      <c r="A342" s="99"/>
      <c r="B342" s="1287" t="s">
        <v>1564</v>
      </c>
      <c r="C342" s="1288"/>
      <c r="D342" s="445"/>
      <c r="E342" s="445"/>
    </row>
    <row r="343" spans="1:5">
      <c r="A343" s="99"/>
      <c r="B343" s="1319" t="s">
        <v>245</v>
      </c>
      <c r="C343" s="1320"/>
      <c r="D343" s="448">
        <f>SUM(D339:D342)</f>
        <v>0</v>
      </c>
      <c r="E343" s="448">
        <f>SUM(E339:E342)</f>
        <v>0</v>
      </c>
    </row>
    <row r="344" spans="1:5">
      <c r="A344" s="99"/>
      <c r="B344" s="1299" t="s">
        <v>247</v>
      </c>
      <c r="C344" s="1300"/>
      <c r="D344" s="445"/>
      <c r="E344" s="445"/>
    </row>
    <row r="345" spans="1:5">
      <c r="A345" s="99"/>
      <c r="B345" s="1297" t="s">
        <v>250</v>
      </c>
      <c r="C345" s="1298"/>
      <c r="D345" s="448">
        <f>D343-D344</f>
        <v>0</v>
      </c>
      <c r="E345" s="448">
        <f>E343-E344</f>
        <v>0</v>
      </c>
    </row>
    <row r="346" spans="1:5">
      <c r="A346" s="99"/>
      <c r="B346" s="1305" t="s">
        <v>259</v>
      </c>
      <c r="C346" s="1306"/>
      <c r="D346" s="445"/>
      <c r="E346" s="445"/>
    </row>
    <row r="347" spans="1:5">
      <c r="A347" s="99"/>
      <c r="B347" s="1299" t="s">
        <v>1567</v>
      </c>
      <c r="C347" s="1300"/>
      <c r="D347" s="445"/>
      <c r="E347" s="445"/>
    </row>
    <row r="348" spans="1:5">
      <c r="A348" s="99"/>
      <c r="B348" s="1299" t="s">
        <v>1566</v>
      </c>
      <c r="C348" s="1300"/>
      <c r="D348" s="445"/>
      <c r="E348" s="445"/>
    </row>
    <row r="349" spans="1:5">
      <c r="A349" s="99"/>
      <c r="B349" s="1124" t="s">
        <v>1563</v>
      </c>
      <c r="C349" s="1125"/>
      <c r="D349" s="445"/>
      <c r="E349" s="445"/>
    </row>
    <row r="350" spans="1:5">
      <c r="A350" s="99"/>
      <c r="B350" s="1287" t="s">
        <v>1564</v>
      </c>
      <c r="C350" s="1288"/>
      <c r="D350" s="445"/>
      <c r="E350" s="445"/>
    </row>
    <row r="351" spans="1:5">
      <c r="A351" s="99"/>
      <c r="B351" s="1319" t="s">
        <v>245</v>
      </c>
      <c r="C351" s="1320"/>
      <c r="D351" s="448">
        <f>SUM(D347:D350)</f>
        <v>0</v>
      </c>
      <c r="E351" s="448">
        <f>SUM(E347:E350)</f>
        <v>0</v>
      </c>
    </row>
    <row r="352" spans="1:5">
      <c r="A352" s="99"/>
      <c r="B352" s="1299" t="s">
        <v>247</v>
      </c>
      <c r="C352" s="1300"/>
      <c r="D352" s="445"/>
      <c r="E352" s="445"/>
    </row>
    <row r="353" spans="1:5">
      <c r="A353" s="99"/>
      <c r="B353" s="1327" t="s">
        <v>248</v>
      </c>
      <c r="C353" s="1328"/>
      <c r="D353" s="448">
        <f t="shared" ref="D353:E353" si="7">D351-D352</f>
        <v>0</v>
      </c>
      <c r="E353" s="448">
        <f t="shared" si="7"/>
        <v>0</v>
      </c>
    </row>
    <row r="354" spans="1:5">
      <c r="A354" s="99"/>
      <c r="B354" s="1305" t="s">
        <v>264</v>
      </c>
      <c r="C354" s="1306"/>
      <c r="D354" s="445"/>
      <c r="E354" s="445"/>
    </row>
    <row r="355" spans="1:5">
      <c r="A355" s="99"/>
      <c r="B355" s="1299" t="s">
        <v>1567</v>
      </c>
      <c r="C355" s="1300"/>
      <c r="D355" s="445"/>
      <c r="E355" s="445"/>
    </row>
    <row r="356" spans="1:5">
      <c r="A356" s="99"/>
      <c r="B356" s="1299" t="s">
        <v>1566</v>
      </c>
      <c r="C356" s="1300"/>
      <c r="D356" s="445"/>
      <c r="E356" s="445"/>
    </row>
    <row r="357" spans="1:5">
      <c r="A357" s="99"/>
      <c r="B357" s="1124" t="s">
        <v>1563</v>
      </c>
      <c r="C357" s="1125"/>
      <c r="D357" s="445"/>
      <c r="E357" s="445"/>
    </row>
    <row r="358" spans="1:5">
      <c r="A358" s="99"/>
      <c r="B358" s="1287" t="s">
        <v>1564</v>
      </c>
      <c r="C358" s="1288"/>
      <c r="D358" s="445"/>
      <c r="E358" s="445"/>
    </row>
    <row r="359" spans="1:5">
      <c r="A359" s="99"/>
      <c r="B359" s="1319" t="s">
        <v>245</v>
      </c>
      <c r="C359" s="1320"/>
      <c r="D359" s="448">
        <f>SUM(D355:D358)</f>
        <v>0</v>
      </c>
      <c r="E359" s="448">
        <f>SUM(E355:E358)</f>
        <v>0</v>
      </c>
    </row>
    <row r="360" spans="1:5">
      <c r="A360" s="99"/>
      <c r="B360" s="1299" t="s">
        <v>247</v>
      </c>
      <c r="C360" s="1300"/>
      <c r="D360" s="445"/>
      <c r="E360" s="445"/>
    </row>
    <row r="361" spans="1:5">
      <c r="A361" s="99"/>
      <c r="B361" s="1297" t="s">
        <v>253</v>
      </c>
      <c r="C361" s="1298"/>
      <c r="D361" s="448">
        <f t="shared" ref="D361:E361" si="8">D359-D360</f>
        <v>0</v>
      </c>
      <c r="E361" s="448">
        <f t="shared" si="8"/>
        <v>0</v>
      </c>
    </row>
    <row r="362" spans="1:5">
      <c r="A362" s="99"/>
      <c r="B362" s="438" t="s">
        <v>898</v>
      </c>
      <c r="C362" s="535"/>
      <c r="D362" s="445"/>
      <c r="E362" s="445"/>
    </row>
    <row r="363" spans="1:5">
      <c r="A363" s="99"/>
      <c r="B363" s="1299" t="s">
        <v>1567</v>
      </c>
      <c r="C363" s="1300"/>
      <c r="D363" s="445"/>
      <c r="E363" s="445"/>
    </row>
    <row r="364" spans="1:5">
      <c r="A364" s="99"/>
      <c r="B364" s="1299" t="s">
        <v>1566</v>
      </c>
      <c r="C364" s="1300"/>
      <c r="D364" s="445"/>
      <c r="E364" s="445"/>
    </row>
    <row r="365" spans="1:5">
      <c r="A365" s="99"/>
      <c r="B365" s="1124" t="s">
        <v>1563</v>
      </c>
      <c r="C365" s="1125"/>
      <c r="D365" s="445"/>
      <c r="E365" s="445"/>
    </row>
    <row r="366" spans="1:5">
      <c r="A366" s="99"/>
      <c r="B366" s="1287" t="s">
        <v>1564</v>
      </c>
      <c r="C366" s="1288"/>
      <c r="D366" s="445"/>
      <c r="E366" s="445"/>
    </row>
    <row r="367" spans="1:5">
      <c r="A367" s="99"/>
      <c r="B367" s="1319" t="s">
        <v>245</v>
      </c>
      <c r="C367" s="1320"/>
      <c r="D367" s="448">
        <f>SUM(D363:D366)</f>
        <v>0</v>
      </c>
      <c r="E367" s="448">
        <f>SUM(E363:E366)</f>
        <v>0</v>
      </c>
    </row>
    <row r="368" spans="1:5">
      <c r="A368" s="99"/>
      <c r="B368" s="1299" t="s">
        <v>1791</v>
      </c>
      <c r="C368" s="1300"/>
      <c r="D368" s="445"/>
      <c r="E368" s="445"/>
    </row>
    <row r="369" spans="1:5">
      <c r="A369" s="99"/>
      <c r="B369" s="1297" t="s">
        <v>265</v>
      </c>
      <c r="C369" s="1298"/>
      <c r="D369" s="448">
        <f t="shared" ref="D369:E369" si="9">D367-D368</f>
        <v>0</v>
      </c>
      <c r="E369" s="448">
        <f t="shared" si="9"/>
        <v>0</v>
      </c>
    </row>
    <row r="370" spans="1:5">
      <c r="A370" s="99"/>
      <c r="B370" s="438" t="s">
        <v>899</v>
      </c>
      <c r="C370" s="535"/>
      <c r="D370" s="445"/>
      <c r="E370" s="445"/>
    </row>
    <row r="371" spans="1:5">
      <c r="A371" s="99"/>
      <c r="B371" s="1299" t="s">
        <v>1567</v>
      </c>
      <c r="C371" s="1300"/>
      <c r="D371" s="445"/>
      <c r="E371" s="445"/>
    </row>
    <row r="372" spans="1:5">
      <c r="A372" s="99"/>
      <c r="B372" s="1299" t="s">
        <v>1566</v>
      </c>
      <c r="C372" s="1300"/>
      <c r="D372" s="445"/>
      <c r="E372" s="445"/>
    </row>
    <row r="373" spans="1:5">
      <c r="A373" s="99"/>
      <c r="B373" s="1124" t="s">
        <v>1563</v>
      </c>
      <c r="C373" s="1125"/>
      <c r="D373" s="445"/>
      <c r="E373" s="445"/>
    </row>
    <row r="374" spans="1:5">
      <c r="A374" s="99"/>
      <c r="B374" s="1287" t="s">
        <v>1564</v>
      </c>
      <c r="C374" s="1288"/>
      <c r="D374" s="445"/>
      <c r="E374" s="445"/>
    </row>
    <row r="375" spans="1:5">
      <c r="A375" s="99"/>
      <c r="B375" s="1319" t="s">
        <v>245</v>
      </c>
      <c r="C375" s="1320"/>
      <c r="D375" s="448">
        <f>SUM(D371:D374)</f>
        <v>0</v>
      </c>
      <c r="E375" s="448">
        <f>SUM(E371:E374)</f>
        <v>0</v>
      </c>
    </row>
    <row r="376" spans="1:5">
      <c r="A376" s="99"/>
      <c r="B376" s="1299" t="s">
        <v>1793</v>
      </c>
      <c r="C376" s="1300"/>
      <c r="D376" s="445"/>
      <c r="E376" s="445"/>
    </row>
    <row r="377" spans="1:5">
      <c r="A377" s="99"/>
      <c r="B377" s="1297" t="s">
        <v>905</v>
      </c>
      <c r="C377" s="1298"/>
      <c r="D377" s="448">
        <f t="shared" ref="D377:E377" si="10">D375-D376</f>
        <v>0</v>
      </c>
      <c r="E377" s="448">
        <f t="shared" si="10"/>
        <v>0</v>
      </c>
    </row>
    <row r="378" spans="1:5">
      <c r="A378" s="296"/>
      <c r="B378" s="1154" t="s">
        <v>902</v>
      </c>
      <c r="C378" s="1130"/>
      <c r="D378" s="445"/>
      <c r="E378" s="445"/>
    </row>
    <row r="379" spans="1:5">
      <c r="A379" s="296"/>
      <c r="B379" s="1129" t="s">
        <v>260</v>
      </c>
      <c r="C379" s="1130"/>
      <c r="D379" s="445"/>
      <c r="E379" s="445"/>
    </row>
    <row r="380" spans="1:5">
      <c r="A380" s="296"/>
      <c r="B380" s="1129" t="s">
        <v>261</v>
      </c>
      <c r="C380" s="1130"/>
      <c r="D380" s="445"/>
      <c r="E380" s="445"/>
    </row>
    <row r="381" spans="1:5">
      <c r="A381" s="296"/>
      <c r="B381" s="1129" t="s">
        <v>262</v>
      </c>
      <c r="C381" s="1130"/>
      <c r="D381" s="445"/>
      <c r="E381" s="445"/>
    </row>
    <row r="382" spans="1:5">
      <c r="A382" s="296"/>
      <c r="B382" s="1129" t="s">
        <v>772</v>
      </c>
      <c r="C382" s="1130"/>
      <c r="D382" s="445"/>
      <c r="E382" s="445"/>
    </row>
    <row r="383" spans="1:5">
      <c r="A383" s="296"/>
      <c r="B383" s="1129" t="s">
        <v>773</v>
      </c>
      <c r="C383" s="1130"/>
      <c r="D383" s="445"/>
      <c r="E383" s="445"/>
    </row>
    <row r="384" spans="1:5">
      <c r="A384" s="296"/>
      <c r="B384" s="1129" t="s">
        <v>774</v>
      </c>
      <c r="C384" s="1130"/>
      <c r="D384" s="445"/>
      <c r="E384" s="445"/>
    </row>
    <row r="385" spans="1:5">
      <c r="A385" s="296"/>
      <c r="B385" s="1129" t="s">
        <v>775</v>
      </c>
      <c r="C385" s="1130"/>
      <c r="D385" s="445"/>
      <c r="E385" s="445"/>
    </row>
    <row r="386" spans="1:5">
      <c r="A386" s="296"/>
      <c r="B386" s="1285" t="s">
        <v>263</v>
      </c>
      <c r="C386" s="1286"/>
      <c r="D386" s="445"/>
      <c r="E386" s="445"/>
    </row>
    <row r="387" spans="1:5">
      <c r="A387" s="296"/>
      <c r="B387" s="1129" t="s">
        <v>728</v>
      </c>
      <c r="C387" s="1130"/>
      <c r="D387" s="445"/>
      <c r="E387" s="445"/>
    </row>
    <row r="388" spans="1:5">
      <c r="A388" s="14"/>
      <c r="B388" s="1297" t="s">
        <v>906</v>
      </c>
      <c r="C388" s="1298"/>
      <c r="D388" s="448">
        <f>SUM(D379:D387)</f>
        <v>0</v>
      </c>
      <c r="E388" s="448">
        <f>SUM(E379:E387)</f>
        <v>0</v>
      </c>
    </row>
    <row r="389" spans="1:5">
      <c r="A389" s="14"/>
      <c r="B389" s="1317" t="s">
        <v>903</v>
      </c>
      <c r="C389" s="1318"/>
      <c r="D389" s="445"/>
      <c r="E389" s="445"/>
    </row>
    <row r="390" spans="1:5">
      <c r="A390" s="14"/>
      <c r="B390" s="1315" t="s">
        <v>904</v>
      </c>
      <c r="C390" s="1316"/>
      <c r="D390" s="445"/>
      <c r="E390" s="445"/>
    </row>
    <row r="391" spans="1:5">
      <c r="A391" s="14"/>
      <c r="B391" s="1325" t="s">
        <v>1574</v>
      </c>
      <c r="C391" s="1326"/>
      <c r="D391" s="452">
        <f>D345+D353+D361+D369+D377+D388+D389+D390</f>
        <v>0</v>
      </c>
      <c r="E391" s="452">
        <f>E345+E353+E361+E388+E389+E390</f>
        <v>0</v>
      </c>
    </row>
    <row r="393" spans="1:5">
      <c r="A393" s="371">
        <v>15</v>
      </c>
      <c r="B393" s="289" t="s">
        <v>51</v>
      </c>
    </row>
    <row r="394" spans="1:5" ht="31.5">
      <c r="B394" s="1293" t="s">
        <v>0</v>
      </c>
      <c r="C394" s="1294"/>
      <c r="D394" s="1135" t="s">
        <v>1815</v>
      </c>
      <c r="E394" s="1135" t="s">
        <v>1841</v>
      </c>
    </row>
    <row r="395" spans="1:5">
      <c r="B395" s="391" t="s">
        <v>1575</v>
      </c>
      <c r="C395" s="392"/>
      <c r="D395" s="445"/>
      <c r="E395" s="445"/>
    </row>
    <row r="396" spans="1:5">
      <c r="B396" s="1137" t="s">
        <v>1576</v>
      </c>
      <c r="C396" s="1138"/>
      <c r="D396" s="445"/>
      <c r="E396" s="445"/>
    </row>
    <row r="397" spans="1:5">
      <c r="B397" s="1137" t="s">
        <v>1577</v>
      </c>
      <c r="C397" s="1138"/>
      <c r="D397" s="445"/>
      <c r="E397" s="445"/>
    </row>
    <row r="398" spans="1:5">
      <c r="B398" s="1137" t="s">
        <v>1578</v>
      </c>
      <c r="C398" s="1138"/>
      <c r="D398" s="445"/>
      <c r="E398" s="445"/>
    </row>
    <row r="399" spans="1:5">
      <c r="B399" s="1137" t="s">
        <v>1579</v>
      </c>
      <c r="C399" s="1138"/>
      <c r="D399" s="445"/>
      <c r="E399" s="445"/>
    </row>
    <row r="400" spans="1:5">
      <c r="B400" s="1137" t="s">
        <v>1580</v>
      </c>
      <c r="C400" s="1138"/>
      <c r="D400" s="445"/>
      <c r="E400" s="445"/>
    </row>
    <row r="401" spans="1:5">
      <c r="B401" s="1311" t="s">
        <v>17</v>
      </c>
      <c r="C401" s="1312"/>
      <c r="D401" s="452">
        <f>SUM(D395:D400)</f>
        <v>0</v>
      </c>
      <c r="E401" s="452">
        <f>SUM(E395:E400)</f>
        <v>0</v>
      </c>
    </row>
    <row r="403" spans="1:5">
      <c r="A403" s="371">
        <v>16</v>
      </c>
      <c r="B403" s="12" t="s">
        <v>87</v>
      </c>
      <c r="C403" s="13"/>
      <c r="D403" s="456"/>
    </row>
    <row r="404" spans="1:5" ht="32.25" customHeight="1">
      <c r="B404" s="1293" t="s">
        <v>0</v>
      </c>
      <c r="C404" s="1294"/>
      <c r="D404" s="1135" t="s">
        <v>1815</v>
      </c>
      <c r="E404" s="1135" t="s">
        <v>1840</v>
      </c>
    </row>
    <row r="405" spans="1:5">
      <c r="B405" s="1454" t="s">
        <v>195</v>
      </c>
      <c r="C405" s="1455"/>
      <c r="D405" s="453"/>
      <c r="E405" s="445"/>
    </row>
    <row r="406" spans="1:5">
      <c r="B406" s="1285" t="s">
        <v>22</v>
      </c>
      <c r="C406" s="1286"/>
      <c r="D406" s="453"/>
      <c r="E406" s="445"/>
    </row>
    <row r="407" spans="1:5">
      <c r="B407" s="1129" t="s">
        <v>656</v>
      </c>
      <c r="C407" s="1130"/>
      <c r="D407" s="453"/>
      <c r="E407" s="445"/>
    </row>
    <row r="408" spans="1:5">
      <c r="B408" s="1285" t="s">
        <v>1581</v>
      </c>
      <c r="C408" s="1286"/>
      <c r="D408" s="453"/>
      <c r="E408" s="445"/>
    </row>
    <row r="409" spans="1:5">
      <c r="B409" s="1129" t="s">
        <v>657</v>
      </c>
      <c r="C409" s="1130"/>
      <c r="D409" s="453"/>
      <c r="E409" s="445"/>
    </row>
    <row r="410" spans="1:5">
      <c r="B410" s="1129" t="s">
        <v>658</v>
      </c>
      <c r="C410" s="1130"/>
      <c r="D410" s="453"/>
      <c r="E410" s="445"/>
    </row>
    <row r="411" spans="1:5">
      <c r="B411" s="1129" t="s">
        <v>659</v>
      </c>
      <c r="C411" s="1130"/>
      <c r="D411" s="453"/>
      <c r="E411" s="445"/>
    </row>
    <row r="412" spans="1:5">
      <c r="B412" s="1437" t="s">
        <v>23</v>
      </c>
      <c r="C412" s="1438"/>
      <c r="D412" s="452">
        <f>SUM(D405:D411)</f>
        <v>0</v>
      </c>
      <c r="E412" s="452">
        <f>SUM(E405:E411)</f>
        <v>0</v>
      </c>
    </row>
    <row r="413" spans="1:5">
      <c r="B413" s="1408" t="s">
        <v>24</v>
      </c>
      <c r="C413" s="1409"/>
      <c r="D413" s="453"/>
      <c r="E413" s="445"/>
    </row>
    <row r="414" spans="1:5">
      <c r="B414" s="1285" t="s">
        <v>270</v>
      </c>
      <c r="C414" s="1286"/>
      <c r="D414" s="453"/>
      <c r="E414" s="445"/>
    </row>
    <row r="415" spans="1:5">
      <c r="B415" s="1285" t="s">
        <v>271</v>
      </c>
      <c r="C415" s="1286"/>
      <c r="D415" s="453"/>
      <c r="E415" s="445"/>
    </row>
    <row r="416" spans="1:5">
      <c r="B416" s="1437" t="s">
        <v>25</v>
      </c>
      <c r="C416" s="1438"/>
      <c r="D416" s="452">
        <f>SUM(D414:D415)</f>
        <v>0</v>
      </c>
      <c r="E416" s="452">
        <f>SUM(E414:E415)</f>
        <v>0</v>
      </c>
    </row>
    <row r="417" spans="1:5">
      <c r="B417" s="1437" t="s">
        <v>17</v>
      </c>
      <c r="C417" s="1438"/>
      <c r="D417" s="452">
        <f>D416+D412</f>
        <v>0</v>
      </c>
      <c r="E417" s="452">
        <f>E416+E412</f>
        <v>0</v>
      </c>
    </row>
    <row r="419" spans="1:5">
      <c r="A419" s="371">
        <v>17</v>
      </c>
      <c r="B419" s="289" t="s">
        <v>700</v>
      </c>
    </row>
    <row r="420" spans="1:5" ht="31.5">
      <c r="B420" s="1293" t="s">
        <v>0</v>
      </c>
      <c r="C420" s="1294"/>
      <c r="D420" s="1135" t="s">
        <v>1815</v>
      </c>
      <c r="E420" s="1135" t="s">
        <v>1841</v>
      </c>
    </row>
    <row r="421" spans="1:5">
      <c r="B421" s="1372" t="s">
        <v>21</v>
      </c>
      <c r="C421" s="1373"/>
      <c r="D421" s="444"/>
      <c r="E421" s="56"/>
    </row>
    <row r="422" spans="1:5">
      <c r="B422" s="1128" t="s">
        <v>823</v>
      </c>
      <c r="C422" s="1156"/>
      <c r="D422" s="453"/>
      <c r="E422" s="445"/>
    </row>
    <row r="423" spans="1:5">
      <c r="B423" s="1303" t="s">
        <v>682</v>
      </c>
      <c r="C423" s="1304"/>
      <c r="D423" s="453"/>
      <c r="E423" s="445"/>
    </row>
    <row r="424" spans="1:5">
      <c r="B424" s="1303" t="s">
        <v>272</v>
      </c>
      <c r="C424" s="1304"/>
      <c r="D424" s="453"/>
      <c r="E424" s="445"/>
    </row>
    <row r="425" spans="1:5">
      <c r="B425" s="1303" t="s">
        <v>771</v>
      </c>
      <c r="C425" s="1304"/>
      <c r="D425" s="453"/>
      <c r="E425" s="445"/>
    </row>
    <row r="426" spans="1:5">
      <c r="B426" s="1453" t="s">
        <v>196</v>
      </c>
      <c r="C426" s="1453"/>
      <c r="D426" s="452">
        <f>SUM(D423:D425)</f>
        <v>0</v>
      </c>
      <c r="E426" s="452">
        <f>SUM(E423:E425)</f>
        <v>0</v>
      </c>
    </row>
    <row r="427" spans="1:5">
      <c r="B427" s="337"/>
      <c r="C427" s="337"/>
      <c r="D427" s="346"/>
      <c r="E427" s="346"/>
    </row>
    <row r="428" spans="1:5">
      <c r="A428" s="51">
        <v>18</v>
      </c>
      <c r="B428" s="289" t="s">
        <v>88</v>
      </c>
      <c r="C428" s="34"/>
      <c r="D428" s="464"/>
      <c r="E428" s="466"/>
    </row>
    <row r="429" spans="1:5" ht="31.5">
      <c r="A429" s="51"/>
      <c r="B429" s="1293" t="s">
        <v>0</v>
      </c>
      <c r="C429" s="1294"/>
      <c r="D429" s="1135" t="s">
        <v>1815</v>
      </c>
      <c r="E429" s="1135" t="s">
        <v>1841</v>
      </c>
    </row>
    <row r="430" spans="1:5">
      <c r="A430" s="51"/>
      <c r="B430" s="1451" t="s">
        <v>98</v>
      </c>
      <c r="C430" s="1452"/>
      <c r="D430" s="56"/>
      <c r="E430" s="56"/>
    </row>
    <row r="431" spans="1:5">
      <c r="A431" s="51"/>
      <c r="B431" s="1391" t="s">
        <v>1016</v>
      </c>
      <c r="C431" s="1392"/>
      <c r="D431" s="446"/>
      <c r="E431" s="446"/>
    </row>
    <row r="432" spans="1:5">
      <c r="A432" s="51"/>
      <c r="B432" s="1402" t="s">
        <v>911</v>
      </c>
      <c r="C432" s="1403"/>
      <c r="D432" s="1135"/>
      <c r="E432" s="1135"/>
    </row>
    <row r="433" spans="1:5">
      <c r="A433" s="14"/>
      <c r="B433" s="1449" t="s">
        <v>67</v>
      </c>
      <c r="C433" s="1450"/>
      <c r="D433" s="446"/>
      <c r="E433" s="446"/>
    </row>
    <row r="434" spans="1:5">
      <c r="A434" s="14"/>
      <c r="B434" s="1391" t="s">
        <v>1016</v>
      </c>
      <c r="C434" s="1392"/>
      <c r="D434" s="445"/>
      <c r="E434" s="445"/>
    </row>
    <row r="435" spans="1:5">
      <c r="A435" s="14"/>
      <c r="B435" s="1402" t="s">
        <v>912</v>
      </c>
      <c r="C435" s="1403"/>
      <c r="D435" s="448"/>
      <c r="E435" s="448"/>
    </row>
    <row r="436" spans="1:5">
      <c r="A436" s="14"/>
      <c r="B436" s="1458"/>
      <c r="C436" s="1458"/>
      <c r="D436" s="455"/>
      <c r="E436" s="455"/>
    </row>
    <row r="437" spans="1:5">
      <c r="A437" s="14"/>
      <c r="B437" s="166" t="s">
        <v>100</v>
      </c>
    </row>
    <row r="438" spans="1:5" ht="32.25" customHeight="1">
      <c r="A438" s="14"/>
      <c r="B438" s="1325" t="s">
        <v>0</v>
      </c>
      <c r="C438" s="1326"/>
      <c r="D438" s="1135" t="str">
        <f>D429</f>
        <v>As at 
June 30, 2020</v>
      </c>
      <c r="E438" s="1135" t="str">
        <f>E429</f>
        <v>As at  
June 30, 2019</v>
      </c>
    </row>
    <row r="439" spans="1:5">
      <c r="A439" s="14"/>
      <c r="B439" s="1459" t="s">
        <v>99</v>
      </c>
      <c r="C439" s="1460"/>
      <c r="D439" s="447"/>
      <c r="E439" s="447"/>
    </row>
    <row r="440" spans="1:5" ht="15.75" customHeight="1">
      <c r="A440" s="14"/>
      <c r="B440" s="1461" t="s">
        <v>940</v>
      </c>
      <c r="C440" s="1462"/>
      <c r="D440" s="468">
        <v>0</v>
      </c>
      <c r="E440" s="447">
        <v>0</v>
      </c>
    </row>
    <row r="441" spans="1:5">
      <c r="A441" s="14"/>
      <c r="B441" s="1393" t="s">
        <v>101</v>
      </c>
      <c r="C441" s="1394"/>
      <c r="D441" s="452">
        <f>SUM(D439:D440)</f>
        <v>0</v>
      </c>
      <c r="E441" s="452">
        <f>SUM(E439:E440)</f>
        <v>0</v>
      </c>
    </row>
    <row r="442" spans="1:5">
      <c r="A442" s="14"/>
      <c r="B442" s="166"/>
    </row>
    <row r="443" spans="1:5" ht="15.75" customHeight="1">
      <c r="A443" s="14"/>
      <c r="B443" s="1395" t="s">
        <v>68</v>
      </c>
      <c r="C443" s="1395"/>
      <c r="D443" s="1395"/>
      <c r="E443" s="1395"/>
    </row>
    <row r="444" spans="1:5" ht="31.5">
      <c r="A444" s="14"/>
      <c r="B444" s="379" t="s">
        <v>102</v>
      </c>
      <c r="C444" s="380"/>
      <c r="D444" s="1135" t="s">
        <v>1815</v>
      </c>
      <c r="E444" s="1135" t="s">
        <v>1841</v>
      </c>
    </row>
    <row r="445" spans="1:5">
      <c r="A445" s="14"/>
      <c r="B445" s="206" t="s">
        <v>913</v>
      </c>
      <c r="C445" s="207"/>
      <c r="D445" s="469"/>
      <c r="E445" s="481"/>
    </row>
    <row r="446" spans="1:5">
      <c r="A446" s="14"/>
      <c r="B446" s="208" t="s">
        <v>197</v>
      </c>
      <c r="C446" s="209"/>
      <c r="D446" s="470"/>
      <c r="E446" s="586"/>
    </row>
    <row r="447" spans="1:5">
      <c r="A447" s="296"/>
      <c r="B447" s="289" t="s">
        <v>1014</v>
      </c>
    </row>
    <row r="448" spans="1:5">
      <c r="A448" s="296"/>
    </row>
    <row r="449" spans="1:6">
      <c r="A449" s="51">
        <v>19</v>
      </c>
      <c r="B449" s="289" t="s">
        <v>131</v>
      </c>
      <c r="C449" s="167"/>
      <c r="D449" s="471"/>
      <c r="E449" s="471"/>
      <c r="F449" s="167"/>
    </row>
    <row r="450" spans="1:6" ht="31.5">
      <c r="A450" s="47" t="s">
        <v>935</v>
      </c>
      <c r="B450" s="1293" t="s">
        <v>0</v>
      </c>
      <c r="C450" s="1294"/>
      <c r="D450" s="1135" t="s">
        <v>1815</v>
      </c>
      <c r="E450" s="1135" t="s">
        <v>1841</v>
      </c>
      <c r="F450" s="167"/>
    </row>
    <row r="451" spans="1:6">
      <c r="A451" s="14"/>
      <c r="B451" s="1399" t="s">
        <v>170</v>
      </c>
      <c r="C451" s="1400"/>
      <c r="D451" s="472"/>
      <c r="E451" s="473"/>
      <c r="F451" s="167"/>
    </row>
    <row r="452" spans="1:6">
      <c r="A452" s="14"/>
      <c r="B452" s="1397" t="s">
        <v>444</v>
      </c>
      <c r="C452" s="1398"/>
      <c r="D452" s="459"/>
      <c r="E452" s="446"/>
      <c r="F452" s="167"/>
    </row>
    <row r="453" spans="1:6">
      <c r="A453" s="14"/>
      <c r="B453" s="1397" t="s">
        <v>818</v>
      </c>
      <c r="C453" s="1398"/>
      <c r="D453" s="459"/>
      <c r="E453" s="446"/>
      <c r="F453" s="167"/>
    </row>
    <row r="454" spans="1:6" ht="33" customHeight="1">
      <c r="A454" s="14"/>
      <c r="B454" s="1397" t="s">
        <v>1015</v>
      </c>
      <c r="C454" s="1398"/>
      <c r="D454" s="459"/>
      <c r="E454" s="459"/>
      <c r="F454" s="167"/>
    </row>
    <row r="455" spans="1:6">
      <c r="A455" s="14"/>
      <c r="B455" s="1393" t="s">
        <v>445</v>
      </c>
      <c r="C455" s="1394"/>
      <c r="D455" s="587">
        <f>D452-D453+D454</f>
        <v>0</v>
      </c>
      <c r="E455" s="587">
        <f>E452-E453+E454</f>
        <v>0</v>
      </c>
      <c r="F455" s="167"/>
    </row>
    <row r="456" spans="1:6">
      <c r="A456" s="14"/>
      <c r="B456" s="1399" t="s">
        <v>171</v>
      </c>
      <c r="C456" s="1400"/>
      <c r="D456" s="459"/>
      <c r="E456" s="446"/>
      <c r="F456" s="167"/>
    </row>
    <row r="457" spans="1:6">
      <c r="A457" s="14"/>
      <c r="B457" s="1397" t="s">
        <v>444</v>
      </c>
      <c r="C457" s="1398"/>
      <c r="D457" s="446"/>
      <c r="E457" s="446"/>
      <c r="F457" s="167"/>
    </row>
    <row r="458" spans="1:6">
      <c r="A458" s="14"/>
      <c r="B458" s="1397" t="s">
        <v>451</v>
      </c>
      <c r="C458" s="1398"/>
      <c r="D458" s="459"/>
      <c r="E458" s="446"/>
      <c r="F458" s="167"/>
    </row>
    <row r="459" spans="1:6">
      <c r="A459" s="14"/>
      <c r="B459" s="1393" t="s">
        <v>445</v>
      </c>
      <c r="C459" s="1394"/>
      <c r="D459" s="587">
        <f>SUM(D456:D458)</f>
        <v>0</v>
      </c>
      <c r="E459" s="480">
        <f>SUM(E456:E458)</f>
        <v>0</v>
      </c>
      <c r="F459" s="167"/>
    </row>
    <row r="460" spans="1:6">
      <c r="A460" s="14"/>
      <c r="B460" s="1449" t="s">
        <v>47</v>
      </c>
      <c r="C460" s="1450"/>
      <c r="D460" s="472"/>
      <c r="E460" s="473"/>
      <c r="F460" s="167"/>
    </row>
    <row r="461" spans="1:6">
      <c r="A461" s="14"/>
      <c r="B461" s="1397" t="s">
        <v>444</v>
      </c>
      <c r="C461" s="1398"/>
      <c r="D461" s="459"/>
      <c r="E461" s="446"/>
      <c r="F461" s="167"/>
    </row>
    <row r="462" spans="1:6">
      <c r="A462" s="14"/>
      <c r="B462" s="1397" t="s">
        <v>819</v>
      </c>
      <c r="C462" s="1398"/>
      <c r="D462" s="459"/>
      <c r="E462" s="459"/>
      <c r="F462" s="167"/>
    </row>
    <row r="463" spans="1:6">
      <c r="A463" s="14"/>
      <c r="B463" s="1397" t="s">
        <v>453</v>
      </c>
      <c r="C463" s="1398"/>
      <c r="D463" s="459"/>
      <c r="E463" s="459"/>
      <c r="F463" s="167"/>
    </row>
    <row r="464" spans="1:6">
      <c r="A464" s="14"/>
      <c r="B464" s="1150" t="s">
        <v>730</v>
      </c>
      <c r="C464" s="1151"/>
      <c r="D464" s="459"/>
      <c r="E464" s="459"/>
      <c r="F464" s="167"/>
    </row>
    <row r="465" spans="1:6">
      <c r="A465" s="14"/>
      <c r="B465" s="1150" t="s">
        <v>729</v>
      </c>
      <c r="C465" s="1151"/>
      <c r="D465" s="459"/>
      <c r="E465" s="459"/>
      <c r="F465" s="167"/>
    </row>
    <row r="466" spans="1:6">
      <c r="A466" s="14"/>
      <c r="B466" s="1150" t="s">
        <v>914</v>
      </c>
      <c r="C466" s="1151"/>
      <c r="D466" s="459"/>
      <c r="E466" s="459"/>
      <c r="F466" s="167"/>
    </row>
    <row r="467" spans="1:6">
      <c r="A467" s="14"/>
      <c r="B467" s="1150" t="s">
        <v>941</v>
      </c>
      <c r="C467" s="1151"/>
      <c r="D467" s="459"/>
      <c r="E467" s="459"/>
      <c r="F467" s="167"/>
    </row>
    <row r="468" spans="1:6">
      <c r="A468" s="14"/>
      <c r="B468" s="1393" t="s">
        <v>445</v>
      </c>
      <c r="C468" s="1394"/>
      <c r="D468" s="474">
        <f>SUM(D461:D463)</f>
        <v>0</v>
      </c>
      <c r="E468" s="474">
        <f>SUM(E461:E467)</f>
        <v>0</v>
      </c>
      <c r="F468" s="167"/>
    </row>
    <row r="469" spans="1:6">
      <c r="A469" s="14"/>
      <c r="B469" s="1449" t="s">
        <v>917</v>
      </c>
      <c r="C469" s="1450"/>
      <c r="D469" s="475"/>
      <c r="E469" s="476"/>
      <c r="F469" s="167"/>
    </row>
    <row r="470" spans="1:6">
      <c r="A470" s="14"/>
      <c r="B470" s="1397" t="s">
        <v>444</v>
      </c>
      <c r="C470" s="1398"/>
      <c r="D470" s="459"/>
      <c r="E470" s="446"/>
      <c r="F470" s="167"/>
    </row>
    <row r="471" spans="1:6">
      <c r="A471" s="14"/>
      <c r="B471" s="1150" t="s">
        <v>1022</v>
      </c>
      <c r="C471" s="1151"/>
      <c r="D471" s="459"/>
      <c r="E471" s="446"/>
      <c r="F471" s="167"/>
    </row>
    <row r="472" spans="1:6">
      <c r="A472" s="14"/>
      <c r="B472" s="1397" t="s">
        <v>452</v>
      </c>
      <c r="C472" s="1398"/>
      <c r="D472" s="459"/>
      <c r="E472" s="446"/>
      <c r="F472" s="167"/>
    </row>
    <row r="473" spans="1:6">
      <c r="A473" s="14"/>
      <c r="B473" s="1393" t="s">
        <v>445</v>
      </c>
      <c r="C473" s="1394"/>
      <c r="D473" s="474">
        <f>SUM(D470:D472)</f>
        <v>0</v>
      </c>
      <c r="E473" s="474">
        <f>SUM(E470:E472)</f>
        <v>0</v>
      </c>
      <c r="F473" s="167"/>
    </row>
    <row r="474" spans="1:6">
      <c r="A474" s="14"/>
      <c r="B474" s="1449" t="s">
        <v>915</v>
      </c>
      <c r="C474" s="1450"/>
      <c r="D474" s="475"/>
      <c r="E474" s="476"/>
      <c r="F474" s="167"/>
    </row>
    <row r="475" spans="1:6">
      <c r="A475" s="14"/>
      <c r="B475" s="1397" t="s">
        <v>444</v>
      </c>
      <c r="C475" s="1398"/>
      <c r="D475" s="446"/>
      <c r="E475" s="446"/>
      <c r="F475" s="167"/>
    </row>
    <row r="476" spans="1:6">
      <c r="A476" s="14"/>
      <c r="B476" s="1397" t="s">
        <v>452</v>
      </c>
      <c r="C476" s="1398"/>
      <c r="D476" s="459"/>
      <c r="E476" s="459"/>
      <c r="F476" s="167"/>
    </row>
    <row r="477" spans="1:6">
      <c r="A477" s="14"/>
      <c r="B477" s="1397" t="s">
        <v>1547</v>
      </c>
      <c r="C477" s="1398"/>
      <c r="D477" s="459"/>
      <c r="E477" s="446"/>
      <c r="F477" s="167"/>
    </row>
    <row r="478" spans="1:6">
      <c r="A478" s="14"/>
      <c r="B478" s="1393" t="s">
        <v>445</v>
      </c>
      <c r="C478" s="1394"/>
      <c r="D478" s="474">
        <f>D475+D476-D477</f>
        <v>0</v>
      </c>
      <c r="E478" s="474">
        <f>E475+E476-E477</f>
        <v>0</v>
      </c>
      <c r="F478" s="167"/>
    </row>
    <row r="479" spans="1:6">
      <c r="A479" s="14"/>
      <c r="B479" s="1449" t="s">
        <v>916</v>
      </c>
      <c r="C479" s="1450"/>
      <c r="D479" s="472"/>
      <c r="E479" s="473"/>
      <c r="F479" s="167"/>
    </row>
    <row r="480" spans="1:6">
      <c r="A480" s="14"/>
      <c r="B480" s="1397" t="s">
        <v>444</v>
      </c>
      <c r="C480" s="1398"/>
      <c r="D480" s="459"/>
      <c r="E480" s="446"/>
      <c r="F480" s="167"/>
    </row>
    <row r="481" spans="1:6">
      <c r="A481" s="14"/>
      <c r="B481" s="1397" t="s">
        <v>731</v>
      </c>
      <c r="C481" s="1398"/>
      <c r="D481" s="459"/>
      <c r="E481" s="446"/>
      <c r="F481" s="167"/>
    </row>
    <row r="482" spans="1:6">
      <c r="A482" s="14"/>
      <c r="B482" s="1397" t="s">
        <v>732</v>
      </c>
      <c r="C482" s="1398"/>
      <c r="D482" s="459"/>
      <c r="E482" s="446"/>
      <c r="F482" s="167"/>
    </row>
    <row r="483" spans="1:6">
      <c r="A483" s="14"/>
      <c r="B483" s="1393" t="s">
        <v>445</v>
      </c>
      <c r="C483" s="1394"/>
      <c r="D483" s="474">
        <f>SUM(D480:D481)</f>
        <v>0</v>
      </c>
      <c r="E483" s="474">
        <f>SUM(E480:E482)</f>
        <v>0</v>
      </c>
      <c r="F483" s="167"/>
    </row>
    <row r="484" spans="1:6">
      <c r="A484" s="14"/>
      <c r="B484" s="1161"/>
      <c r="C484" s="1162"/>
      <c r="D484" s="473"/>
      <c r="E484" s="473"/>
      <c r="F484" s="167"/>
    </row>
    <row r="485" spans="1:6">
      <c r="A485" s="14"/>
      <c r="B485" s="1426" t="s">
        <v>196</v>
      </c>
      <c r="C485" s="1426"/>
      <c r="D485" s="474">
        <f>+D455+D459+D468+D473+D478+D483</f>
        <v>0</v>
      </c>
      <c r="E485" s="474">
        <f>+E455+E459+E468+E473+E478+E483</f>
        <v>0</v>
      </c>
      <c r="F485" s="167"/>
    </row>
    <row r="486" spans="1:6">
      <c r="A486" s="14"/>
      <c r="B486" s="166"/>
      <c r="C486" s="166"/>
      <c r="D486" s="471"/>
      <c r="E486" s="471"/>
      <c r="F486" s="167"/>
    </row>
    <row r="487" spans="1:6">
      <c r="A487" s="99">
        <v>20</v>
      </c>
      <c r="B487" s="289" t="s">
        <v>92</v>
      </c>
      <c r="C487" s="24"/>
      <c r="D487" s="477"/>
      <c r="E487" s="464"/>
      <c r="F487" s="167"/>
    </row>
    <row r="488" spans="1:6" ht="31.5">
      <c r="A488" s="18"/>
      <c r="B488" s="1293" t="s">
        <v>0</v>
      </c>
      <c r="C488" s="1294"/>
      <c r="D488" s="1135" t="s">
        <v>1815</v>
      </c>
      <c r="E488" s="1135" t="s">
        <v>1841</v>
      </c>
      <c r="F488" s="167"/>
    </row>
    <row r="489" spans="1:6">
      <c r="A489" s="18"/>
      <c r="B489" s="1414" t="s">
        <v>111</v>
      </c>
      <c r="C489" s="1415"/>
      <c r="D489" s="56"/>
      <c r="E489" s="56"/>
      <c r="F489" s="167"/>
    </row>
    <row r="490" spans="1:6">
      <c r="A490" s="18"/>
      <c r="B490" s="1429" t="s">
        <v>528</v>
      </c>
      <c r="C490" s="1430"/>
      <c r="D490" s="56"/>
      <c r="E490" s="56"/>
      <c r="F490" s="167"/>
    </row>
    <row r="491" spans="1:6">
      <c r="A491" s="18"/>
      <c r="B491" s="1429" t="s">
        <v>529</v>
      </c>
      <c r="C491" s="1430"/>
      <c r="D491" s="56"/>
      <c r="E491" s="56"/>
      <c r="F491" s="167"/>
    </row>
    <row r="492" spans="1:6">
      <c r="A492" s="18"/>
      <c r="B492" s="1424" t="s">
        <v>530</v>
      </c>
      <c r="C492" s="1425"/>
      <c r="D492" s="56"/>
      <c r="E492" s="56"/>
      <c r="F492" s="167"/>
    </row>
    <row r="493" spans="1:6">
      <c r="A493" s="18"/>
      <c r="B493" s="1424" t="s">
        <v>531</v>
      </c>
      <c r="C493" s="1425"/>
      <c r="D493" s="56"/>
      <c r="E493" s="56"/>
      <c r="F493" s="167"/>
    </row>
    <row r="494" spans="1:6">
      <c r="A494" s="18"/>
      <c r="B494" s="1424" t="s">
        <v>529</v>
      </c>
      <c r="C494" s="1425"/>
      <c r="D494" s="56"/>
      <c r="E494" s="56"/>
      <c r="F494" s="167"/>
    </row>
    <row r="495" spans="1:6">
      <c r="A495" s="18"/>
      <c r="B495" s="1424" t="s">
        <v>532</v>
      </c>
      <c r="C495" s="1425"/>
      <c r="D495" s="56"/>
      <c r="E495" s="56"/>
      <c r="F495" s="167"/>
    </row>
    <row r="496" spans="1:6">
      <c r="A496" s="18"/>
      <c r="B496" s="1424" t="s">
        <v>533</v>
      </c>
      <c r="C496" s="1425"/>
      <c r="D496" s="56"/>
      <c r="E496" s="56"/>
      <c r="F496" s="167"/>
    </row>
    <row r="497" spans="1:6">
      <c r="A497" s="18"/>
      <c r="B497" s="1424" t="s">
        <v>534</v>
      </c>
      <c r="C497" s="1425"/>
      <c r="D497" s="56"/>
      <c r="E497" s="56"/>
      <c r="F497" s="167"/>
    </row>
    <row r="498" spans="1:6">
      <c r="A498" s="18"/>
      <c r="B498" s="1424" t="s">
        <v>535</v>
      </c>
      <c r="C498" s="1425"/>
      <c r="D498" s="56"/>
      <c r="E498" s="56"/>
      <c r="F498" s="167"/>
    </row>
    <row r="499" spans="1:6">
      <c r="A499" s="18"/>
      <c r="B499" s="1424" t="s">
        <v>536</v>
      </c>
      <c r="C499" s="1425"/>
      <c r="D499" s="56"/>
      <c r="E499" s="56"/>
      <c r="F499" s="167"/>
    </row>
    <row r="500" spans="1:6">
      <c r="A500" s="18"/>
      <c r="B500" s="1424" t="s">
        <v>537</v>
      </c>
      <c r="C500" s="1425"/>
      <c r="D500" s="56"/>
      <c r="E500" s="56"/>
      <c r="F500" s="167"/>
    </row>
    <row r="501" spans="1:6">
      <c r="A501" s="18"/>
      <c r="B501" s="1424" t="s">
        <v>538</v>
      </c>
      <c r="C501" s="1425"/>
      <c r="D501" s="56"/>
      <c r="E501" s="56"/>
      <c r="F501" s="167"/>
    </row>
    <row r="502" spans="1:6">
      <c r="A502" s="18"/>
      <c r="B502" s="1424" t="s">
        <v>1020</v>
      </c>
      <c r="C502" s="1425"/>
      <c r="D502" s="56"/>
      <c r="E502" s="56"/>
      <c r="F502" s="167"/>
    </row>
    <row r="503" spans="1:6">
      <c r="A503" s="18"/>
      <c r="B503" s="1424" t="s">
        <v>539</v>
      </c>
      <c r="C503" s="1425"/>
      <c r="D503" s="56"/>
      <c r="E503" s="56"/>
      <c r="F503" s="167"/>
    </row>
    <row r="504" spans="1:6">
      <c r="A504" s="18"/>
      <c r="B504" s="1456" t="s">
        <v>540</v>
      </c>
      <c r="C504" s="1457"/>
      <c r="D504" s="56"/>
      <c r="E504" s="56"/>
      <c r="F504" s="167"/>
    </row>
    <row r="505" spans="1:6">
      <c r="A505" s="18"/>
      <c r="B505" s="1293" t="s">
        <v>40</v>
      </c>
      <c r="C505" s="1294"/>
      <c r="D505" s="1135">
        <f>SUM(D490:D504)</f>
        <v>0</v>
      </c>
      <c r="E505" s="1135">
        <f>SUM(E490:E504)</f>
        <v>0</v>
      </c>
      <c r="F505" s="167"/>
    </row>
    <row r="506" spans="1:6">
      <c r="A506" s="14"/>
      <c r="B506" s="1433" t="s">
        <v>660</v>
      </c>
      <c r="C506" s="1434"/>
      <c r="D506" s="446"/>
      <c r="E506" s="446"/>
      <c r="F506" s="167"/>
    </row>
    <row r="507" spans="1:6">
      <c r="A507" s="14"/>
      <c r="B507" s="1404" t="s">
        <v>528</v>
      </c>
      <c r="C507" s="1405"/>
      <c r="D507" s="446"/>
      <c r="E507" s="446"/>
      <c r="F507" s="167"/>
    </row>
    <row r="508" spans="1:6">
      <c r="A508" s="14"/>
      <c r="B508" s="1404" t="s">
        <v>529</v>
      </c>
      <c r="C508" s="1405"/>
      <c r="D508" s="446"/>
      <c r="E508" s="446"/>
      <c r="F508" s="167"/>
    </row>
    <row r="509" spans="1:6">
      <c r="A509" s="14"/>
      <c r="B509" s="1404" t="s">
        <v>530</v>
      </c>
      <c r="C509" s="1405"/>
      <c r="D509" s="446"/>
      <c r="E509" s="446"/>
      <c r="F509" s="167"/>
    </row>
    <row r="510" spans="1:6">
      <c r="A510" s="14"/>
      <c r="B510" s="1404" t="s">
        <v>531</v>
      </c>
      <c r="C510" s="1405"/>
      <c r="D510" s="446"/>
      <c r="E510" s="446"/>
      <c r="F510" s="167"/>
    </row>
    <row r="511" spans="1:6">
      <c r="A511" s="14"/>
      <c r="B511" s="1404" t="s">
        <v>529</v>
      </c>
      <c r="C511" s="1405"/>
      <c r="D511" s="446"/>
      <c r="E511" s="446"/>
      <c r="F511" s="167"/>
    </row>
    <row r="512" spans="1:6">
      <c r="A512" s="14"/>
      <c r="B512" s="1404" t="s">
        <v>532</v>
      </c>
      <c r="C512" s="1405"/>
      <c r="D512" s="446"/>
      <c r="E512" s="446"/>
      <c r="F512" s="167"/>
    </row>
    <row r="513" spans="1:6">
      <c r="A513" s="14"/>
      <c r="B513" s="1404" t="s">
        <v>533</v>
      </c>
      <c r="C513" s="1405"/>
      <c r="D513" s="446"/>
      <c r="E513" s="446"/>
      <c r="F513" s="167"/>
    </row>
    <row r="514" spans="1:6">
      <c r="A514" s="14"/>
      <c r="B514" s="1404" t="s">
        <v>661</v>
      </c>
      <c r="C514" s="1405"/>
      <c r="D514" s="446"/>
      <c r="E514" s="446"/>
      <c r="F514" s="167"/>
    </row>
    <row r="515" spans="1:6">
      <c r="A515" s="14"/>
      <c r="B515" s="1404" t="s">
        <v>662</v>
      </c>
      <c r="C515" s="1405"/>
      <c r="D515" s="446"/>
      <c r="E515" s="446"/>
      <c r="F515" s="167"/>
    </row>
    <row r="516" spans="1:6">
      <c r="A516" s="14"/>
      <c r="B516" s="1427" t="s">
        <v>536</v>
      </c>
      <c r="C516" s="1428"/>
      <c r="D516" s="470"/>
      <c r="E516" s="470"/>
      <c r="F516" s="167"/>
    </row>
    <row r="517" spans="1:6">
      <c r="A517" s="14"/>
      <c r="B517" s="1404" t="s">
        <v>663</v>
      </c>
      <c r="C517" s="1405"/>
      <c r="D517" s="446"/>
      <c r="E517" s="446"/>
      <c r="F517" s="167"/>
    </row>
    <row r="518" spans="1:6">
      <c r="A518" s="14"/>
      <c r="B518" s="1404" t="s">
        <v>529</v>
      </c>
      <c r="C518" s="1405"/>
      <c r="D518" s="446"/>
      <c r="E518" s="446"/>
      <c r="F518" s="167"/>
    </row>
    <row r="519" spans="1:6">
      <c r="A519" s="14"/>
      <c r="B519" s="1404" t="s">
        <v>536</v>
      </c>
      <c r="C519" s="1405"/>
      <c r="D519" s="446"/>
      <c r="E519" s="446"/>
      <c r="F519" s="167"/>
    </row>
    <row r="520" spans="1:6">
      <c r="A520" s="14"/>
      <c r="B520" s="1404" t="s">
        <v>664</v>
      </c>
      <c r="C520" s="1405"/>
      <c r="D520" s="446"/>
      <c r="E520" s="446"/>
      <c r="F520" s="167"/>
    </row>
    <row r="521" spans="1:6">
      <c r="A521" s="14"/>
      <c r="B521" s="1404" t="s">
        <v>665</v>
      </c>
      <c r="C521" s="1405"/>
      <c r="D521" s="446"/>
      <c r="E521" s="446"/>
      <c r="F521" s="167"/>
    </row>
    <row r="522" spans="1:6">
      <c r="A522" s="14"/>
      <c r="B522" s="1404" t="s">
        <v>666</v>
      </c>
      <c r="C522" s="1405"/>
      <c r="D522" s="446"/>
      <c r="E522" s="446"/>
      <c r="F522" s="167"/>
    </row>
    <row r="523" spans="1:6">
      <c r="A523" s="14"/>
      <c r="B523" s="1404" t="s">
        <v>667</v>
      </c>
      <c r="C523" s="1405"/>
      <c r="D523" s="446"/>
      <c r="E523" s="446"/>
      <c r="F523" s="167"/>
    </row>
    <row r="524" spans="1:6">
      <c r="A524" s="14"/>
      <c r="B524" s="1427" t="s">
        <v>668</v>
      </c>
      <c r="C524" s="1428"/>
      <c r="D524" s="446"/>
      <c r="E524" s="446"/>
      <c r="F524" s="167"/>
    </row>
    <row r="525" spans="1:6">
      <c r="B525" s="1311" t="s">
        <v>17</v>
      </c>
      <c r="C525" s="1312"/>
      <c r="D525" s="452">
        <f>SUM(D506:D524)</f>
        <v>0</v>
      </c>
      <c r="E525" s="452">
        <f>SUM(E506:E524)</f>
        <v>0</v>
      </c>
      <c r="F525" s="167"/>
    </row>
    <row r="526" spans="1:6">
      <c r="A526" s="14"/>
      <c r="B526" s="166"/>
      <c r="C526" s="166"/>
      <c r="D526" s="471"/>
      <c r="E526" s="471"/>
      <c r="F526" s="167"/>
    </row>
    <row r="527" spans="1:6" hidden="1">
      <c r="A527" s="14"/>
      <c r="B527" s="166" t="s">
        <v>920</v>
      </c>
      <c r="C527" s="166"/>
      <c r="D527" s="471"/>
      <c r="E527" s="471"/>
      <c r="F527" s="167"/>
    </row>
    <row r="528" spans="1:6" hidden="1">
      <c r="A528" s="14"/>
      <c r="B528" s="1420" t="s">
        <v>922</v>
      </c>
      <c r="C528" s="1420"/>
      <c r="D528" s="1420"/>
      <c r="E528" s="1420"/>
      <c r="F528" s="167"/>
    </row>
    <row r="529" spans="1:6" hidden="1">
      <c r="A529" s="14"/>
      <c r="B529" s="1401" t="s">
        <v>918</v>
      </c>
      <c r="C529" s="1401"/>
      <c r="D529" s="478"/>
      <c r="E529" s="478"/>
      <c r="F529" s="167"/>
    </row>
    <row r="530" spans="1:6" hidden="1">
      <c r="A530" s="14"/>
      <c r="B530" s="1396" t="s">
        <v>919</v>
      </c>
      <c r="C530" s="1396"/>
      <c r="D530" s="479"/>
      <c r="E530" s="479"/>
      <c r="F530" s="167"/>
    </row>
    <row r="531" spans="1:6" hidden="1">
      <c r="A531" s="14"/>
      <c r="B531" s="1418" t="s">
        <v>17</v>
      </c>
      <c r="C531" s="1419"/>
      <c r="D531" s="478"/>
      <c r="E531" s="478"/>
      <c r="F531" s="167"/>
    </row>
    <row r="532" spans="1:6" hidden="1">
      <c r="A532" s="14"/>
      <c r="B532" s="1420" t="s">
        <v>921</v>
      </c>
      <c r="C532" s="1420"/>
      <c r="D532" s="1420"/>
      <c r="E532" s="1420"/>
      <c r="F532" s="167"/>
    </row>
    <row r="533" spans="1:6" hidden="1">
      <c r="A533" s="14"/>
      <c r="B533" s="1401" t="s">
        <v>918</v>
      </c>
      <c r="C533" s="1401"/>
      <c r="D533" s="478"/>
      <c r="E533" s="478"/>
      <c r="F533" s="167"/>
    </row>
    <row r="534" spans="1:6" hidden="1">
      <c r="A534" s="14"/>
      <c r="B534" s="1396" t="s">
        <v>919</v>
      </c>
      <c r="C534" s="1396"/>
      <c r="D534" s="479"/>
      <c r="E534" s="479"/>
      <c r="F534" s="167"/>
    </row>
    <row r="535" spans="1:6" hidden="1">
      <c r="A535" s="14"/>
      <c r="B535" s="1418" t="s">
        <v>17</v>
      </c>
      <c r="C535" s="1419"/>
      <c r="D535" s="478"/>
      <c r="E535" s="478"/>
      <c r="F535" s="167"/>
    </row>
    <row r="536" spans="1:6" hidden="1">
      <c r="A536" s="14"/>
      <c r="B536" s="166"/>
      <c r="C536" s="166"/>
      <c r="D536" s="471"/>
      <c r="E536" s="471"/>
      <c r="F536" s="167"/>
    </row>
    <row r="537" spans="1:6">
      <c r="A537" s="371">
        <v>21</v>
      </c>
      <c r="B537" s="1095" t="s">
        <v>1765</v>
      </c>
      <c r="C537" s="301"/>
      <c r="D537" s="346"/>
      <c r="E537" s="346"/>
      <c r="F537" s="167"/>
    </row>
    <row r="538" spans="1:6" ht="30.75" customHeight="1">
      <c r="B538" s="1416" t="s">
        <v>0</v>
      </c>
      <c r="C538" s="1417"/>
      <c r="D538" s="1135" t="s">
        <v>1815</v>
      </c>
      <c r="E538" s="1135" t="s">
        <v>1840</v>
      </c>
      <c r="F538" s="167"/>
    </row>
    <row r="539" spans="1:6">
      <c r="B539" s="1414" t="s">
        <v>111</v>
      </c>
      <c r="C539" s="1415"/>
      <c r="D539" s="444"/>
      <c r="E539" s="56"/>
      <c r="F539" s="167"/>
    </row>
    <row r="540" spans="1:6">
      <c r="B540" s="1422" t="s">
        <v>274</v>
      </c>
      <c r="C540" s="1423"/>
      <c r="D540" s="459"/>
      <c r="E540" s="446"/>
    </row>
    <row r="541" spans="1:6">
      <c r="B541" s="1422" t="s">
        <v>275</v>
      </c>
      <c r="C541" s="1423"/>
      <c r="D541" s="459"/>
      <c r="E541" s="446"/>
    </row>
    <row r="542" spans="1:6">
      <c r="B542" s="1422" t="s">
        <v>511</v>
      </c>
      <c r="C542" s="1423"/>
      <c r="D542" s="459"/>
      <c r="E542" s="446"/>
    </row>
    <row r="543" spans="1:6">
      <c r="B543" s="1311" t="s">
        <v>17</v>
      </c>
      <c r="C543" s="1312"/>
      <c r="D543" s="452">
        <f>SUM(D540:D542)</f>
        <v>0</v>
      </c>
      <c r="E543" s="452">
        <f>SUM(E540:E542)</f>
        <v>0</v>
      </c>
    </row>
    <row r="544" spans="1:6">
      <c r="B544" s="1414" t="s">
        <v>21</v>
      </c>
      <c r="C544" s="1415"/>
      <c r="D544" s="444"/>
      <c r="E544" s="56"/>
    </row>
    <row r="545" spans="1:5">
      <c r="B545" s="1422" t="s">
        <v>274</v>
      </c>
      <c r="C545" s="1423"/>
      <c r="D545" s="459"/>
      <c r="E545" s="446"/>
    </row>
    <row r="546" spans="1:5">
      <c r="B546" s="1422" t="s">
        <v>275</v>
      </c>
      <c r="C546" s="1423"/>
      <c r="D546" s="459"/>
      <c r="E546" s="446"/>
    </row>
    <row r="547" spans="1:5">
      <c r="B547" s="1422" t="s">
        <v>511</v>
      </c>
      <c r="C547" s="1423"/>
      <c r="D547" s="459"/>
      <c r="E547" s="446"/>
    </row>
    <row r="548" spans="1:5">
      <c r="B548" s="1311" t="s">
        <v>17</v>
      </c>
      <c r="C548" s="1312"/>
      <c r="D548" s="452">
        <f>SUM(D545:D547)</f>
        <v>0</v>
      </c>
      <c r="E548" s="452">
        <f>SUM(E545:E547)</f>
        <v>0</v>
      </c>
    </row>
    <row r="549" spans="1:5" ht="30.75" customHeight="1">
      <c r="B549" s="1421" t="s">
        <v>1766</v>
      </c>
      <c r="C549" s="1421"/>
      <c r="D549" s="1421"/>
      <c r="E549" s="1421"/>
    </row>
    <row r="550" spans="1:5">
      <c r="B550" s="301"/>
      <c r="C550" s="301"/>
      <c r="D550" s="346"/>
      <c r="E550" s="346"/>
    </row>
    <row r="551" spans="1:5">
      <c r="A551" s="99">
        <v>22</v>
      </c>
      <c r="B551" s="289" t="s">
        <v>89</v>
      </c>
      <c r="C551" s="15"/>
      <c r="D551" s="464"/>
    </row>
    <row r="552" spans="1:5" ht="30.75" customHeight="1">
      <c r="A552" s="17"/>
      <c r="B552" s="1293" t="s">
        <v>0</v>
      </c>
      <c r="C552" s="1294"/>
      <c r="D552" s="1135" t="s">
        <v>1815</v>
      </c>
      <c r="E552" s="1135" t="s">
        <v>1840</v>
      </c>
    </row>
    <row r="553" spans="1:5">
      <c r="A553" s="18"/>
      <c r="B553" s="1389" t="s">
        <v>111</v>
      </c>
      <c r="C553" s="1390"/>
      <c r="E553" s="445"/>
    </row>
    <row r="554" spans="1:5">
      <c r="A554" s="18"/>
      <c r="B554" s="1129" t="s">
        <v>781</v>
      </c>
      <c r="C554" s="1158"/>
      <c r="E554" s="445"/>
    </row>
    <row r="555" spans="1:5">
      <c r="A555" s="18"/>
      <c r="B555" s="1285" t="s">
        <v>780</v>
      </c>
      <c r="C555" s="1286"/>
      <c r="D555" s="446"/>
      <c r="E555" s="446"/>
    </row>
    <row r="556" spans="1:5">
      <c r="A556" s="18"/>
      <c r="B556" s="1285" t="s">
        <v>447</v>
      </c>
      <c r="C556" s="1286"/>
      <c r="D556" s="446"/>
      <c r="E556" s="446"/>
    </row>
    <row r="557" spans="1:5">
      <c r="A557" s="18"/>
      <c r="B557" s="1285" t="s">
        <v>277</v>
      </c>
      <c r="C557" s="1286"/>
      <c r="D557" s="446"/>
      <c r="E557" s="446"/>
    </row>
    <row r="558" spans="1:5">
      <c r="A558" s="18"/>
      <c r="B558" s="1159" t="s">
        <v>278</v>
      </c>
      <c r="C558" s="1160"/>
      <c r="D558" s="446"/>
      <c r="E558" s="446"/>
    </row>
    <row r="559" spans="1:5">
      <c r="A559" s="18"/>
      <c r="B559" s="1285" t="s">
        <v>923</v>
      </c>
      <c r="C559" s="1286"/>
      <c r="D559" s="446"/>
      <c r="E559" s="446"/>
    </row>
    <row r="560" spans="1:5">
      <c r="A560" s="18"/>
      <c r="B560" s="1285" t="s">
        <v>279</v>
      </c>
      <c r="C560" s="1286"/>
      <c r="D560" s="446"/>
      <c r="E560" s="446"/>
    </row>
    <row r="561" spans="1:5">
      <c r="A561" s="18"/>
      <c r="B561" s="1285" t="s">
        <v>719</v>
      </c>
      <c r="C561" s="1286"/>
      <c r="D561" s="446"/>
      <c r="E561" s="446"/>
    </row>
    <row r="562" spans="1:5">
      <c r="A562" s="18"/>
      <c r="B562" s="1285" t="s">
        <v>280</v>
      </c>
      <c r="C562" s="1286"/>
      <c r="D562" s="446"/>
      <c r="E562" s="446"/>
    </row>
    <row r="563" spans="1:5">
      <c r="A563" s="18"/>
      <c r="B563" s="1285" t="s">
        <v>281</v>
      </c>
      <c r="C563" s="1286"/>
      <c r="D563" s="446"/>
      <c r="E563" s="446"/>
    </row>
    <row r="564" spans="1:5">
      <c r="A564" s="18"/>
      <c r="B564" s="1285" t="s">
        <v>282</v>
      </c>
      <c r="C564" s="1286"/>
      <c r="D564" s="446"/>
      <c r="E564" s="446"/>
    </row>
    <row r="565" spans="1:5">
      <c r="A565" s="18"/>
      <c r="B565" s="1285" t="s">
        <v>448</v>
      </c>
      <c r="C565" s="1286"/>
      <c r="D565" s="446"/>
      <c r="E565" s="446"/>
    </row>
    <row r="566" spans="1:5">
      <c r="A566" s="18"/>
      <c r="B566" s="1285" t="s">
        <v>461</v>
      </c>
      <c r="C566" s="1286"/>
      <c r="D566" s="446"/>
      <c r="E566" s="446"/>
    </row>
    <row r="567" spans="1:5">
      <c r="A567" s="18"/>
      <c r="B567" s="1285" t="s">
        <v>283</v>
      </c>
      <c r="C567" s="1286"/>
      <c r="D567" s="446"/>
      <c r="E567" s="446"/>
    </row>
    <row r="568" spans="1:5">
      <c r="A568" s="18"/>
      <c r="B568" s="1311" t="s">
        <v>17</v>
      </c>
      <c r="C568" s="1312"/>
      <c r="D568" s="452">
        <f>SUM(D554:D567)</f>
        <v>0</v>
      </c>
      <c r="E568" s="452">
        <f>SUM(E554:E567)</f>
        <v>0</v>
      </c>
    </row>
    <row r="569" spans="1:5">
      <c r="B569" s="1408" t="s">
        <v>21</v>
      </c>
      <c r="C569" s="1409"/>
      <c r="D569" s="347"/>
      <c r="E569" s="445"/>
    </row>
    <row r="570" spans="1:5">
      <c r="B570" s="1129" t="s">
        <v>287</v>
      </c>
      <c r="C570" s="1155"/>
      <c r="D570" s="347"/>
      <c r="E570" s="445"/>
    </row>
    <row r="571" spans="1:5">
      <c r="B571" s="1129" t="s">
        <v>446</v>
      </c>
      <c r="C571" s="1130"/>
      <c r="D571" s="446"/>
      <c r="E571" s="446"/>
    </row>
    <row r="572" spans="1:5">
      <c r="A572" s="17"/>
      <c r="B572" s="1129" t="s">
        <v>925</v>
      </c>
      <c r="C572" s="1130"/>
      <c r="D572" s="459"/>
      <c r="E572" s="446"/>
    </row>
    <row r="573" spans="1:5">
      <c r="A573" s="17"/>
      <c r="B573" s="1129" t="s">
        <v>926</v>
      </c>
      <c r="C573" s="1130"/>
      <c r="D573" s="459"/>
      <c r="E573" s="446"/>
    </row>
    <row r="574" spans="1:5">
      <c r="B574" s="1129" t="s">
        <v>927</v>
      </c>
      <c r="C574" s="1130"/>
      <c r="D574" s="446"/>
      <c r="E574" s="446"/>
    </row>
    <row r="575" spans="1:5">
      <c r="B575" s="1129" t="s">
        <v>928</v>
      </c>
      <c r="C575" s="1130"/>
      <c r="D575" s="459"/>
      <c r="E575" s="446"/>
    </row>
    <row r="576" spans="1:5">
      <c r="B576" s="1129" t="s">
        <v>929</v>
      </c>
      <c r="C576" s="1130"/>
      <c r="D576" s="446"/>
      <c r="E576" s="446"/>
    </row>
    <row r="577" spans="1:5">
      <c r="A577" s="18"/>
      <c r="B577" s="1285" t="s">
        <v>930</v>
      </c>
      <c r="C577" s="1286"/>
      <c r="D577" s="446"/>
      <c r="E577" s="446"/>
    </row>
    <row r="578" spans="1:5">
      <c r="A578" s="17"/>
      <c r="B578" s="1285" t="s">
        <v>285</v>
      </c>
      <c r="C578" s="1286"/>
      <c r="D578" s="459"/>
      <c r="E578" s="446"/>
    </row>
    <row r="579" spans="1:5">
      <c r="A579" s="18"/>
      <c r="B579" s="1285" t="s">
        <v>277</v>
      </c>
      <c r="C579" s="1286"/>
      <c r="D579" s="446"/>
      <c r="E579" s="446"/>
    </row>
    <row r="580" spans="1:5">
      <c r="A580" s="18"/>
      <c r="B580" s="1285" t="s">
        <v>278</v>
      </c>
      <c r="C580" s="1286"/>
      <c r="D580" s="446"/>
      <c r="E580" s="446"/>
    </row>
    <row r="581" spans="1:5">
      <c r="A581" s="18"/>
      <c r="B581" s="1285" t="s">
        <v>924</v>
      </c>
      <c r="C581" s="1286"/>
      <c r="D581" s="446"/>
      <c r="E581" s="446"/>
    </row>
    <row r="582" spans="1:5">
      <c r="A582" s="18"/>
      <c r="B582" s="1285" t="s">
        <v>279</v>
      </c>
      <c r="C582" s="1286"/>
      <c r="D582" s="446"/>
      <c r="E582" s="446"/>
    </row>
    <row r="583" spans="1:5">
      <c r="A583" s="17"/>
      <c r="B583" s="1129" t="s">
        <v>931</v>
      </c>
      <c r="C583" s="1130"/>
      <c r="D583" s="459"/>
      <c r="E583" s="446"/>
    </row>
    <row r="584" spans="1:5">
      <c r="A584" s="17"/>
      <c r="B584" s="1129" t="s">
        <v>280</v>
      </c>
      <c r="C584" s="1130"/>
      <c r="D584" s="459"/>
      <c r="E584" s="446"/>
    </row>
    <row r="585" spans="1:5">
      <c r="A585" s="17"/>
      <c r="B585" s="1129" t="s">
        <v>290</v>
      </c>
      <c r="C585" s="1130"/>
      <c r="D585" s="459"/>
      <c r="E585" s="446"/>
    </row>
    <row r="586" spans="1:5">
      <c r="A586" s="17"/>
      <c r="B586" s="1129" t="s">
        <v>281</v>
      </c>
      <c r="C586" s="1130"/>
      <c r="D586" s="459"/>
      <c r="E586" s="446"/>
    </row>
    <row r="587" spans="1:5">
      <c r="A587" s="17"/>
      <c r="B587" s="1129" t="s">
        <v>282</v>
      </c>
      <c r="C587" s="1130"/>
      <c r="D587" s="459"/>
      <c r="E587" s="446"/>
    </row>
    <row r="588" spans="1:5">
      <c r="A588" s="17"/>
      <c r="B588" s="1129" t="s">
        <v>461</v>
      </c>
      <c r="C588" s="1130"/>
      <c r="D588" s="459"/>
      <c r="E588" s="446"/>
    </row>
    <row r="589" spans="1:5">
      <c r="A589" s="17"/>
      <c r="B589" s="1129" t="s">
        <v>733</v>
      </c>
      <c r="C589" s="1130"/>
      <c r="D589" s="459"/>
      <c r="E589" s="446"/>
    </row>
    <row r="590" spans="1:5">
      <c r="A590" s="17"/>
      <c r="B590" s="1129" t="s">
        <v>512</v>
      </c>
      <c r="C590" s="1130"/>
      <c r="D590" s="459"/>
      <c r="E590" s="446"/>
    </row>
    <row r="591" spans="1:5">
      <c r="A591" s="17"/>
      <c r="B591" s="1129" t="s">
        <v>734</v>
      </c>
      <c r="C591" s="1130"/>
      <c r="D591" s="459"/>
      <c r="E591" s="446"/>
    </row>
    <row r="592" spans="1:5">
      <c r="A592" s="17"/>
      <c r="B592" s="1129" t="s">
        <v>283</v>
      </c>
      <c r="C592" s="1130"/>
      <c r="D592" s="459"/>
      <c r="E592" s="446"/>
    </row>
    <row r="593" spans="1:5">
      <c r="A593" s="17"/>
      <c r="B593" s="1129" t="s">
        <v>291</v>
      </c>
      <c r="C593" s="1130"/>
      <c r="D593" s="459"/>
      <c r="E593" s="446"/>
    </row>
    <row r="594" spans="1:5">
      <c r="A594" s="17"/>
      <c r="B594" s="1129" t="s">
        <v>932</v>
      </c>
      <c r="C594" s="1130"/>
      <c r="D594" s="446"/>
      <c r="E594" s="446"/>
    </row>
    <row r="595" spans="1:5">
      <c r="A595" s="17"/>
      <c r="B595" s="1129" t="s">
        <v>933</v>
      </c>
      <c r="C595" s="1130"/>
      <c r="D595" s="446"/>
      <c r="E595" s="446"/>
    </row>
    <row r="596" spans="1:5">
      <c r="B596" s="1311" t="s">
        <v>17</v>
      </c>
      <c r="C596" s="1312"/>
      <c r="D596" s="452">
        <f>SUM(D570:D595)</f>
        <v>0</v>
      </c>
      <c r="E596" s="452">
        <f>SUM(E570:E595)</f>
        <v>0</v>
      </c>
    </row>
    <row r="598" spans="1:5">
      <c r="A598" s="371">
        <v>23</v>
      </c>
      <c r="B598" s="289" t="s">
        <v>49</v>
      </c>
    </row>
    <row r="599" spans="1:5" ht="32.25" customHeight="1">
      <c r="A599" s="50"/>
      <c r="B599" s="1293" t="s">
        <v>0</v>
      </c>
      <c r="C599" s="1294"/>
      <c r="D599" s="1135" t="s">
        <v>1815</v>
      </c>
      <c r="E599" s="1135" t="s">
        <v>1840</v>
      </c>
    </row>
    <row r="600" spans="1:5">
      <c r="A600" s="36"/>
      <c r="B600" s="1389" t="s">
        <v>111</v>
      </c>
      <c r="C600" s="1390"/>
      <c r="D600" s="445"/>
      <c r="E600" s="445"/>
    </row>
    <row r="601" spans="1:5">
      <c r="A601" s="36"/>
      <c r="B601" s="1412" t="s">
        <v>284</v>
      </c>
      <c r="C601" s="1413"/>
      <c r="D601" s="453"/>
      <c r="E601" s="445"/>
    </row>
    <row r="602" spans="1:5">
      <c r="A602" s="36"/>
      <c r="B602" s="1406" t="s">
        <v>301</v>
      </c>
      <c r="C602" s="1407"/>
      <c r="D602" s="446"/>
      <c r="E602" s="446"/>
    </row>
    <row r="603" spans="1:5">
      <c r="A603" s="36"/>
      <c r="B603" s="1406" t="s">
        <v>302</v>
      </c>
      <c r="C603" s="1407"/>
      <c r="D603" s="446"/>
      <c r="E603" s="446"/>
    </row>
    <row r="604" spans="1:5">
      <c r="A604" s="36"/>
      <c r="B604" s="1447" t="s">
        <v>303</v>
      </c>
      <c r="C604" s="1448"/>
      <c r="D604" s="446"/>
      <c r="E604" s="446"/>
    </row>
    <row r="605" spans="1:5">
      <c r="A605" s="36"/>
      <c r="B605" s="1410" t="s">
        <v>32</v>
      </c>
      <c r="C605" s="1411"/>
      <c r="D605" s="446"/>
      <c r="E605" s="446"/>
    </row>
    <row r="606" spans="1:5">
      <c r="A606" s="36"/>
      <c r="B606" s="1311" t="s">
        <v>17</v>
      </c>
      <c r="C606" s="1312"/>
      <c r="D606" s="452">
        <f>SUM(D601:D605)</f>
        <v>0</v>
      </c>
      <c r="E606" s="452">
        <f>SUM(E601:E605)</f>
        <v>0</v>
      </c>
    </row>
    <row r="607" spans="1:5">
      <c r="A607" s="36"/>
      <c r="B607" s="1148" t="s">
        <v>21</v>
      </c>
      <c r="C607" s="1149"/>
      <c r="D607" s="451"/>
      <c r="E607" s="451"/>
    </row>
    <row r="608" spans="1:5">
      <c r="A608" s="36"/>
      <c r="B608" s="1412" t="s">
        <v>298</v>
      </c>
      <c r="C608" s="1413"/>
      <c r="D608" s="445"/>
      <c r="E608" s="445"/>
    </row>
    <row r="609" spans="1:5">
      <c r="A609" s="37"/>
      <c r="B609" s="1406" t="s">
        <v>299</v>
      </c>
      <c r="C609" s="1407"/>
      <c r="D609" s="446"/>
      <c r="E609" s="446"/>
    </row>
    <row r="610" spans="1:5">
      <c r="A610" s="37"/>
      <c r="B610" s="1406" t="s">
        <v>300</v>
      </c>
      <c r="C610" s="1407"/>
      <c r="D610" s="446"/>
      <c r="E610" s="446"/>
    </row>
    <row r="611" spans="1:5">
      <c r="A611" s="37"/>
      <c r="B611" s="1435" t="s">
        <v>304</v>
      </c>
      <c r="C611" s="1436"/>
      <c r="D611" s="446"/>
      <c r="E611" s="446"/>
    </row>
    <row r="612" spans="1:5">
      <c r="A612" s="37"/>
      <c r="B612" s="1406" t="s">
        <v>305</v>
      </c>
      <c r="C612" s="1407"/>
      <c r="D612" s="446"/>
      <c r="E612" s="446"/>
    </row>
    <row r="613" spans="1:5">
      <c r="A613" s="37"/>
      <c r="B613" s="1406" t="s">
        <v>306</v>
      </c>
      <c r="C613" s="1407"/>
      <c r="D613" s="446"/>
      <c r="E613" s="446"/>
    </row>
    <row r="614" spans="1:5">
      <c r="A614" s="37"/>
      <c r="B614" s="1431" t="s">
        <v>307</v>
      </c>
      <c r="C614" s="1432"/>
      <c r="D614" s="446"/>
      <c r="E614" s="446"/>
    </row>
    <row r="615" spans="1:5">
      <c r="A615" s="296"/>
      <c r="B615" s="1439" t="s">
        <v>27</v>
      </c>
      <c r="C615" s="1440"/>
      <c r="D615" s="452">
        <f>SUM(D609:D614)</f>
        <v>0</v>
      </c>
      <c r="E615" s="452">
        <f>SUM(E609:E614)</f>
        <v>0</v>
      </c>
    </row>
    <row r="616" spans="1:5">
      <c r="A616" s="37"/>
      <c r="B616" s="1412" t="s">
        <v>308</v>
      </c>
      <c r="C616" s="1413"/>
      <c r="D616" s="446"/>
      <c r="E616" s="446"/>
    </row>
    <row r="617" spans="1:5">
      <c r="A617" s="37"/>
      <c r="B617" s="1406" t="s">
        <v>309</v>
      </c>
      <c r="C617" s="1407"/>
      <c r="D617" s="446"/>
      <c r="E617" s="446"/>
    </row>
    <row r="618" spans="1:5">
      <c r="A618" s="37"/>
      <c r="B618" s="1152" t="s">
        <v>735</v>
      </c>
      <c r="C618" s="1153"/>
      <c r="D618" s="446"/>
      <c r="E618" s="446"/>
    </row>
    <row r="619" spans="1:5">
      <c r="A619" s="37"/>
      <c r="B619" s="1406" t="s">
        <v>307</v>
      </c>
      <c r="C619" s="1407"/>
      <c r="D619" s="446"/>
      <c r="E619" s="446"/>
    </row>
    <row r="620" spans="1:5">
      <c r="A620" s="296"/>
      <c r="B620" s="1437" t="s">
        <v>29</v>
      </c>
      <c r="C620" s="1438"/>
      <c r="D620" s="452">
        <f>SUM(D617:D619)</f>
        <v>0</v>
      </c>
      <c r="E620" s="452">
        <f>SUM(E617:E619)</f>
        <v>0</v>
      </c>
    </row>
    <row r="621" spans="1:5">
      <c r="A621" s="296"/>
      <c r="B621" s="1325" t="s">
        <v>90</v>
      </c>
      <c r="C621" s="1326"/>
      <c r="D621" s="480">
        <f>D615+D620</f>
        <v>0</v>
      </c>
      <c r="E621" s="480">
        <f>E615+E620</f>
        <v>0</v>
      </c>
    </row>
    <row r="622" spans="1:5">
      <c r="A622" s="296"/>
      <c r="B622" s="16"/>
      <c r="C622" s="16"/>
      <c r="D622" s="456"/>
      <c r="E622" s="456"/>
    </row>
    <row r="623" spans="1:5">
      <c r="A623" s="99">
        <v>24</v>
      </c>
      <c r="B623" s="393" t="s">
        <v>859</v>
      </c>
      <c r="C623" s="15"/>
      <c r="D623" s="464"/>
    </row>
    <row r="624" spans="1:5" ht="31.5">
      <c r="A624" s="18"/>
      <c r="B624" s="1293" t="s">
        <v>0</v>
      </c>
      <c r="C624" s="1294"/>
      <c r="D624" s="1135" t="s">
        <v>1815</v>
      </c>
      <c r="E624" s="1135" t="s">
        <v>1841</v>
      </c>
    </row>
    <row r="625" spans="1:5">
      <c r="A625" s="17"/>
      <c r="B625" s="1154" t="s">
        <v>111</v>
      </c>
      <c r="C625" s="1130"/>
      <c r="D625" s="459"/>
      <c r="E625" s="446"/>
    </row>
    <row r="626" spans="1:5">
      <c r="A626" s="17"/>
      <c r="B626" s="1129" t="s">
        <v>287</v>
      </c>
      <c r="C626" s="1130"/>
      <c r="D626" s="459"/>
      <c r="E626" s="446"/>
    </row>
    <row r="627" spans="1:5">
      <c r="B627" s="1129" t="s">
        <v>446</v>
      </c>
      <c r="C627" s="1130"/>
      <c r="D627" s="446"/>
      <c r="E627" s="446"/>
    </row>
    <row r="628" spans="1:5">
      <c r="A628" s="17"/>
      <c r="B628" s="1129" t="s">
        <v>447</v>
      </c>
      <c r="C628" s="1130"/>
      <c r="D628" s="459"/>
      <c r="E628" s="446"/>
    </row>
    <row r="629" spans="1:5">
      <c r="A629" s="17"/>
      <c r="B629" s="1285" t="s">
        <v>285</v>
      </c>
      <c r="C629" s="1286"/>
      <c r="D629" s="459"/>
      <c r="E629" s="446"/>
    </row>
    <row r="630" spans="1:5">
      <c r="A630" s="17"/>
      <c r="B630" s="1285" t="s">
        <v>286</v>
      </c>
      <c r="C630" s="1286"/>
      <c r="D630" s="459"/>
      <c r="E630" s="446"/>
    </row>
    <row r="631" spans="1:5">
      <c r="A631" s="18"/>
      <c r="B631" s="1285" t="s">
        <v>277</v>
      </c>
      <c r="C631" s="1286"/>
      <c r="D631" s="446"/>
      <c r="E631" s="446"/>
    </row>
    <row r="632" spans="1:5">
      <c r="A632" s="18"/>
      <c r="B632" s="1285" t="s">
        <v>278</v>
      </c>
      <c r="C632" s="1286"/>
      <c r="D632" s="446"/>
      <c r="E632" s="446"/>
    </row>
    <row r="633" spans="1:5">
      <c r="A633" s="18"/>
      <c r="B633" s="1285" t="s">
        <v>736</v>
      </c>
      <c r="C633" s="1286"/>
      <c r="D633" s="446"/>
      <c r="E633" s="446"/>
    </row>
    <row r="634" spans="1:5">
      <c r="A634" s="17"/>
      <c r="B634" s="1129" t="s">
        <v>279</v>
      </c>
      <c r="C634" s="1130"/>
      <c r="D634" s="459"/>
      <c r="E634" s="446"/>
    </row>
    <row r="635" spans="1:5">
      <c r="A635" s="17"/>
      <c r="B635" s="1129" t="s">
        <v>737</v>
      </c>
      <c r="C635" s="1130"/>
      <c r="D635" s="459"/>
      <c r="E635" s="446"/>
    </row>
    <row r="636" spans="1:5" s="440" customFormat="1">
      <c r="A636" s="439"/>
      <c r="B636" s="1445" t="s">
        <v>936</v>
      </c>
      <c r="C636" s="1446"/>
      <c r="D636" s="459"/>
      <c r="E636" s="446"/>
    </row>
    <row r="637" spans="1:5" s="440" customFormat="1">
      <c r="A637" s="439"/>
      <c r="B637" s="1285" t="s">
        <v>778</v>
      </c>
      <c r="C637" s="1286"/>
      <c r="D637" s="459"/>
      <c r="E637" s="446"/>
    </row>
    <row r="638" spans="1:5" s="440" customFormat="1">
      <c r="A638" s="439"/>
      <c r="B638" s="1285" t="s">
        <v>777</v>
      </c>
      <c r="C638" s="1286"/>
      <c r="D638" s="459"/>
      <c r="E638" s="446"/>
    </row>
    <row r="639" spans="1:5" s="440" customFormat="1">
      <c r="A639" s="439"/>
      <c r="B639" s="1441" t="s">
        <v>779</v>
      </c>
      <c r="C639" s="1442"/>
      <c r="D639" s="459"/>
      <c r="E639" s="446"/>
    </row>
    <row r="640" spans="1:5">
      <c r="A640" s="17"/>
      <c r="B640" s="1311" t="s">
        <v>17</v>
      </c>
      <c r="C640" s="1312"/>
      <c r="D640" s="452">
        <f>SUM(D626:D638)</f>
        <v>0</v>
      </c>
      <c r="E640" s="452">
        <f>SUM(E626:E638)</f>
        <v>0</v>
      </c>
    </row>
    <row r="641" spans="1:5">
      <c r="A641" s="17"/>
      <c r="B641" s="1143" t="s">
        <v>21</v>
      </c>
      <c r="C641" s="1163"/>
      <c r="D641" s="481"/>
      <c r="E641" s="469"/>
    </row>
    <row r="642" spans="1:5">
      <c r="A642" s="17"/>
      <c r="B642" s="1129" t="s">
        <v>287</v>
      </c>
      <c r="C642" s="1130"/>
      <c r="D642" s="459"/>
      <c r="E642" s="446"/>
    </row>
    <row r="643" spans="1:5">
      <c r="B643" s="1129" t="s">
        <v>446</v>
      </c>
      <c r="C643" s="1130"/>
      <c r="D643" s="446"/>
      <c r="E643" s="446"/>
    </row>
    <row r="644" spans="1:5">
      <c r="A644" s="17"/>
      <c r="B644" s="1129" t="s">
        <v>447</v>
      </c>
      <c r="C644" s="1130"/>
      <c r="D644" s="459"/>
      <c r="E644" s="446"/>
    </row>
    <row r="645" spans="1:5">
      <c r="A645" s="17"/>
      <c r="B645" s="1285" t="s">
        <v>285</v>
      </c>
      <c r="C645" s="1286"/>
      <c r="D645" s="459"/>
      <c r="E645" s="446"/>
    </row>
    <row r="646" spans="1:5">
      <c r="A646" s="17"/>
      <c r="B646" s="1129" t="s">
        <v>286</v>
      </c>
      <c r="C646" s="1130"/>
      <c r="D646" s="459"/>
      <c r="E646" s="446"/>
    </row>
    <row r="647" spans="1:5">
      <c r="A647" s="17"/>
      <c r="B647" s="1124" t="s">
        <v>288</v>
      </c>
      <c r="C647" s="1130"/>
      <c r="D647" s="459"/>
      <c r="E647" s="446"/>
    </row>
    <row r="648" spans="1:5" ht="15.75" customHeight="1">
      <c r="A648" s="17"/>
      <c r="B648" s="1129" t="s">
        <v>277</v>
      </c>
      <c r="C648" s="1130"/>
      <c r="D648" s="446"/>
      <c r="E648" s="446"/>
    </row>
    <row r="649" spans="1:5">
      <c r="A649" s="18"/>
      <c r="B649" s="1129" t="s">
        <v>278</v>
      </c>
      <c r="C649" s="1130"/>
      <c r="D649" s="446"/>
      <c r="E649" s="446"/>
    </row>
    <row r="650" spans="1:5">
      <c r="A650" s="18"/>
      <c r="B650" s="1285" t="s">
        <v>738</v>
      </c>
      <c r="C650" s="1286"/>
      <c r="D650" s="446"/>
      <c r="E650" s="446"/>
    </row>
    <row r="651" spans="1:5">
      <c r="A651" s="18"/>
      <c r="B651" s="1129" t="s">
        <v>279</v>
      </c>
      <c r="C651" s="1130"/>
      <c r="D651" s="446"/>
      <c r="E651" s="446"/>
    </row>
    <row r="652" spans="1:5">
      <c r="A652" s="17"/>
      <c r="B652" s="1124" t="s">
        <v>289</v>
      </c>
      <c r="C652" s="1130"/>
      <c r="D652" s="459"/>
      <c r="E652" s="446"/>
    </row>
    <row r="653" spans="1:5">
      <c r="A653" s="17"/>
      <c r="B653" s="1129" t="s">
        <v>1548</v>
      </c>
      <c r="C653" s="1130"/>
      <c r="D653" s="459"/>
      <c r="E653" s="446"/>
    </row>
    <row r="654" spans="1:5">
      <c r="A654" s="17"/>
      <c r="B654" s="1285" t="s">
        <v>292</v>
      </c>
      <c r="C654" s="1286"/>
      <c r="D654" s="459"/>
      <c r="E654" s="446"/>
    </row>
    <row r="655" spans="1:5">
      <c r="A655" s="17"/>
      <c r="B655" s="1285" t="s">
        <v>782</v>
      </c>
      <c r="C655" s="1286"/>
      <c r="D655" s="459"/>
      <c r="E655" s="446"/>
    </row>
    <row r="656" spans="1:5">
      <c r="A656" s="17"/>
      <c r="B656" s="1285" t="s">
        <v>293</v>
      </c>
      <c r="C656" s="1286"/>
      <c r="D656" s="459"/>
      <c r="E656" s="446"/>
    </row>
    <row r="657" spans="1:5">
      <c r="A657" s="17"/>
      <c r="B657" s="1285" t="s">
        <v>294</v>
      </c>
      <c r="C657" s="1286"/>
      <c r="D657" s="459"/>
      <c r="E657" s="446"/>
    </row>
    <row r="658" spans="1:5">
      <c r="A658" s="17"/>
      <c r="B658" s="1285" t="s">
        <v>295</v>
      </c>
      <c r="C658" s="1286"/>
      <c r="D658" s="459"/>
      <c r="E658" s="446"/>
    </row>
    <row r="659" spans="1:5">
      <c r="A659" s="17"/>
      <c r="B659" s="1443" t="s">
        <v>296</v>
      </c>
      <c r="C659" s="1444"/>
      <c r="D659" s="459"/>
      <c r="E659" s="446"/>
    </row>
    <row r="660" spans="1:5" ht="15.75" customHeight="1">
      <c r="A660" s="17"/>
      <c r="B660" s="1443" t="s">
        <v>297</v>
      </c>
      <c r="C660" s="1444"/>
      <c r="D660" s="459"/>
      <c r="E660" s="446"/>
    </row>
    <row r="661" spans="1:5">
      <c r="A661" s="17"/>
      <c r="B661" s="1285" t="s">
        <v>824</v>
      </c>
      <c r="C661" s="1286"/>
      <c r="D661" s="459"/>
      <c r="E661" s="446"/>
    </row>
    <row r="662" spans="1:5">
      <c r="A662" s="51"/>
      <c r="B662" s="1441" t="s">
        <v>276</v>
      </c>
      <c r="C662" s="1442"/>
      <c r="D662" s="459"/>
      <c r="E662" s="446"/>
    </row>
    <row r="663" spans="1:5">
      <c r="A663" s="18"/>
      <c r="B663" s="1133" t="s">
        <v>17</v>
      </c>
      <c r="C663" s="1134"/>
      <c r="D663" s="452">
        <f>SUM(D642:D662)</f>
        <v>0</v>
      </c>
      <c r="E663" s="452">
        <f>SUM(E642:E662)</f>
        <v>0</v>
      </c>
    </row>
    <row r="664" spans="1:5" s="394" customFormat="1" ht="15">
      <c r="D664" s="482"/>
      <c r="E664" s="482"/>
    </row>
    <row r="668" spans="1:5">
      <c r="B668" s="290" t="s">
        <v>751</v>
      </c>
      <c r="D668" s="531" t="str">
        <f>BSheet!D67</f>
        <v>Branch Auditor/ Statutory  Auditor</v>
      </c>
      <c r="E668" s="343"/>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59">
    <mergeCell ref="B500:C500"/>
    <mergeCell ref="B503:C503"/>
    <mergeCell ref="B504:C504"/>
    <mergeCell ref="B472:C472"/>
    <mergeCell ref="B436:C436"/>
    <mergeCell ref="B531:C531"/>
    <mergeCell ref="B528:E528"/>
    <mergeCell ref="B408:C408"/>
    <mergeCell ref="B507:C507"/>
    <mergeCell ref="B463:C463"/>
    <mergeCell ref="B508:C508"/>
    <mergeCell ref="B509:C509"/>
    <mergeCell ref="B510:C510"/>
    <mergeCell ref="B511:C511"/>
    <mergeCell ref="B512:C512"/>
    <mergeCell ref="B424:C424"/>
    <mergeCell ref="B468:C468"/>
    <mergeCell ref="B474:C474"/>
    <mergeCell ref="B451:C451"/>
    <mergeCell ref="B432:C432"/>
    <mergeCell ref="B438:C438"/>
    <mergeCell ref="B439:C439"/>
    <mergeCell ref="B440:C440"/>
    <mergeCell ref="B496:C496"/>
    <mergeCell ref="B367:C367"/>
    <mergeCell ref="B368:C368"/>
    <mergeCell ref="B369:C369"/>
    <mergeCell ref="B371:C371"/>
    <mergeCell ref="B372:C372"/>
    <mergeCell ref="B414:C414"/>
    <mergeCell ref="B417:C417"/>
    <mergeCell ref="B415:C415"/>
    <mergeCell ref="B420:C420"/>
    <mergeCell ref="B416:C416"/>
    <mergeCell ref="B388:C388"/>
    <mergeCell ref="B401:C401"/>
    <mergeCell ref="B406:C406"/>
    <mergeCell ref="B404:C404"/>
    <mergeCell ref="B377:C377"/>
    <mergeCell ref="B412:C412"/>
    <mergeCell ref="B413:C413"/>
    <mergeCell ref="B391:C391"/>
    <mergeCell ref="B394:C394"/>
    <mergeCell ref="B405:C405"/>
    <mergeCell ref="B374:C374"/>
    <mergeCell ref="B375:C375"/>
    <mergeCell ref="B376:C376"/>
    <mergeCell ref="B477:C477"/>
    <mergeCell ref="B489:C489"/>
    <mergeCell ref="B475:C475"/>
    <mergeCell ref="B469:C469"/>
    <mergeCell ref="B429:C429"/>
    <mergeCell ref="B430:C430"/>
    <mergeCell ref="B431:C431"/>
    <mergeCell ref="B425:C425"/>
    <mergeCell ref="B426:C426"/>
    <mergeCell ref="B481:C481"/>
    <mergeCell ref="B483:C483"/>
    <mergeCell ref="B433:C433"/>
    <mergeCell ref="B482:C482"/>
    <mergeCell ref="B478:C478"/>
    <mergeCell ref="B460:C460"/>
    <mergeCell ref="B479:C479"/>
    <mergeCell ref="B473:C473"/>
    <mergeCell ref="B470:C470"/>
    <mergeCell ref="B459:C459"/>
    <mergeCell ref="B462:C462"/>
    <mergeCell ref="B480:C480"/>
    <mergeCell ref="B454:C454"/>
    <mergeCell ref="B453:C453"/>
    <mergeCell ref="B476:C476"/>
    <mergeCell ref="B421:C421"/>
    <mergeCell ref="B423:C423"/>
    <mergeCell ref="B662:C662"/>
    <mergeCell ref="B637:C637"/>
    <mergeCell ref="B638:C638"/>
    <mergeCell ref="B639:C639"/>
    <mergeCell ref="B654:C654"/>
    <mergeCell ref="B655:C655"/>
    <mergeCell ref="B661:C661"/>
    <mergeCell ref="B656:C656"/>
    <mergeCell ref="B640:C640"/>
    <mergeCell ref="B650:C650"/>
    <mergeCell ref="B659:C659"/>
    <mergeCell ref="B660:C660"/>
    <mergeCell ref="B657:C657"/>
    <mergeCell ref="B658:C658"/>
    <mergeCell ref="B636:C636"/>
    <mergeCell ref="B608:C608"/>
    <mergeCell ref="B501:C501"/>
    <mergeCell ref="B610:C610"/>
    <mergeCell ref="B604:C604"/>
    <mergeCell ref="B617:C617"/>
    <mergeCell ref="B619:C619"/>
    <mergeCell ref="B616:C616"/>
    <mergeCell ref="B614:C614"/>
    <mergeCell ref="B632:C632"/>
    <mergeCell ref="B613:C613"/>
    <mergeCell ref="B506:C506"/>
    <mergeCell ref="B621:C621"/>
    <mergeCell ref="B624:C624"/>
    <mergeCell ref="B630:C630"/>
    <mergeCell ref="B633:C633"/>
    <mergeCell ref="B629:C629"/>
    <mergeCell ref="B611:C611"/>
    <mergeCell ref="B612:C612"/>
    <mergeCell ref="B631:C631"/>
    <mergeCell ref="B620:C620"/>
    <mergeCell ref="B615:C615"/>
    <mergeCell ref="B542:C542"/>
    <mergeCell ref="B553:C553"/>
    <mergeCell ref="B555:C555"/>
    <mergeCell ref="B546:C546"/>
    <mergeCell ref="B552:C552"/>
    <mergeCell ref="B547:C547"/>
    <mergeCell ref="B548:C548"/>
    <mergeCell ref="B540:C540"/>
    <mergeCell ref="B529:C529"/>
    <mergeCell ref="B530:C530"/>
    <mergeCell ref="B498:C498"/>
    <mergeCell ref="B519:C519"/>
    <mergeCell ref="B544:C544"/>
    <mergeCell ref="B525:C525"/>
    <mergeCell ref="B541:C541"/>
    <mergeCell ref="B485:C485"/>
    <mergeCell ref="B522:C522"/>
    <mergeCell ref="B502:C502"/>
    <mergeCell ref="B505:C505"/>
    <mergeCell ref="B523:C523"/>
    <mergeCell ref="B524:C524"/>
    <mergeCell ref="B513:C513"/>
    <mergeCell ref="B514:C514"/>
    <mergeCell ref="B515:C515"/>
    <mergeCell ref="B516:C516"/>
    <mergeCell ref="B521:C521"/>
    <mergeCell ref="B490:C490"/>
    <mergeCell ref="B491:C491"/>
    <mergeCell ref="B492:C492"/>
    <mergeCell ref="B493:C493"/>
    <mergeCell ref="B494:C494"/>
    <mergeCell ref="B495:C495"/>
    <mergeCell ref="B497:C497"/>
    <mergeCell ref="B499:C499"/>
    <mergeCell ref="B567:C567"/>
    <mergeCell ref="B564:C564"/>
    <mergeCell ref="B565:C565"/>
    <mergeCell ref="B566:C566"/>
    <mergeCell ref="B559:C559"/>
    <mergeCell ref="B561:C561"/>
    <mergeCell ref="B520:C520"/>
    <mergeCell ref="B517:C517"/>
    <mergeCell ref="B539:C539"/>
    <mergeCell ref="B538:C538"/>
    <mergeCell ref="B562:C562"/>
    <mergeCell ref="B556:C556"/>
    <mergeCell ref="B543:C543"/>
    <mergeCell ref="B535:C535"/>
    <mergeCell ref="B532:E532"/>
    <mergeCell ref="B549:E549"/>
    <mergeCell ref="B545:C545"/>
    <mergeCell ref="B568:C568"/>
    <mergeCell ref="B609:C609"/>
    <mergeCell ref="B569:C569"/>
    <mergeCell ref="B602:C602"/>
    <mergeCell ref="B606:C606"/>
    <mergeCell ref="B605:C605"/>
    <mergeCell ref="B581:C581"/>
    <mergeCell ref="B596:C596"/>
    <mergeCell ref="B579:C579"/>
    <mergeCell ref="B580:C580"/>
    <mergeCell ref="B578:C578"/>
    <mergeCell ref="B599:C599"/>
    <mergeCell ref="B577:C577"/>
    <mergeCell ref="B603:C603"/>
    <mergeCell ref="B601:C601"/>
    <mergeCell ref="B202:C202"/>
    <mergeCell ref="B208:C208"/>
    <mergeCell ref="B209:C209"/>
    <mergeCell ref="B155:C155"/>
    <mergeCell ref="B557:C557"/>
    <mergeCell ref="B560:C560"/>
    <mergeCell ref="B582:C582"/>
    <mergeCell ref="B600:C600"/>
    <mergeCell ref="B434:C434"/>
    <mergeCell ref="B441:C441"/>
    <mergeCell ref="B443:E443"/>
    <mergeCell ref="B534:C534"/>
    <mergeCell ref="B455:C455"/>
    <mergeCell ref="B461:C461"/>
    <mergeCell ref="B488:C488"/>
    <mergeCell ref="B450:C450"/>
    <mergeCell ref="B456:C456"/>
    <mergeCell ref="B533:C533"/>
    <mergeCell ref="B452:C452"/>
    <mergeCell ref="B458:C458"/>
    <mergeCell ref="B435:C435"/>
    <mergeCell ref="B457:C457"/>
    <mergeCell ref="B518:C518"/>
    <mergeCell ref="B563:C563"/>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1:C31"/>
    <mergeCell ref="B32:C32"/>
    <mergeCell ref="B34:C34"/>
    <mergeCell ref="B35:C35"/>
    <mergeCell ref="B27:C27"/>
    <mergeCell ref="B28:C28"/>
    <mergeCell ref="B29:C29"/>
    <mergeCell ref="B30:C30"/>
    <mergeCell ref="B100:C100"/>
    <mergeCell ref="B118:C118"/>
    <mergeCell ref="B111:C111"/>
    <mergeCell ref="B104:E104"/>
    <mergeCell ref="B96:C96"/>
    <mergeCell ref="B107:C107"/>
    <mergeCell ref="B101:C101"/>
    <mergeCell ref="B105:C105"/>
    <mergeCell ref="B106:C106"/>
    <mergeCell ref="B102:C102"/>
    <mergeCell ref="D51:E51"/>
    <mergeCell ref="B75:C75"/>
    <mergeCell ref="B76:C76"/>
    <mergeCell ref="B87:C87"/>
    <mergeCell ref="B85:C85"/>
    <mergeCell ref="B93:C93"/>
    <mergeCell ref="B36:C36"/>
    <mergeCell ref="B37:C37"/>
    <mergeCell ref="B95:C95"/>
    <mergeCell ref="B38:C38"/>
    <mergeCell ref="B39:C39"/>
    <mergeCell ref="B180:C180"/>
    <mergeCell ref="B182:C182"/>
    <mergeCell ref="B183:C183"/>
    <mergeCell ref="B184:C184"/>
    <mergeCell ref="B199:C199"/>
    <mergeCell ref="B198:C198"/>
    <mergeCell ref="B192:C192"/>
    <mergeCell ref="B186:C186"/>
    <mergeCell ref="B156:C156"/>
    <mergeCell ref="B170:C170"/>
    <mergeCell ref="B178:C178"/>
    <mergeCell ref="B161:C161"/>
    <mergeCell ref="B162:C162"/>
    <mergeCell ref="B134:C134"/>
    <mergeCell ref="B135:C135"/>
    <mergeCell ref="B166:C166"/>
    <mergeCell ref="B168:C168"/>
    <mergeCell ref="B145:C145"/>
    <mergeCell ref="B149:C149"/>
    <mergeCell ref="B154:C154"/>
    <mergeCell ref="B144:C144"/>
    <mergeCell ref="B146:C146"/>
    <mergeCell ref="B128:C128"/>
    <mergeCell ref="B44:C44"/>
    <mergeCell ref="B45:C45"/>
    <mergeCell ref="B48:C48"/>
    <mergeCell ref="B72:C72"/>
    <mergeCell ref="B80:C80"/>
    <mergeCell ref="B55:C55"/>
    <mergeCell ref="B56:C56"/>
    <mergeCell ref="B57:C57"/>
    <mergeCell ref="B60:C60"/>
    <mergeCell ref="B61:C61"/>
    <mergeCell ref="B77:C77"/>
    <mergeCell ref="B47:C47"/>
    <mergeCell ref="B69:C69"/>
    <mergeCell ref="B78:C78"/>
    <mergeCell ref="B67:C67"/>
    <mergeCell ref="B68:C68"/>
    <mergeCell ref="B79:C79"/>
    <mergeCell ref="B64:C64"/>
    <mergeCell ref="B66:C66"/>
    <mergeCell ref="B51:C51"/>
    <mergeCell ref="B74:C74"/>
    <mergeCell ref="B319:C319"/>
    <mergeCell ref="B131:C131"/>
    <mergeCell ref="B129:C129"/>
    <mergeCell ref="B130:C130"/>
    <mergeCell ref="B299:C299"/>
    <mergeCell ref="B153:C153"/>
    <mergeCell ref="B148:C148"/>
    <mergeCell ref="B315:C315"/>
    <mergeCell ref="B234:C234"/>
    <mergeCell ref="B171:C171"/>
    <mergeCell ref="B176:C176"/>
    <mergeCell ref="B172:C172"/>
    <mergeCell ref="B174:C174"/>
    <mergeCell ref="B175:C175"/>
    <mergeCell ref="B164:C164"/>
    <mergeCell ref="B165:C165"/>
    <mergeCell ref="B177:C177"/>
    <mergeCell ref="B220:C220"/>
    <mergeCell ref="B221:C221"/>
    <mergeCell ref="B314:C314"/>
    <mergeCell ref="B310:C310"/>
    <mergeCell ref="B311:C311"/>
    <mergeCell ref="B160:C160"/>
    <mergeCell ref="B218:C218"/>
    <mergeCell ref="B303:C303"/>
    <mergeCell ref="B302:C302"/>
    <mergeCell ref="B261:C261"/>
    <mergeCell ref="B260:C260"/>
    <mergeCell ref="B251:C251"/>
    <mergeCell ref="B211:C211"/>
    <mergeCell ref="B248:C248"/>
    <mergeCell ref="B249:C249"/>
    <mergeCell ref="B250:C250"/>
    <mergeCell ref="B247:C247"/>
    <mergeCell ref="B225:C225"/>
    <mergeCell ref="B235:C235"/>
    <mergeCell ref="B212:C212"/>
    <mergeCell ref="B237:C237"/>
    <mergeCell ref="B217:C217"/>
    <mergeCell ref="B219:C219"/>
    <mergeCell ref="B233:C233"/>
    <mergeCell ref="B223:C223"/>
    <mergeCell ref="B231:C231"/>
    <mergeCell ref="B255:C255"/>
    <mergeCell ref="B242:C242"/>
    <mergeCell ref="B263:C263"/>
    <mergeCell ref="B264:C264"/>
    <mergeCell ref="B296:C296"/>
    <mergeCell ref="B317:C317"/>
    <mergeCell ref="B239:C239"/>
    <mergeCell ref="B238:C238"/>
    <mergeCell ref="B292:C292"/>
    <mergeCell ref="B295:C295"/>
    <mergeCell ref="B306:C306"/>
    <mergeCell ref="B307:C307"/>
    <mergeCell ref="B236:C236"/>
    <mergeCell ref="B224:C224"/>
    <mergeCell ref="B294:C294"/>
    <mergeCell ref="B298:C298"/>
    <mergeCell ref="B289:C289"/>
    <mergeCell ref="B316:C316"/>
    <mergeCell ref="B244:C244"/>
    <mergeCell ref="B227:C227"/>
    <mergeCell ref="B240:C240"/>
    <mergeCell ref="B308:C308"/>
    <mergeCell ref="B309:C309"/>
    <mergeCell ref="B232:C232"/>
    <mergeCell ref="B256:C256"/>
    <mergeCell ref="B293:C293"/>
    <mergeCell ref="B300:C300"/>
    <mergeCell ref="B301:C301"/>
    <mergeCell ref="B257:C257"/>
    <mergeCell ref="B304:C304"/>
    <mergeCell ref="D55:E55"/>
    <mergeCell ref="B52:C52"/>
    <mergeCell ref="B53:C53"/>
    <mergeCell ref="D52:E52"/>
    <mergeCell ref="D53:E53"/>
    <mergeCell ref="D56:E56"/>
    <mergeCell ref="D57:E57"/>
    <mergeCell ref="B312:C312"/>
    <mergeCell ref="B265:C265"/>
    <mergeCell ref="B275:C275"/>
    <mergeCell ref="B282:C282"/>
    <mergeCell ref="B143:C143"/>
    <mergeCell ref="B193:C193"/>
    <mergeCell ref="B147:C147"/>
    <mergeCell ref="B151:C151"/>
    <mergeCell ref="B205:C205"/>
    <mergeCell ref="B207:C207"/>
    <mergeCell ref="B137:C137"/>
    <mergeCell ref="B139:C139"/>
    <mergeCell ref="B158:C158"/>
    <mergeCell ref="B159:C159"/>
    <mergeCell ref="B140:C140"/>
    <mergeCell ref="B141:C141"/>
    <mergeCell ref="B339:C339"/>
    <mergeCell ref="B342:C342"/>
    <mergeCell ref="B350:C350"/>
    <mergeCell ref="B343:C343"/>
    <mergeCell ref="B358:C358"/>
    <mergeCell ref="B356:C356"/>
    <mergeCell ref="B361:C361"/>
    <mergeCell ref="B359:C359"/>
    <mergeCell ref="B320:C320"/>
    <mergeCell ref="B322:C322"/>
    <mergeCell ref="B323:C323"/>
    <mergeCell ref="B324:C324"/>
    <mergeCell ref="B325:C325"/>
    <mergeCell ref="B334:C334"/>
    <mergeCell ref="B352:C352"/>
    <mergeCell ref="B353:C353"/>
    <mergeCell ref="B360:C360"/>
    <mergeCell ref="B344:C344"/>
    <mergeCell ref="B345:C345"/>
    <mergeCell ref="B346:C346"/>
    <mergeCell ref="B347:C347"/>
    <mergeCell ref="B348:C348"/>
    <mergeCell ref="B351:C351"/>
    <mergeCell ref="B191:C191"/>
    <mergeCell ref="B210:C210"/>
    <mergeCell ref="B194:C194"/>
    <mergeCell ref="B271:C271"/>
    <mergeCell ref="B272:C272"/>
    <mergeCell ref="B386:C386"/>
    <mergeCell ref="B390:C390"/>
    <mergeCell ref="B389:C389"/>
    <mergeCell ref="B327:C327"/>
    <mergeCell ref="B328:C328"/>
    <mergeCell ref="B330:C330"/>
    <mergeCell ref="B331:C331"/>
    <mergeCell ref="B332:C332"/>
    <mergeCell ref="B333:C333"/>
    <mergeCell ref="B363:C363"/>
    <mergeCell ref="B364:C364"/>
    <mergeCell ref="B366:C366"/>
    <mergeCell ref="B335:C335"/>
    <mergeCell ref="B338:C338"/>
    <mergeCell ref="B337:C337"/>
    <mergeCell ref="B355:C355"/>
    <mergeCell ref="B354:C354"/>
    <mergeCell ref="B340:C340"/>
    <mergeCell ref="B336:C336"/>
    <mergeCell ref="A1:E1"/>
    <mergeCell ref="A2:E2"/>
    <mergeCell ref="B645:C645"/>
    <mergeCell ref="B84:C84"/>
    <mergeCell ref="B92:C92"/>
    <mergeCell ref="B86:C86"/>
    <mergeCell ref="B94:C94"/>
    <mergeCell ref="B133:C133"/>
    <mergeCell ref="B268:C268"/>
    <mergeCell ref="B269:C269"/>
    <mergeCell ref="B270:C270"/>
    <mergeCell ref="B127:C127"/>
    <mergeCell ref="B110:C110"/>
    <mergeCell ref="B99:C99"/>
    <mergeCell ref="B226:C226"/>
    <mergeCell ref="B179:C179"/>
    <mergeCell ref="B215:C215"/>
    <mergeCell ref="B214:C214"/>
    <mergeCell ref="B203:C203"/>
    <mergeCell ref="B204:C204"/>
    <mergeCell ref="B216:C216"/>
    <mergeCell ref="B188:C188"/>
    <mergeCell ref="B197:C197"/>
    <mergeCell ref="B187:C187"/>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7" max="4" man="1"/>
    <brk id="177" max="4" man="1"/>
    <brk id="235" max="4" man="1"/>
    <brk id="290" max="4" man="1"/>
    <brk id="345" max="4" man="1"/>
    <brk id="448" max="4" man="1"/>
    <brk id="503" max="4" man="1"/>
    <brk id="568" max="4" man="1"/>
    <brk id="622" max="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0"/>
  <sheetViews>
    <sheetView showGridLines="0" view="pageBreakPreview" topLeftCell="A336" zoomScale="70" zoomScaleSheetLayoutView="70" workbookViewId="0">
      <selection activeCell="D408" sqref="D408"/>
    </sheetView>
  </sheetViews>
  <sheetFormatPr defaultRowHeight="15.75"/>
  <cols>
    <col min="1" max="1" width="5" style="290" customWidth="1"/>
    <col min="2" max="2" width="60.5703125" style="290" customWidth="1"/>
    <col min="3" max="3" width="17.5703125" style="344" customWidth="1"/>
    <col min="4" max="4" width="17.42578125" style="344" customWidth="1"/>
    <col min="5" max="6" width="9.140625" style="290"/>
    <col min="7" max="7" width="55.28515625" style="290" customWidth="1"/>
    <col min="8" max="16384" width="9.140625" style="290"/>
  </cols>
  <sheetData>
    <row r="1" spans="1:4">
      <c r="A1" s="1467" t="str">
        <f>BSheet!A1</f>
        <v>THE STATE TRADING CORPORATION OF INDIA LTD</v>
      </c>
      <c r="B1" s="1467"/>
      <c r="C1" s="1467"/>
      <c r="D1" s="1467"/>
    </row>
    <row r="2" spans="1:4">
      <c r="A2" s="1467" t="str">
        <f>PPE!A2</f>
        <v>Notes to accounts for the Period ended June 30, 2020</v>
      </c>
      <c r="B2" s="1467"/>
      <c r="C2" s="1467"/>
      <c r="D2" s="1467"/>
    </row>
    <row r="3" spans="1:4">
      <c r="A3" s="289" t="str">
        <f>'P&amp;L'!A3</f>
        <v>Name of the Branch/Division (Co):</v>
      </c>
      <c r="B3" s="289"/>
    </row>
    <row r="4" spans="1:4">
      <c r="B4" s="289"/>
    </row>
    <row r="5" spans="1:4">
      <c r="A5" s="371">
        <v>25</v>
      </c>
      <c r="B5" s="289" t="s">
        <v>33</v>
      </c>
      <c r="D5" s="344" t="str">
        <f>BSheet!A4</f>
        <v>(Amount Rs.)</v>
      </c>
    </row>
    <row r="6" spans="1:4" ht="31.5">
      <c r="A6" s="35"/>
      <c r="B6" s="325" t="s">
        <v>0</v>
      </c>
      <c r="C6" s="1123" t="s">
        <v>1817</v>
      </c>
      <c r="D6" s="1123" t="s">
        <v>1830</v>
      </c>
    </row>
    <row r="7" spans="1:4">
      <c r="A7" s="19"/>
      <c r="B7" s="395" t="s">
        <v>310</v>
      </c>
      <c r="C7" s="445"/>
      <c r="D7" s="445"/>
    </row>
    <row r="8" spans="1:4">
      <c r="A8" s="42"/>
      <c r="B8" s="396" t="s">
        <v>311</v>
      </c>
      <c r="C8" s="445"/>
      <c r="D8" s="445"/>
    </row>
    <row r="9" spans="1:4">
      <c r="A9" s="42"/>
      <c r="B9" s="285" t="s">
        <v>312</v>
      </c>
      <c r="C9" s="445"/>
      <c r="D9" s="445"/>
    </row>
    <row r="10" spans="1:4">
      <c r="A10" s="42"/>
      <c r="B10" s="396" t="s">
        <v>313</v>
      </c>
      <c r="C10" s="445"/>
      <c r="D10" s="445"/>
    </row>
    <row r="11" spans="1:4">
      <c r="A11" s="19"/>
      <c r="B11" s="397" t="s">
        <v>315</v>
      </c>
      <c r="C11" s="445"/>
      <c r="D11" s="445"/>
    </row>
    <row r="12" spans="1:4">
      <c r="A12" s="42"/>
      <c r="B12" s="285" t="s">
        <v>703</v>
      </c>
      <c r="C12" s="445"/>
      <c r="D12" s="445"/>
    </row>
    <row r="13" spans="1:4">
      <c r="A13" s="42"/>
      <c r="B13" s="146" t="s">
        <v>704</v>
      </c>
      <c r="C13" s="445"/>
      <c r="D13" s="445"/>
    </row>
    <row r="14" spans="1:4">
      <c r="A14" s="42"/>
      <c r="B14" s="146" t="s">
        <v>707</v>
      </c>
      <c r="C14" s="445"/>
      <c r="D14" s="445"/>
    </row>
    <row r="15" spans="1:4">
      <c r="A15" s="42"/>
      <c r="B15" s="146" t="s">
        <v>708</v>
      </c>
      <c r="C15" s="445"/>
      <c r="D15" s="445"/>
    </row>
    <row r="16" spans="1:4">
      <c r="A16" s="42"/>
      <c r="B16" s="146" t="s">
        <v>706</v>
      </c>
      <c r="C16" s="445"/>
      <c r="D16" s="445"/>
    </row>
    <row r="17" spans="1:4">
      <c r="A17" s="42"/>
      <c r="B17" s="146" t="s">
        <v>707</v>
      </c>
      <c r="C17" s="445"/>
      <c r="D17" s="445"/>
    </row>
    <row r="18" spans="1:4">
      <c r="A18" s="42"/>
      <c r="B18" s="146" t="s">
        <v>708</v>
      </c>
      <c r="C18" s="445"/>
      <c r="D18" s="445"/>
    </row>
    <row r="19" spans="1:4">
      <c r="A19" s="42"/>
      <c r="B19" s="370" t="s">
        <v>934</v>
      </c>
      <c r="C19" s="445"/>
      <c r="D19" s="445"/>
    </row>
    <row r="20" spans="1:4">
      <c r="A20" s="42"/>
      <c r="B20" s="370" t="s">
        <v>792</v>
      </c>
      <c r="C20" s="445"/>
      <c r="D20" s="445"/>
    </row>
    <row r="21" spans="1:4">
      <c r="A21" s="42"/>
      <c r="B21" s="370" t="s">
        <v>793</v>
      </c>
      <c r="C21" s="445"/>
      <c r="D21" s="445"/>
    </row>
    <row r="22" spans="1:4">
      <c r="A22" s="42"/>
      <c r="B22" s="370" t="s">
        <v>794</v>
      </c>
      <c r="C22" s="445"/>
      <c r="D22" s="445"/>
    </row>
    <row r="23" spans="1:4">
      <c r="A23" s="42"/>
      <c r="B23" s="370" t="s">
        <v>314</v>
      </c>
      <c r="C23" s="445"/>
      <c r="D23" s="445"/>
    </row>
    <row r="24" spans="1:4">
      <c r="A24" s="42"/>
      <c r="B24" s="370" t="s">
        <v>795</v>
      </c>
      <c r="C24" s="445"/>
      <c r="D24" s="445"/>
    </row>
    <row r="25" spans="1:4">
      <c r="A25" s="42"/>
      <c r="B25" s="370" t="s">
        <v>796</v>
      </c>
      <c r="C25" s="445"/>
      <c r="D25" s="445"/>
    </row>
    <row r="26" spans="1:4">
      <c r="A26" s="42"/>
      <c r="B26" s="370" t="s">
        <v>797</v>
      </c>
      <c r="C26" s="445"/>
      <c r="D26" s="445"/>
    </row>
    <row r="27" spans="1:4">
      <c r="A27" s="42"/>
      <c r="B27" s="370" t="s">
        <v>798</v>
      </c>
      <c r="C27" s="445"/>
      <c r="D27" s="445"/>
    </row>
    <row r="28" spans="1:4">
      <c r="A28" s="42"/>
      <c r="B28" s="370" t="s">
        <v>799</v>
      </c>
      <c r="C28" s="445"/>
      <c r="D28" s="445"/>
    </row>
    <row r="29" spans="1:4">
      <c r="A29" s="42"/>
      <c r="B29" s="370" t="s">
        <v>800</v>
      </c>
      <c r="C29" s="445"/>
      <c r="D29" s="445"/>
    </row>
    <row r="30" spans="1:4">
      <c r="A30" s="42"/>
      <c r="B30" s="370" t="s">
        <v>801</v>
      </c>
      <c r="C30" s="445"/>
      <c r="D30" s="445"/>
    </row>
    <row r="31" spans="1:4">
      <c r="A31" s="42"/>
      <c r="B31" s="370" t="s">
        <v>802</v>
      </c>
      <c r="C31" s="445"/>
      <c r="D31" s="445"/>
    </row>
    <row r="32" spans="1:4">
      <c r="A32" s="42"/>
      <c r="B32" s="370" t="s">
        <v>803</v>
      </c>
      <c r="C32" s="445"/>
      <c r="D32" s="445"/>
    </row>
    <row r="33" spans="1:4">
      <c r="A33" s="42"/>
      <c r="B33" s="370" t="s">
        <v>804</v>
      </c>
      <c r="C33" s="445"/>
      <c r="D33" s="445"/>
    </row>
    <row r="34" spans="1:4">
      <c r="A34" s="42"/>
      <c r="B34" s="370" t="s">
        <v>805</v>
      </c>
      <c r="C34" s="445"/>
      <c r="D34" s="445"/>
    </row>
    <row r="35" spans="1:4">
      <c r="A35" s="42"/>
      <c r="B35" s="370" t="s">
        <v>806</v>
      </c>
      <c r="C35" s="445"/>
      <c r="D35" s="445"/>
    </row>
    <row r="36" spans="1:4">
      <c r="A36" s="42"/>
      <c r="B36" s="370" t="s">
        <v>807</v>
      </c>
      <c r="C36" s="445"/>
      <c r="D36" s="445"/>
    </row>
    <row r="37" spans="1:4">
      <c r="A37" s="19"/>
      <c r="B37" s="396" t="s">
        <v>32</v>
      </c>
      <c r="C37" s="445"/>
      <c r="D37" s="445"/>
    </row>
    <row r="38" spans="1:4">
      <c r="B38" s="146" t="s">
        <v>673</v>
      </c>
      <c r="C38" s="445"/>
      <c r="D38" s="457"/>
    </row>
    <row r="39" spans="1:4">
      <c r="B39" s="131" t="s">
        <v>17</v>
      </c>
      <c r="C39" s="452">
        <f>SUM(C7:C38)</f>
        <v>0</v>
      </c>
      <c r="D39" s="452">
        <f>SUM(D7:D38)</f>
        <v>0</v>
      </c>
    </row>
    <row r="41" spans="1:4">
      <c r="A41" s="371">
        <v>26</v>
      </c>
      <c r="B41" s="289" t="s">
        <v>34</v>
      </c>
    </row>
    <row r="42" spans="1:4" ht="31.5">
      <c r="B42" s="325" t="s">
        <v>0</v>
      </c>
      <c r="C42" s="443" t="str">
        <f>C6</f>
        <v>Period Ended
 June 30, 2020</v>
      </c>
      <c r="D42" s="443" t="str">
        <f>D6</f>
        <v>Period Ended 
June 30, 2019</v>
      </c>
    </row>
    <row r="43" spans="1:4">
      <c r="B43" s="395" t="s">
        <v>316</v>
      </c>
      <c r="C43" s="445"/>
      <c r="D43" s="445"/>
    </row>
    <row r="44" spans="1:4">
      <c r="B44" s="396" t="s">
        <v>317</v>
      </c>
      <c r="C44" s="445"/>
      <c r="D44" s="445"/>
    </row>
    <row r="45" spans="1:4">
      <c r="A45" s="398"/>
      <c r="B45" s="396" t="s">
        <v>318</v>
      </c>
      <c r="C45" s="445"/>
      <c r="D45" s="445"/>
    </row>
    <row r="46" spans="1:4">
      <c r="A46" s="398"/>
      <c r="B46" s="396" t="s">
        <v>319</v>
      </c>
      <c r="C46" s="445"/>
      <c r="D46" s="445"/>
    </row>
    <row r="47" spans="1:4">
      <c r="A47" s="398"/>
      <c r="B47" s="396" t="s">
        <v>321</v>
      </c>
      <c r="C47" s="445"/>
      <c r="D47" s="445"/>
    </row>
    <row r="48" spans="1:4">
      <c r="A48" s="398"/>
      <c r="B48" s="396" t="s">
        <v>322</v>
      </c>
      <c r="C48" s="445"/>
      <c r="D48" s="445"/>
    </row>
    <row r="49" spans="1:4">
      <c r="A49" s="398"/>
      <c r="B49" s="396" t="s">
        <v>323</v>
      </c>
      <c r="C49" s="445"/>
      <c r="D49" s="445"/>
    </row>
    <row r="50" spans="1:4">
      <c r="A50" s="398"/>
      <c r="B50" s="396" t="s">
        <v>320</v>
      </c>
      <c r="C50" s="445"/>
      <c r="D50" s="445"/>
    </row>
    <row r="51" spans="1:4">
      <c r="A51" s="398"/>
      <c r="B51" s="396" t="s">
        <v>324</v>
      </c>
      <c r="C51" s="445"/>
      <c r="D51" s="445"/>
    </row>
    <row r="52" spans="1:4">
      <c r="A52" s="398"/>
      <c r="B52" s="396" t="s">
        <v>325</v>
      </c>
      <c r="C52" s="445"/>
      <c r="D52" s="445"/>
    </row>
    <row r="53" spans="1:4">
      <c r="A53" s="398"/>
      <c r="B53" s="396" t="s">
        <v>326</v>
      </c>
      <c r="C53" s="445"/>
      <c r="D53" s="445"/>
    </row>
    <row r="54" spans="1:4">
      <c r="A54" s="398"/>
      <c r="B54" s="396" t="s">
        <v>327</v>
      </c>
      <c r="C54" s="445"/>
      <c r="D54" s="445"/>
    </row>
    <row r="55" spans="1:4">
      <c r="A55" s="398"/>
      <c r="B55" s="396" t="s">
        <v>328</v>
      </c>
      <c r="C55" s="445"/>
      <c r="D55" s="445"/>
    </row>
    <row r="56" spans="1:4">
      <c r="A56" s="398"/>
      <c r="B56" s="396" t="s">
        <v>329</v>
      </c>
      <c r="C56" s="445"/>
      <c r="D56" s="445"/>
    </row>
    <row r="57" spans="1:4">
      <c r="A57" s="398"/>
      <c r="B57" s="399" t="s">
        <v>108</v>
      </c>
      <c r="C57" s="452">
        <f>SUM(C44:C56)</f>
        <v>0</v>
      </c>
      <c r="D57" s="452">
        <f>SUM(D44:D56)</f>
        <v>0</v>
      </c>
    </row>
    <row r="58" spans="1:4">
      <c r="A58" s="398"/>
      <c r="B58" s="395" t="s">
        <v>330</v>
      </c>
      <c r="C58" s="445"/>
      <c r="D58" s="445"/>
    </row>
    <row r="59" spans="1:4">
      <c r="A59" s="398"/>
      <c r="B59" s="396" t="s">
        <v>332</v>
      </c>
      <c r="C59" s="445"/>
      <c r="D59" s="445"/>
    </row>
    <row r="60" spans="1:4">
      <c r="A60" s="398"/>
      <c r="B60" s="396" t="s">
        <v>333</v>
      </c>
      <c r="C60" s="445"/>
      <c r="D60" s="445"/>
    </row>
    <row r="61" spans="1:4">
      <c r="B61" s="291" t="s">
        <v>334</v>
      </c>
      <c r="C61" s="445"/>
      <c r="D61" s="445"/>
    </row>
    <row r="62" spans="1:4">
      <c r="B62" s="399" t="s">
        <v>108</v>
      </c>
      <c r="C62" s="452">
        <f>SUM(C59:C61)</f>
        <v>0</v>
      </c>
      <c r="D62" s="452">
        <f>SUM(D59:D61)</f>
        <v>0</v>
      </c>
    </row>
    <row r="63" spans="1:4">
      <c r="B63" s="311" t="s">
        <v>331</v>
      </c>
      <c r="C63" s="445"/>
      <c r="D63" s="445"/>
    </row>
    <row r="64" spans="1:4">
      <c r="B64" s="291" t="s">
        <v>684</v>
      </c>
      <c r="C64" s="445"/>
      <c r="D64" s="445"/>
    </row>
    <row r="65" spans="2:12">
      <c r="B65" s="291" t="s">
        <v>685</v>
      </c>
      <c r="C65" s="445"/>
      <c r="D65" s="445"/>
    </row>
    <row r="66" spans="2:12">
      <c r="B66" s="399" t="s">
        <v>108</v>
      </c>
      <c r="C66" s="452">
        <f>SUM(C64:C65)</f>
        <v>0</v>
      </c>
      <c r="D66" s="452">
        <f>SUM(D64:D65)</f>
        <v>0</v>
      </c>
    </row>
    <row r="67" spans="2:12">
      <c r="B67" s="311" t="s">
        <v>686</v>
      </c>
      <c r="C67" s="445"/>
      <c r="D67" s="445"/>
    </row>
    <row r="68" spans="2:12">
      <c r="B68" s="291" t="s">
        <v>687</v>
      </c>
      <c r="C68" s="445"/>
      <c r="D68" s="445"/>
    </row>
    <row r="69" spans="2:12">
      <c r="B69" s="291" t="s">
        <v>688</v>
      </c>
      <c r="C69" s="445"/>
      <c r="D69" s="445"/>
    </row>
    <row r="70" spans="2:12">
      <c r="B70" s="291" t="s">
        <v>689</v>
      </c>
      <c r="C70" s="445"/>
      <c r="D70" s="445"/>
    </row>
    <row r="71" spans="2:12">
      <c r="B71" s="291" t="s">
        <v>690</v>
      </c>
      <c r="C71" s="445"/>
      <c r="D71" s="445"/>
    </row>
    <row r="72" spans="2:12">
      <c r="B72" s="291" t="s">
        <v>691</v>
      </c>
      <c r="C72" s="445"/>
      <c r="D72" s="445"/>
    </row>
    <row r="73" spans="2:12">
      <c r="B73" s="291" t="s">
        <v>692</v>
      </c>
      <c r="C73" s="445"/>
      <c r="D73" s="445"/>
    </row>
    <row r="74" spans="2:12">
      <c r="B74" s="291" t="s">
        <v>693</v>
      </c>
      <c r="C74" s="445"/>
      <c r="D74" s="445"/>
    </row>
    <row r="75" spans="2:12">
      <c r="B75" s="291" t="s">
        <v>694</v>
      </c>
      <c r="C75" s="445"/>
      <c r="D75" s="445"/>
    </row>
    <row r="76" spans="2:12">
      <c r="B76" s="399" t="s">
        <v>108</v>
      </c>
      <c r="C76" s="452">
        <f>SUM(C67:C75)</f>
        <v>0</v>
      </c>
      <c r="D76" s="452">
        <f>SUM(D67:D75)</f>
        <v>0</v>
      </c>
    </row>
    <row r="77" spans="2:12">
      <c r="B77" s="292" t="s">
        <v>695</v>
      </c>
      <c r="C77" s="452">
        <f>C66-C76</f>
        <v>0</v>
      </c>
      <c r="D77" s="452">
        <f>D66-D76</f>
        <v>0</v>
      </c>
    </row>
    <row r="78" spans="2:12">
      <c r="B78" s="400" t="s">
        <v>335</v>
      </c>
      <c r="C78" s="451"/>
      <c r="D78" s="451"/>
    </row>
    <row r="79" spans="2:12">
      <c r="B79" s="291" t="s">
        <v>336</v>
      </c>
      <c r="C79" s="445"/>
      <c r="D79" s="445"/>
      <c r="G79" s="401"/>
      <c r="H79" s="381"/>
      <c r="I79" s="381"/>
      <c r="J79" s="381"/>
      <c r="K79" s="381"/>
      <c r="L79" s="381"/>
    </row>
    <row r="80" spans="2:12">
      <c r="B80" s="291" t="s">
        <v>337</v>
      </c>
      <c r="C80" s="445"/>
      <c r="D80" s="445"/>
      <c r="G80" s="401"/>
      <c r="H80" s="381"/>
      <c r="I80" s="381"/>
      <c r="J80" s="381"/>
      <c r="K80" s="381"/>
      <c r="L80" s="381"/>
    </row>
    <row r="81" spans="1:12">
      <c r="B81" s="44" t="s">
        <v>723</v>
      </c>
      <c r="C81" s="445"/>
      <c r="D81" s="445"/>
      <c r="G81" s="1463"/>
      <c r="H81" s="1463"/>
      <c r="I81" s="1463"/>
      <c r="J81" s="1463"/>
      <c r="K81" s="1463"/>
      <c r="L81" s="1463"/>
    </row>
    <row r="82" spans="1:12">
      <c r="B82" s="44" t="s">
        <v>724</v>
      </c>
      <c r="C82" s="445"/>
      <c r="D82" s="445"/>
    </row>
    <row r="83" spans="1:12">
      <c r="B83" s="399" t="s">
        <v>108</v>
      </c>
      <c r="C83" s="452">
        <f>SUM(C79:C80)</f>
        <v>0</v>
      </c>
      <c r="D83" s="452">
        <f>SUM(D79:D80)</f>
        <v>0</v>
      </c>
    </row>
    <row r="84" spans="1:12">
      <c r="B84" s="399"/>
      <c r="C84" s="448"/>
      <c r="D84" s="448"/>
    </row>
    <row r="85" spans="1:12">
      <c r="B85" s="131" t="s">
        <v>17</v>
      </c>
      <c r="C85" s="452">
        <f>C57+C62+C66+C77+C83</f>
        <v>0</v>
      </c>
      <c r="D85" s="452">
        <f>D57+D62+D66+D77+D83</f>
        <v>0</v>
      </c>
    </row>
    <row r="87" spans="1:12">
      <c r="A87" s="301">
        <v>27</v>
      </c>
      <c r="B87" s="289" t="s">
        <v>338</v>
      </c>
      <c r="D87" s="442"/>
    </row>
    <row r="88" spans="1:12" ht="31.5">
      <c r="A88" s="296"/>
      <c r="B88" s="402" t="s">
        <v>0</v>
      </c>
      <c r="C88" s="443" t="str">
        <f>C42</f>
        <v>Period Ended
 June 30, 2020</v>
      </c>
      <c r="D88" s="443" t="str">
        <f>D42</f>
        <v>Period Ended 
June 30, 2019</v>
      </c>
    </row>
    <row r="89" spans="1:12">
      <c r="B89" s="297" t="s">
        <v>339</v>
      </c>
      <c r="C89" s="445"/>
      <c r="D89" s="445"/>
    </row>
    <row r="90" spans="1:12">
      <c r="B90" s="297" t="s">
        <v>1549</v>
      </c>
      <c r="C90" s="445"/>
      <c r="D90" s="445"/>
    </row>
    <row r="91" spans="1:12">
      <c r="B91" s="297" t="s">
        <v>340</v>
      </c>
      <c r="C91" s="445"/>
      <c r="D91" s="445"/>
    </row>
    <row r="92" spans="1:12">
      <c r="A92" s="296"/>
      <c r="B92" s="403"/>
      <c r="C92" s="445"/>
      <c r="D92" s="453"/>
    </row>
    <row r="93" spans="1:12">
      <c r="A93" s="296"/>
      <c r="B93" s="404" t="s">
        <v>40</v>
      </c>
      <c r="C93" s="452">
        <f>SUM(C89:C91)</f>
        <v>0</v>
      </c>
      <c r="D93" s="452">
        <f>SUM(D89:D91)</f>
        <v>0</v>
      </c>
    </row>
    <row r="94" spans="1:12">
      <c r="A94" s="296"/>
      <c r="B94" s="405"/>
      <c r="C94" s="346"/>
      <c r="D94" s="346"/>
    </row>
    <row r="95" spans="1:12">
      <c r="A95" s="301">
        <v>28</v>
      </c>
      <c r="B95" s="289" t="s">
        <v>198</v>
      </c>
      <c r="D95" s="442"/>
    </row>
    <row r="96" spans="1:12" ht="31.5">
      <c r="A96" s="296"/>
      <c r="B96" s="402" t="s">
        <v>0</v>
      </c>
      <c r="C96" s="443" t="str">
        <f>C88</f>
        <v>Period Ended
 June 30, 2020</v>
      </c>
      <c r="D96" s="443" t="str">
        <f>D88</f>
        <v>Period Ended 
June 30, 2019</v>
      </c>
    </row>
    <row r="97" spans="1:4">
      <c r="A97" s="296"/>
      <c r="B97" s="146" t="s">
        <v>341</v>
      </c>
      <c r="C97" s="445"/>
      <c r="D97" s="445"/>
    </row>
    <row r="98" spans="1:4">
      <c r="A98" s="296"/>
      <c r="B98" s="146" t="s">
        <v>342</v>
      </c>
      <c r="C98" s="445"/>
      <c r="D98" s="445"/>
    </row>
    <row r="99" spans="1:4">
      <c r="A99" s="296"/>
      <c r="B99" s="146" t="s">
        <v>343</v>
      </c>
      <c r="C99" s="445"/>
      <c r="D99" s="445"/>
    </row>
    <row r="100" spans="1:4">
      <c r="A100" s="296"/>
      <c r="B100" s="146" t="s">
        <v>344</v>
      </c>
      <c r="C100" s="445"/>
      <c r="D100" s="445"/>
    </row>
    <row r="101" spans="1:4">
      <c r="A101" s="296"/>
      <c r="B101" s="146" t="s">
        <v>346</v>
      </c>
      <c r="C101" s="445"/>
      <c r="D101" s="445"/>
    </row>
    <row r="102" spans="1:4">
      <c r="A102" s="296"/>
      <c r="B102" s="146" t="s">
        <v>347</v>
      </c>
      <c r="C102" s="445"/>
      <c r="D102" s="445"/>
    </row>
    <row r="103" spans="1:4">
      <c r="A103" s="296"/>
      <c r="B103" s="146" t="s">
        <v>348</v>
      </c>
      <c r="C103" s="445"/>
      <c r="D103" s="445"/>
    </row>
    <row r="104" spans="1:4">
      <c r="A104" s="296"/>
      <c r="B104" s="146" t="s">
        <v>349</v>
      </c>
      <c r="C104" s="445"/>
      <c r="D104" s="445"/>
    </row>
    <row r="105" spans="1:4">
      <c r="A105" s="296"/>
      <c r="B105" s="146" t="s">
        <v>810</v>
      </c>
      <c r="C105" s="445"/>
      <c r="D105" s="445"/>
    </row>
    <row r="106" spans="1:4">
      <c r="A106" s="296"/>
      <c r="B106" s="146" t="s">
        <v>811</v>
      </c>
      <c r="C106" s="445"/>
      <c r="D106" s="445"/>
    </row>
    <row r="107" spans="1:4">
      <c r="A107" s="296"/>
      <c r="B107" s="146" t="s">
        <v>705</v>
      </c>
      <c r="C107" s="445"/>
      <c r="D107" s="445"/>
    </row>
    <row r="108" spans="1:4">
      <c r="A108" s="296"/>
      <c r="B108" s="146" t="s">
        <v>704</v>
      </c>
      <c r="C108" s="445"/>
      <c r="D108" s="445"/>
    </row>
    <row r="109" spans="1:4">
      <c r="A109" s="296"/>
      <c r="B109" s="146" t="s">
        <v>707</v>
      </c>
      <c r="C109" s="445"/>
      <c r="D109" s="445"/>
    </row>
    <row r="110" spans="1:4">
      <c r="A110" s="296"/>
      <c r="B110" s="146" t="s">
        <v>708</v>
      </c>
      <c r="C110" s="445"/>
      <c r="D110" s="445"/>
    </row>
    <row r="111" spans="1:4">
      <c r="A111" s="296"/>
      <c r="B111" s="146" t="s">
        <v>706</v>
      </c>
      <c r="C111" s="445">
        <v>0</v>
      </c>
      <c r="D111" s="445"/>
    </row>
    <row r="112" spans="1:4">
      <c r="A112" s="296"/>
      <c r="B112" s="146" t="s">
        <v>707</v>
      </c>
      <c r="C112" s="445"/>
      <c r="D112" s="445"/>
    </row>
    <row r="113" spans="1:4">
      <c r="A113" s="296"/>
      <c r="B113" s="146" t="s">
        <v>708</v>
      </c>
      <c r="C113" s="445"/>
      <c r="D113" s="445"/>
    </row>
    <row r="114" spans="1:4">
      <c r="A114" s="296"/>
      <c r="B114" s="146" t="s">
        <v>812</v>
      </c>
      <c r="C114" s="445"/>
      <c r="D114" s="445"/>
    </row>
    <row r="115" spans="1:4">
      <c r="A115" s="296"/>
      <c r="B115" s="146" t="s">
        <v>350</v>
      </c>
      <c r="C115" s="445"/>
      <c r="D115" s="445"/>
    </row>
    <row r="116" spans="1:4">
      <c r="A116" s="296"/>
      <c r="B116" s="146" t="s">
        <v>351</v>
      </c>
      <c r="C116" s="445"/>
      <c r="D116" s="445"/>
    </row>
    <row r="117" spans="1:4">
      <c r="A117" s="296"/>
      <c r="B117" s="146" t="s">
        <v>352</v>
      </c>
      <c r="C117" s="445"/>
      <c r="D117" s="445"/>
    </row>
    <row r="118" spans="1:4">
      <c r="A118" s="296"/>
      <c r="B118" s="146" t="s">
        <v>353</v>
      </c>
      <c r="C118" s="445"/>
      <c r="D118" s="445"/>
    </row>
    <row r="119" spans="1:4">
      <c r="A119" s="296"/>
      <c r="B119" s="146" t="s">
        <v>354</v>
      </c>
      <c r="C119" s="445"/>
      <c r="D119" s="445"/>
    </row>
    <row r="120" spans="1:4">
      <c r="A120" s="296"/>
      <c r="B120" s="146" t="s">
        <v>813</v>
      </c>
      <c r="C120" s="445"/>
      <c r="D120" s="445"/>
    </row>
    <row r="121" spans="1:4">
      <c r="A121" s="296"/>
      <c r="B121" s="146" t="s">
        <v>814</v>
      </c>
      <c r="C121" s="445"/>
      <c r="D121" s="445"/>
    </row>
    <row r="122" spans="1:4">
      <c r="A122" s="296"/>
      <c r="B122" s="146" t="s">
        <v>815</v>
      </c>
      <c r="C122" s="445"/>
      <c r="D122" s="445"/>
    </row>
    <row r="123" spans="1:4">
      <c r="A123" s="296"/>
      <c r="B123" s="146" t="s">
        <v>816</v>
      </c>
      <c r="C123" s="445"/>
      <c r="D123" s="445"/>
    </row>
    <row r="124" spans="1:4">
      <c r="A124" s="296"/>
      <c r="B124" s="146" t="s">
        <v>858</v>
      </c>
      <c r="C124" s="445"/>
      <c r="D124" s="445"/>
    </row>
    <row r="125" spans="1:4">
      <c r="A125" s="296"/>
      <c r="B125" s="146" t="s">
        <v>827</v>
      </c>
      <c r="C125" s="445"/>
      <c r="D125" s="445"/>
    </row>
    <row r="126" spans="1:4">
      <c r="A126" s="296"/>
      <c r="B126" s="146" t="s">
        <v>356</v>
      </c>
      <c r="C126" s="445"/>
      <c r="D126" s="445"/>
    </row>
    <row r="127" spans="1:4">
      <c r="A127" s="296"/>
      <c r="B127" s="404" t="s">
        <v>17</v>
      </c>
      <c r="C127" s="452">
        <f>SUM(C97:C126)</f>
        <v>0</v>
      </c>
      <c r="D127" s="452">
        <f>SUM(D97:D126)</f>
        <v>0</v>
      </c>
    </row>
    <row r="128" spans="1:4">
      <c r="A128" s="296"/>
    </row>
    <row r="129" spans="1:4">
      <c r="A129" s="301">
        <v>29</v>
      </c>
      <c r="B129" s="289" t="s">
        <v>200</v>
      </c>
    </row>
    <row r="130" spans="1:4" ht="31.5">
      <c r="A130" s="296"/>
      <c r="B130" s="402" t="s">
        <v>0</v>
      </c>
      <c r="C130" s="443" t="str">
        <f>C96</f>
        <v>Period Ended
 June 30, 2020</v>
      </c>
      <c r="D130" s="443" t="str">
        <f>D96</f>
        <v>Period Ended 
June 30, 2019</v>
      </c>
    </row>
    <row r="131" spans="1:4">
      <c r="A131" s="296"/>
      <c r="B131" s="300" t="s">
        <v>358</v>
      </c>
      <c r="C131" s="445"/>
      <c r="D131" s="453"/>
    </row>
    <row r="132" spans="1:4">
      <c r="A132" s="296"/>
      <c r="B132" s="297" t="s">
        <v>1550</v>
      </c>
      <c r="C132" s="445"/>
      <c r="D132" s="445"/>
    </row>
    <row r="133" spans="1:4">
      <c r="A133" s="296"/>
      <c r="B133" s="297" t="s">
        <v>1551</v>
      </c>
      <c r="C133" s="445"/>
      <c r="D133" s="445"/>
    </row>
    <row r="134" spans="1:4">
      <c r="A134" s="296"/>
      <c r="B134" s="575" t="s">
        <v>250</v>
      </c>
      <c r="C134" s="451">
        <v>0</v>
      </c>
      <c r="D134" s="483">
        <v>0</v>
      </c>
    </row>
    <row r="135" spans="1:4">
      <c r="A135" s="296"/>
      <c r="B135" s="297"/>
      <c r="C135" s="445"/>
      <c r="D135" s="453"/>
    </row>
    <row r="136" spans="1:4">
      <c r="A136" s="296"/>
      <c r="B136" s="300" t="s">
        <v>357</v>
      </c>
      <c r="C136" s="445"/>
      <c r="D136" s="453"/>
    </row>
    <row r="137" spans="1:4">
      <c r="A137" s="296"/>
      <c r="B137" s="297" t="s">
        <v>1550</v>
      </c>
      <c r="C137" s="445"/>
      <c r="D137" s="445"/>
    </row>
    <row r="138" spans="1:4">
      <c r="A138" s="296"/>
      <c r="B138" s="297" t="s">
        <v>1551</v>
      </c>
      <c r="C138" s="445"/>
      <c r="D138" s="445"/>
    </row>
    <row r="139" spans="1:4">
      <c r="A139" s="296"/>
      <c r="B139" s="575" t="s">
        <v>248</v>
      </c>
      <c r="C139" s="451">
        <v>0</v>
      </c>
      <c r="D139" s="483">
        <v>0</v>
      </c>
    </row>
    <row r="140" spans="1:4">
      <c r="A140" s="296"/>
      <c r="B140" s="297"/>
      <c r="C140" s="445"/>
      <c r="D140" s="453"/>
    </row>
    <row r="141" spans="1:4">
      <c r="B141" s="406" t="s">
        <v>200</v>
      </c>
      <c r="C141" s="584">
        <f>C134+C139</f>
        <v>0</v>
      </c>
      <c r="D141" s="584">
        <f>D134+D139</f>
        <v>0</v>
      </c>
    </row>
    <row r="142" spans="1:4">
      <c r="A142" s="99"/>
      <c r="B142" s="381"/>
      <c r="C142" s="477"/>
      <c r="D142" s="466"/>
    </row>
    <row r="143" spans="1:4">
      <c r="A143" s="99">
        <v>30</v>
      </c>
      <c r="B143" s="289" t="s">
        <v>35</v>
      </c>
      <c r="C143" s="477"/>
      <c r="D143" s="466"/>
    </row>
    <row r="144" spans="1:4" ht="31.5">
      <c r="A144" s="99"/>
      <c r="B144" s="402" t="s">
        <v>0</v>
      </c>
      <c r="C144" s="443" t="str">
        <f>C130</f>
        <v>Period Ended
 June 30, 2020</v>
      </c>
      <c r="D144" s="443" t="str">
        <f>D130</f>
        <v>Period Ended 
June 30, 2019</v>
      </c>
    </row>
    <row r="145" spans="1:8">
      <c r="B145" s="149" t="s">
        <v>359</v>
      </c>
      <c r="C145" s="445"/>
      <c r="D145" s="445"/>
    </row>
    <row r="146" spans="1:8">
      <c r="A146" s="14"/>
      <c r="B146" s="44" t="s">
        <v>360</v>
      </c>
      <c r="C146" s="445"/>
      <c r="D146" s="445"/>
      <c r="H146" s="227"/>
    </row>
    <row r="147" spans="1:8">
      <c r="A147" s="14"/>
      <c r="B147" s="295" t="s">
        <v>710</v>
      </c>
      <c r="C147" s="445"/>
      <c r="D147" s="445"/>
      <c r="H147" s="227"/>
    </row>
    <row r="148" spans="1:8">
      <c r="A148" s="14"/>
      <c r="B148" s="295" t="s">
        <v>711</v>
      </c>
      <c r="C148" s="445"/>
      <c r="D148" s="445"/>
      <c r="H148" s="227"/>
    </row>
    <row r="149" spans="1:8">
      <c r="B149" s="44" t="s">
        <v>631</v>
      </c>
      <c r="C149" s="445"/>
      <c r="D149" s="445"/>
      <c r="H149" s="227"/>
    </row>
    <row r="150" spans="1:8">
      <c r="B150" s="44" t="s">
        <v>361</v>
      </c>
      <c r="C150" s="445"/>
      <c r="D150" s="445"/>
      <c r="H150" s="228"/>
    </row>
    <row r="151" spans="1:8">
      <c r="B151" s="44" t="s">
        <v>362</v>
      </c>
      <c r="C151" s="445"/>
      <c r="D151" s="445"/>
      <c r="H151" s="228"/>
    </row>
    <row r="152" spans="1:8">
      <c r="B152" s="44" t="s">
        <v>363</v>
      </c>
      <c r="C152" s="445"/>
      <c r="D152" s="445"/>
      <c r="H152" s="228"/>
    </row>
    <row r="153" spans="1:8">
      <c r="B153" s="44" t="s">
        <v>364</v>
      </c>
      <c r="C153" s="445"/>
      <c r="D153" s="445"/>
      <c r="H153" s="228"/>
    </row>
    <row r="154" spans="1:8">
      <c r="B154" s="44" t="s">
        <v>365</v>
      </c>
      <c r="C154" s="445"/>
      <c r="D154" s="445"/>
      <c r="H154" s="229"/>
    </row>
    <row r="155" spans="1:8">
      <c r="B155" s="44" t="s">
        <v>632</v>
      </c>
      <c r="C155" s="445"/>
      <c r="D155" s="445"/>
      <c r="H155" s="227"/>
    </row>
    <row r="156" spans="1:8">
      <c r="B156" s="44" t="s">
        <v>633</v>
      </c>
      <c r="C156" s="445"/>
      <c r="D156" s="445"/>
      <c r="H156" s="227"/>
    </row>
    <row r="157" spans="1:8">
      <c r="B157" s="44" t="s">
        <v>634</v>
      </c>
      <c r="C157" s="445"/>
      <c r="D157" s="445"/>
      <c r="H157" s="227"/>
    </row>
    <row r="158" spans="1:8">
      <c r="B158" s="44" t="s">
        <v>635</v>
      </c>
      <c r="C158" s="445"/>
      <c r="D158" s="445"/>
      <c r="H158" s="227"/>
    </row>
    <row r="159" spans="1:8">
      <c r="B159" s="44" t="s">
        <v>696</v>
      </c>
      <c r="C159" s="445"/>
      <c r="D159" s="445"/>
      <c r="H159" s="227"/>
    </row>
    <row r="160" spans="1:8">
      <c r="B160" s="44" t="s">
        <v>636</v>
      </c>
      <c r="C160" s="445"/>
      <c r="D160" s="445"/>
      <c r="H160" s="227"/>
    </row>
    <row r="161" spans="2:8">
      <c r="B161" s="44" t="s">
        <v>370</v>
      </c>
      <c r="C161" s="445"/>
      <c r="D161" s="445"/>
      <c r="H161" s="227"/>
    </row>
    <row r="162" spans="2:8">
      <c r="B162" s="44" t="s">
        <v>371</v>
      </c>
      <c r="C162" s="445"/>
      <c r="D162" s="445"/>
      <c r="H162" s="227"/>
    </row>
    <row r="163" spans="2:8">
      <c r="B163" s="44" t="s">
        <v>825</v>
      </c>
      <c r="C163" s="445"/>
      <c r="D163" s="445"/>
      <c r="H163" s="227"/>
    </row>
    <row r="164" spans="2:8">
      <c r="B164" s="44" t="s">
        <v>637</v>
      </c>
      <c r="C164" s="445"/>
      <c r="D164" s="445"/>
      <c r="H164" s="228"/>
    </row>
    <row r="165" spans="2:8">
      <c r="B165" s="295" t="s">
        <v>712</v>
      </c>
      <c r="C165" s="445"/>
      <c r="D165" s="445"/>
      <c r="H165" s="228"/>
    </row>
    <row r="166" spans="2:8">
      <c r="B166" s="850" t="s">
        <v>722</v>
      </c>
      <c r="C166" s="445"/>
      <c r="D166" s="445"/>
      <c r="H166" s="228"/>
    </row>
    <row r="167" spans="2:8">
      <c r="B167" s="177" t="s">
        <v>108</v>
      </c>
      <c r="C167" s="452">
        <f>SUM(C146:C166)</f>
        <v>0</v>
      </c>
      <c r="D167" s="452">
        <f>SUM(D146:D166)</f>
        <v>0</v>
      </c>
    </row>
    <row r="168" spans="2:8">
      <c r="B168" s="44"/>
      <c r="C168" s="445"/>
      <c r="D168" s="445"/>
    </row>
    <row r="169" spans="2:8">
      <c r="B169" s="149" t="s">
        <v>373</v>
      </c>
      <c r="C169" s="445"/>
      <c r="D169" s="445"/>
    </row>
    <row r="170" spans="2:8">
      <c r="B170" s="44" t="s">
        <v>360</v>
      </c>
      <c r="C170" s="445"/>
      <c r="D170" s="445"/>
    </row>
    <row r="171" spans="2:8">
      <c r="B171" s="295" t="s">
        <v>710</v>
      </c>
      <c r="C171" s="445"/>
      <c r="D171" s="445"/>
    </row>
    <row r="172" spans="2:8">
      <c r="B172" s="295" t="s">
        <v>711</v>
      </c>
      <c r="C172" s="445"/>
      <c r="D172" s="445"/>
    </row>
    <row r="173" spans="2:8">
      <c r="B173" s="44" t="s">
        <v>631</v>
      </c>
      <c r="C173" s="445"/>
      <c r="D173" s="445"/>
    </row>
    <row r="174" spans="2:8">
      <c r="B174" s="44" t="s">
        <v>361</v>
      </c>
      <c r="C174" s="445"/>
      <c r="D174" s="445"/>
    </row>
    <row r="175" spans="2:8">
      <c r="B175" s="44" t="s">
        <v>362</v>
      </c>
      <c r="C175" s="445"/>
      <c r="D175" s="445"/>
    </row>
    <row r="176" spans="2:8">
      <c r="B176" s="44" t="s">
        <v>364</v>
      </c>
      <c r="C176" s="445"/>
      <c r="D176" s="445"/>
    </row>
    <row r="177" spans="1:4">
      <c r="B177" s="44" t="s">
        <v>365</v>
      </c>
      <c r="C177" s="445"/>
      <c r="D177" s="445"/>
    </row>
    <row r="178" spans="1:4">
      <c r="B178" s="44" t="s">
        <v>632</v>
      </c>
      <c r="C178" s="445"/>
      <c r="D178" s="445"/>
    </row>
    <row r="179" spans="1:4">
      <c r="B179" s="44" t="s">
        <v>633</v>
      </c>
      <c r="C179" s="445"/>
      <c r="D179" s="445"/>
    </row>
    <row r="180" spans="1:4">
      <c r="B180" s="44" t="s">
        <v>634</v>
      </c>
      <c r="C180" s="445"/>
      <c r="D180" s="445"/>
    </row>
    <row r="181" spans="1:4">
      <c r="B181" s="44" t="s">
        <v>635</v>
      </c>
      <c r="C181" s="445"/>
      <c r="D181" s="445"/>
    </row>
    <row r="182" spans="1:4">
      <c r="B182" s="44" t="s">
        <v>636</v>
      </c>
      <c r="C182" s="445"/>
      <c r="D182" s="445"/>
    </row>
    <row r="183" spans="1:4">
      <c r="B183" s="44" t="s">
        <v>370</v>
      </c>
      <c r="C183" s="445"/>
      <c r="D183" s="445"/>
    </row>
    <row r="184" spans="1:4">
      <c r="B184" s="44" t="s">
        <v>371</v>
      </c>
      <c r="C184" s="445"/>
      <c r="D184" s="445"/>
    </row>
    <row r="185" spans="1:4">
      <c r="B185" s="44" t="s">
        <v>825</v>
      </c>
      <c r="C185" s="445"/>
      <c r="D185" s="445"/>
    </row>
    <row r="186" spans="1:4">
      <c r="B186" s="44" t="s">
        <v>637</v>
      </c>
      <c r="C186" s="445"/>
      <c r="D186" s="445"/>
    </row>
    <row r="187" spans="1:4">
      <c r="B187" s="177" t="s">
        <v>108</v>
      </c>
      <c r="C187" s="448">
        <f>SUM(C170:C186)</f>
        <v>0</v>
      </c>
      <c r="D187" s="448">
        <f>SUM(D170:D186)</f>
        <v>0</v>
      </c>
    </row>
    <row r="188" spans="1:4">
      <c r="A188" s="14"/>
      <c r="B188" s="43"/>
      <c r="C188" s="457"/>
      <c r="D188" s="457"/>
    </row>
    <row r="189" spans="1:4">
      <c r="A189" s="14"/>
      <c r="B189" s="23" t="s">
        <v>40</v>
      </c>
      <c r="C189" s="452">
        <f>C167+C187</f>
        <v>0</v>
      </c>
      <c r="D189" s="452">
        <f>D167+D187</f>
        <v>0</v>
      </c>
    </row>
    <row r="190" spans="1:4">
      <c r="A190" s="296"/>
    </row>
    <row r="191" spans="1:4" hidden="1">
      <c r="B191" s="294" t="s">
        <v>639</v>
      </c>
      <c r="C191" s="451"/>
      <c r="D191" s="451"/>
    </row>
    <row r="192" spans="1:4" hidden="1">
      <c r="B192" s="295" t="s">
        <v>638</v>
      </c>
      <c r="C192" s="445"/>
      <c r="D192" s="445"/>
    </row>
    <row r="193" spans="1:8" hidden="1">
      <c r="B193" s="295" t="s">
        <v>861</v>
      </c>
      <c r="C193" s="445"/>
      <c r="D193" s="445"/>
    </row>
    <row r="194" spans="1:8" hidden="1">
      <c r="A194" s="296"/>
      <c r="B194" s="297"/>
      <c r="C194" s="445"/>
      <c r="D194" s="445"/>
    </row>
    <row r="195" spans="1:8" hidden="1">
      <c r="A195" s="296"/>
      <c r="B195" s="295" t="s">
        <v>641</v>
      </c>
      <c r="C195" s="445"/>
      <c r="D195" s="445"/>
    </row>
    <row r="196" spans="1:8" hidden="1">
      <c r="A196" s="296"/>
      <c r="B196" s="298" t="s">
        <v>640</v>
      </c>
      <c r="C196" s="457"/>
      <c r="D196" s="457"/>
    </row>
    <row r="197" spans="1:8" hidden="1">
      <c r="A197" s="296"/>
    </row>
    <row r="198" spans="1:8">
      <c r="A198" s="99">
        <v>31</v>
      </c>
      <c r="B198" s="289" t="s">
        <v>36</v>
      </c>
      <c r="C198" s="477"/>
      <c r="D198" s="466"/>
    </row>
    <row r="199" spans="1:8" ht="31.5">
      <c r="A199" s="101"/>
      <c r="B199" s="402" t="s">
        <v>0</v>
      </c>
      <c r="C199" s="443" t="str">
        <f>C144</f>
        <v>Period Ended
 June 30, 2020</v>
      </c>
      <c r="D199" s="443" t="str">
        <f>D144</f>
        <v>Period Ended 
June 30, 2019</v>
      </c>
    </row>
    <row r="200" spans="1:8">
      <c r="B200" s="44" t="s">
        <v>642</v>
      </c>
      <c r="C200" s="453"/>
      <c r="D200" s="445"/>
      <c r="F200" s="299"/>
      <c r="G200" s="299"/>
      <c r="H200" s="299"/>
    </row>
    <row r="201" spans="1:8">
      <c r="B201" s="44" t="s">
        <v>643</v>
      </c>
      <c r="C201" s="445"/>
      <c r="D201" s="445"/>
    </row>
    <row r="202" spans="1:8">
      <c r="B202" s="44" t="s">
        <v>644</v>
      </c>
      <c r="C202" s="445"/>
      <c r="D202" s="445"/>
    </row>
    <row r="203" spans="1:8">
      <c r="B203" s="44" t="s">
        <v>645</v>
      </c>
      <c r="C203" s="445"/>
      <c r="D203" s="445"/>
    </row>
    <row r="204" spans="1:8">
      <c r="B204" s="44" t="s">
        <v>646</v>
      </c>
      <c r="C204" s="445"/>
      <c r="D204" s="445"/>
    </row>
    <row r="205" spans="1:8">
      <c r="B205" s="44" t="s">
        <v>647</v>
      </c>
      <c r="C205" s="445"/>
      <c r="D205" s="445"/>
    </row>
    <row r="206" spans="1:8">
      <c r="B206" s="44" t="s">
        <v>648</v>
      </c>
      <c r="C206" s="445"/>
      <c r="D206" s="445"/>
    </row>
    <row r="207" spans="1:8">
      <c r="B207" s="44" t="s">
        <v>649</v>
      </c>
      <c r="C207" s="445"/>
      <c r="D207" s="445"/>
    </row>
    <row r="208" spans="1:8">
      <c r="B208" s="44" t="s">
        <v>273</v>
      </c>
      <c r="C208" s="445"/>
      <c r="D208" s="445"/>
    </row>
    <row r="209" spans="1:7">
      <c r="B209" s="44" t="s">
        <v>650</v>
      </c>
      <c r="C209" s="445"/>
      <c r="D209" s="445"/>
    </row>
    <row r="210" spans="1:7">
      <c r="B210" s="44" t="s">
        <v>826</v>
      </c>
      <c r="C210" s="445"/>
      <c r="D210" s="445"/>
    </row>
    <row r="211" spans="1:7">
      <c r="B211" s="44" t="s">
        <v>651</v>
      </c>
      <c r="C211" s="445"/>
      <c r="D211" s="445"/>
    </row>
    <row r="212" spans="1:7">
      <c r="B212" s="44" t="s">
        <v>652</v>
      </c>
      <c r="C212" s="445"/>
      <c r="D212" s="445"/>
    </row>
    <row r="213" spans="1:7">
      <c r="B213" s="44" t="s">
        <v>653</v>
      </c>
      <c r="C213" s="445"/>
      <c r="D213" s="445"/>
    </row>
    <row r="214" spans="1:7">
      <c r="A214" s="14"/>
      <c r="B214" s="23" t="s">
        <v>40</v>
      </c>
      <c r="C214" s="452">
        <f>SUM(C201:C213)</f>
        <v>0</v>
      </c>
      <c r="D214" s="452">
        <f>SUM(D201:D213)</f>
        <v>0</v>
      </c>
      <c r="E214" s="299"/>
    </row>
    <row r="215" spans="1:7">
      <c r="A215" s="296"/>
      <c r="G215" s="299"/>
    </row>
    <row r="216" spans="1:7">
      <c r="A216" s="99">
        <v>32</v>
      </c>
      <c r="B216" s="289" t="s">
        <v>93</v>
      </c>
      <c r="C216" s="477"/>
      <c r="D216" s="466"/>
    </row>
    <row r="217" spans="1:7" ht="31.5">
      <c r="A217" s="101"/>
      <c r="B217" s="402" t="s">
        <v>0</v>
      </c>
      <c r="C217" s="443" t="str">
        <f>C199</f>
        <v>Period Ended
 June 30, 2020</v>
      </c>
      <c r="D217" s="443" t="str">
        <f>D199</f>
        <v>Period Ended 
June 30, 2019</v>
      </c>
    </row>
    <row r="218" spans="1:7">
      <c r="B218" s="230" t="s">
        <v>698</v>
      </c>
      <c r="C218" s="445"/>
      <c r="D218" s="445"/>
    </row>
    <row r="219" spans="1:7">
      <c r="B219" s="45" t="s">
        <v>697</v>
      </c>
      <c r="C219" s="445"/>
      <c r="D219" s="445"/>
    </row>
    <row r="220" spans="1:7">
      <c r="B220" s="45" t="s">
        <v>18</v>
      </c>
      <c r="C220" s="445"/>
      <c r="D220" s="445"/>
    </row>
    <row r="221" spans="1:7">
      <c r="B221" s="45" t="s">
        <v>86</v>
      </c>
      <c r="C221" s="445"/>
      <c r="D221" s="445"/>
    </row>
    <row r="222" spans="1:7">
      <c r="B222" s="45" t="s">
        <v>174</v>
      </c>
      <c r="C222" s="445"/>
      <c r="D222" s="445"/>
    </row>
    <row r="223" spans="1:7">
      <c r="B223" s="45" t="s">
        <v>175</v>
      </c>
      <c r="C223" s="445"/>
      <c r="D223" s="445"/>
    </row>
    <row r="224" spans="1:7">
      <c r="B224" s="45" t="s">
        <v>176</v>
      </c>
      <c r="C224" s="445"/>
      <c r="D224" s="445"/>
    </row>
    <row r="225" spans="1:4">
      <c r="B225" s="45" t="s">
        <v>177</v>
      </c>
      <c r="C225" s="445"/>
      <c r="D225" s="445"/>
    </row>
    <row r="226" spans="1:4">
      <c r="B226" s="45" t="s">
        <v>178</v>
      </c>
      <c r="C226" s="445"/>
      <c r="D226" s="445"/>
    </row>
    <row r="227" spans="1:4">
      <c r="B227" s="45" t="s">
        <v>179</v>
      </c>
      <c r="C227" s="445"/>
      <c r="D227" s="445"/>
    </row>
    <row r="228" spans="1:4">
      <c r="B228" s="45" t="s">
        <v>180</v>
      </c>
      <c r="C228" s="445"/>
      <c r="D228" s="445"/>
    </row>
    <row r="229" spans="1:4">
      <c r="B229" s="45" t="s">
        <v>181</v>
      </c>
      <c r="C229" s="445"/>
      <c r="D229" s="445"/>
    </row>
    <row r="230" spans="1:4">
      <c r="B230" s="45" t="s">
        <v>184</v>
      </c>
      <c r="C230" s="445"/>
      <c r="D230" s="445"/>
    </row>
    <row r="231" spans="1:4">
      <c r="B231" s="286" t="s">
        <v>108</v>
      </c>
      <c r="C231" s="448">
        <f>SUM(C219:C230)</f>
        <v>0</v>
      </c>
      <c r="D231" s="448">
        <f>SUM(D219:D230)</f>
        <v>0</v>
      </c>
    </row>
    <row r="232" spans="1:4">
      <c r="B232" s="230" t="s">
        <v>674</v>
      </c>
      <c r="C232" s="445"/>
      <c r="D232" s="445"/>
    </row>
    <row r="233" spans="1:4">
      <c r="B233" s="45" t="s">
        <v>697</v>
      </c>
      <c r="C233" s="445"/>
      <c r="D233" s="445"/>
    </row>
    <row r="234" spans="1:4">
      <c r="B234" s="45" t="s">
        <v>178</v>
      </c>
      <c r="C234" s="445"/>
      <c r="D234" s="445"/>
    </row>
    <row r="235" spans="1:4">
      <c r="B235" s="45" t="s">
        <v>179</v>
      </c>
      <c r="C235" s="445"/>
      <c r="D235" s="445"/>
    </row>
    <row r="236" spans="1:4">
      <c r="B236" s="286" t="s">
        <v>108</v>
      </c>
      <c r="C236" s="448">
        <f>SUM(C233:C235)</f>
        <v>0</v>
      </c>
      <c r="D236" s="448">
        <f>SUM(D233:D235)</f>
        <v>0</v>
      </c>
    </row>
    <row r="237" spans="1:4">
      <c r="A237" s="14"/>
      <c r="B237" s="230" t="s">
        <v>214</v>
      </c>
      <c r="C237" s="445"/>
      <c r="D237" s="445"/>
    </row>
    <row r="238" spans="1:4">
      <c r="A238" s="14"/>
      <c r="B238" s="45" t="s">
        <v>699</v>
      </c>
      <c r="C238" s="445"/>
      <c r="D238" s="445"/>
    </row>
    <row r="239" spans="1:4">
      <c r="A239" s="14"/>
      <c r="B239" s="45" t="s">
        <v>32</v>
      </c>
      <c r="C239" s="457"/>
      <c r="D239" s="457"/>
    </row>
    <row r="240" spans="1:4">
      <c r="A240" s="14"/>
      <c r="B240" s="286" t="s">
        <v>108</v>
      </c>
      <c r="C240" s="457">
        <f>SUM(C238:C239)</f>
        <v>0</v>
      </c>
      <c r="D240" s="457"/>
    </row>
    <row r="241" spans="1:6">
      <c r="A241" s="14"/>
      <c r="B241" s="23" t="s">
        <v>40</v>
      </c>
      <c r="C241" s="448">
        <f>C231+C236+C240</f>
        <v>0</v>
      </c>
      <c r="D241" s="448">
        <f>D231+D236+D240</f>
        <v>0</v>
      </c>
    </row>
    <row r="242" spans="1:6">
      <c r="A242" s="296"/>
    </row>
    <row r="243" spans="1:6">
      <c r="A243" s="99">
        <v>33</v>
      </c>
      <c r="B243" s="289" t="s">
        <v>38</v>
      </c>
      <c r="C243" s="477"/>
      <c r="D243" s="466"/>
    </row>
    <row r="244" spans="1:6" ht="31.5">
      <c r="A244" s="101"/>
      <c r="B244" s="402" t="s">
        <v>0</v>
      </c>
      <c r="C244" s="443" t="str">
        <f>C217</f>
        <v>Period Ended
 June 30, 2020</v>
      </c>
      <c r="D244" s="443" t="str">
        <f>D217</f>
        <v>Period Ended 
June 30, 2019</v>
      </c>
    </row>
    <row r="245" spans="1:6">
      <c r="A245" s="101"/>
      <c r="B245" s="300" t="s">
        <v>379</v>
      </c>
      <c r="C245" s="445"/>
      <c r="D245" s="445"/>
    </row>
    <row r="246" spans="1:6">
      <c r="B246" s="297" t="s">
        <v>380</v>
      </c>
      <c r="C246" s="445"/>
      <c r="D246" s="445"/>
    </row>
    <row r="247" spans="1:6">
      <c r="B247" s="297" t="s">
        <v>381</v>
      </c>
      <c r="C247" s="445"/>
      <c r="D247" s="445"/>
      <c r="F247" s="299"/>
    </row>
    <row r="248" spans="1:6">
      <c r="B248" s="297" t="s">
        <v>382</v>
      </c>
      <c r="C248" s="445"/>
      <c r="D248" s="445"/>
    </row>
    <row r="249" spans="1:6">
      <c r="B249" s="297" t="s">
        <v>383</v>
      </c>
      <c r="C249" s="445"/>
      <c r="D249" s="445"/>
    </row>
    <row r="250" spans="1:6">
      <c r="B250" s="297" t="s">
        <v>817</v>
      </c>
      <c r="C250" s="445"/>
      <c r="D250" s="445"/>
    </row>
    <row r="251" spans="1:6">
      <c r="B251" s="297" t="s">
        <v>384</v>
      </c>
      <c r="C251" s="445"/>
      <c r="D251" s="445"/>
    </row>
    <row r="252" spans="1:6">
      <c r="A252" s="14"/>
      <c r="B252" s="297" t="s">
        <v>385</v>
      </c>
      <c r="C252" s="445"/>
      <c r="D252" s="445"/>
    </row>
    <row r="253" spans="1:6">
      <c r="B253" s="297" t="s">
        <v>32</v>
      </c>
      <c r="C253" s="445"/>
      <c r="D253" s="445"/>
    </row>
    <row r="254" spans="1:6">
      <c r="B254" s="407" t="s">
        <v>469</v>
      </c>
      <c r="C254" s="448">
        <f>SUM(C246:C253)</f>
        <v>0</v>
      </c>
      <c r="D254" s="448">
        <f>SUM(D246:D253)</f>
        <v>0</v>
      </c>
    </row>
    <row r="255" spans="1:6">
      <c r="B255" s="408" t="s">
        <v>386</v>
      </c>
      <c r="C255" s="451"/>
      <c r="D255" s="451"/>
    </row>
    <row r="256" spans="1:6">
      <c r="B256" s="297" t="s">
        <v>387</v>
      </c>
      <c r="C256" s="445"/>
      <c r="D256" s="445"/>
    </row>
    <row r="257" spans="2:4">
      <c r="B257" s="297" t="s">
        <v>388</v>
      </c>
      <c r="C257" s="445"/>
      <c r="D257" s="445"/>
    </row>
    <row r="258" spans="2:4">
      <c r="B258" s="297" t="s">
        <v>389</v>
      </c>
      <c r="C258" s="445"/>
      <c r="D258" s="445"/>
    </row>
    <row r="259" spans="2:4">
      <c r="B259" s="297" t="s">
        <v>390</v>
      </c>
      <c r="C259" s="445"/>
      <c r="D259" s="445"/>
    </row>
    <row r="260" spans="2:4">
      <c r="B260" s="297" t="s">
        <v>391</v>
      </c>
      <c r="C260" s="445"/>
      <c r="D260" s="445"/>
    </row>
    <row r="261" spans="2:4">
      <c r="B261" s="297" t="s">
        <v>392</v>
      </c>
      <c r="C261" s="445"/>
      <c r="D261" s="445"/>
    </row>
    <row r="262" spans="2:4">
      <c r="B262" s="297" t="s">
        <v>393</v>
      </c>
      <c r="C262" s="445"/>
      <c r="D262" s="445"/>
    </row>
    <row r="263" spans="2:4">
      <c r="B263" s="297" t="s">
        <v>394</v>
      </c>
      <c r="C263" s="445"/>
      <c r="D263" s="445"/>
    </row>
    <row r="264" spans="2:4">
      <c r="B264" s="297" t="s">
        <v>395</v>
      </c>
      <c r="C264" s="445"/>
      <c r="D264" s="445"/>
    </row>
    <row r="265" spans="2:4">
      <c r="B265" s="297" t="s">
        <v>396</v>
      </c>
      <c r="C265" s="445"/>
      <c r="D265" s="445"/>
    </row>
    <row r="266" spans="2:4">
      <c r="B266" s="297" t="s">
        <v>397</v>
      </c>
      <c r="C266" s="445"/>
      <c r="D266" s="445"/>
    </row>
    <row r="267" spans="2:4">
      <c r="B267" s="297" t="s">
        <v>398</v>
      </c>
      <c r="C267" s="445"/>
      <c r="D267" s="445"/>
    </row>
    <row r="268" spans="2:4">
      <c r="B268" s="297" t="s">
        <v>399</v>
      </c>
      <c r="C268" s="445"/>
      <c r="D268" s="445"/>
    </row>
    <row r="269" spans="2:4">
      <c r="B269" s="297" t="s">
        <v>276</v>
      </c>
      <c r="C269" s="445"/>
      <c r="D269" s="445"/>
    </row>
    <row r="270" spans="2:4">
      <c r="B270" s="297" t="s">
        <v>400</v>
      </c>
      <c r="C270" s="445"/>
      <c r="D270" s="445"/>
    </row>
    <row r="271" spans="2:4">
      <c r="B271" s="297" t="s">
        <v>401</v>
      </c>
      <c r="C271" s="445"/>
      <c r="D271" s="445"/>
    </row>
    <row r="272" spans="2:4">
      <c r="B272" s="297" t="s">
        <v>402</v>
      </c>
      <c r="C272" s="445"/>
      <c r="D272" s="445"/>
    </row>
    <row r="273" spans="1:7">
      <c r="B273" s="297" t="s">
        <v>403</v>
      </c>
      <c r="C273" s="445"/>
      <c r="D273" s="445"/>
    </row>
    <row r="274" spans="1:7">
      <c r="A274" s="14"/>
      <c r="B274" s="297" t="s">
        <v>404</v>
      </c>
      <c r="C274" s="445"/>
      <c r="D274" s="445"/>
    </row>
    <row r="275" spans="1:7">
      <c r="B275" s="297" t="s">
        <v>405</v>
      </c>
      <c r="C275" s="445"/>
      <c r="D275" s="445"/>
    </row>
    <row r="276" spans="1:7">
      <c r="B276" s="297" t="s">
        <v>406</v>
      </c>
      <c r="C276" s="445"/>
      <c r="D276" s="445"/>
    </row>
    <row r="277" spans="1:7" ht="13.9" customHeight="1">
      <c r="A277" s="324"/>
      <c r="B277" s="291" t="s">
        <v>407</v>
      </c>
      <c r="C277" s="445"/>
      <c r="D277" s="445"/>
    </row>
    <row r="278" spans="1:7">
      <c r="A278" s="14"/>
      <c r="B278" s="297" t="s">
        <v>408</v>
      </c>
      <c r="C278" s="445"/>
      <c r="D278" s="445"/>
    </row>
    <row r="279" spans="1:7">
      <c r="B279" s="297" t="s">
        <v>409</v>
      </c>
      <c r="C279" s="445"/>
      <c r="D279" s="445"/>
    </row>
    <row r="280" spans="1:7">
      <c r="B280" s="297" t="s">
        <v>410</v>
      </c>
      <c r="C280" s="445"/>
      <c r="D280" s="445"/>
    </row>
    <row r="281" spans="1:7">
      <c r="B281" s="297" t="s">
        <v>411</v>
      </c>
      <c r="C281" s="445"/>
      <c r="D281" s="445"/>
    </row>
    <row r="282" spans="1:7">
      <c r="B282" s="297" t="s">
        <v>412</v>
      </c>
      <c r="C282" s="445"/>
      <c r="D282" s="445"/>
      <c r="G282" s="299"/>
    </row>
    <row r="283" spans="1:7">
      <c r="B283" s="297" t="s">
        <v>783</v>
      </c>
      <c r="C283" s="445"/>
      <c r="D283" s="445"/>
      <c r="G283" s="299"/>
    </row>
    <row r="284" spans="1:7">
      <c r="B284" s="407" t="s">
        <v>469</v>
      </c>
      <c r="C284" s="452">
        <f>SUM(C256:C283)</f>
        <v>0</v>
      </c>
      <c r="D284" s="452">
        <f>SUM(D256:D283)</f>
        <v>0</v>
      </c>
      <c r="G284" s="299"/>
    </row>
    <row r="285" spans="1:7">
      <c r="B285" s="300" t="s">
        <v>413</v>
      </c>
      <c r="C285" s="445"/>
      <c r="D285" s="445"/>
      <c r="G285" s="299"/>
    </row>
    <row r="286" spans="1:7">
      <c r="B286" s="297" t="s">
        <v>414</v>
      </c>
      <c r="C286" s="445"/>
      <c r="D286" s="445"/>
      <c r="G286" s="299"/>
    </row>
    <row r="287" spans="1:7">
      <c r="B287" s="297" t="s">
        <v>415</v>
      </c>
      <c r="C287" s="445"/>
      <c r="D287" s="445"/>
      <c r="G287" s="299"/>
    </row>
    <row r="288" spans="1:7">
      <c r="B288" s="297" t="s">
        <v>416</v>
      </c>
      <c r="C288" s="445"/>
      <c r="D288" s="445"/>
      <c r="G288" s="299"/>
    </row>
    <row r="289" spans="1:8">
      <c r="B289" s="297" t="s">
        <v>207</v>
      </c>
      <c r="C289" s="445"/>
      <c r="D289" s="445"/>
      <c r="G289" s="299"/>
    </row>
    <row r="290" spans="1:8">
      <c r="B290" s="297" t="s">
        <v>417</v>
      </c>
      <c r="C290" s="445"/>
      <c r="D290" s="445"/>
      <c r="G290" s="299"/>
    </row>
    <row r="291" spans="1:8">
      <c r="B291" s="297" t="s">
        <v>418</v>
      </c>
      <c r="C291" s="445"/>
      <c r="D291" s="445"/>
      <c r="G291" s="44"/>
    </row>
    <row r="292" spans="1:8">
      <c r="B292" s="297" t="s">
        <v>419</v>
      </c>
      <c r="C292" s="445"/>
      <c r="D292" s="445"/>
      <c r="G292" s="299"/>
    </row>
    <row r="293" spans="1:8">
      <c r="B293" s="297" t="s">
        <v>420</v>
      </c>
      <c r="C293" s="445"/>
      <c r="D293" s="445"/>
      <c r="G293" s="299"/>
    </row>
    <row r="294" spans="1:8">
      <c r="B294" s="407" t="s">
        <v>469</v>
      </c>
      <c r="C294" s="452">
        <f>SUM(C286:C293)</f>
        <v>0</v>
      </c>
      <c r="D294" s="452">
        <f>SUM(D286:D293)</f>
        <v>0</v>
      </c>
      <c r="G294" s="299"/>
    </row>
    <row r="295" spans="1:8">
      <c r="B295" s="300" t="s">
        <v>720</v>
      </c>
      <c r="C295" s="445"/>
      <c r="D295" s="445"/>
      <c r="G295" s="299"/>
    </row>
    <row r="296" spans="1:8">
      <c r="B296" s="44" t="s">
        <v>709</v>
      </c>
      <c r="C296" s="445"/>
      <c r="D296" s="445"/>
      <c r="G296" s="299"/>
    </row>
    <row r="297" spans="1:8">
      <c r="B297" s="407" t="s">
        <v>469</v>
      </c>
      <c r="C297" s="448">
        <f>SUM(C296:C296)</f>
        <v>0</v>
      </c>
      <c r="D297" s="448">
        <f>SUM(D296:D296)</f>
        <v>0</v>
      </c>
      <c r="G297" s="299"/>
    </row>
    <row r="298" spans="1:8">
      <c r="A298" s="42"/>
      <c r="B298" s="23" t="s">
        <v>40</v>
      </c>
      <c r="C298" s="452">
        <f>C254+C284+C294+C297</f>
        <v>0</v>
      </c>
      <c r="D298" s="452">
        <f>D254+D284+D294+D297</f>
        <v>0</v>
      </c>
      <c r="E298" s="299"/>
      <c r="G298" s="299"/>
      <c r="H298" s="299"/>
    </row>
    <row r="300" spans="1:8">
      <c r="A300" s="301">
        <v>34</v>
      </c>
      <c r="B300" s="289" t="s">
        <v>527</v>
      </c>
    </row>
    <row r="301" spans="1:8" ht="31.5">
      <c r="A301" s="302"/>
      <c r="B301" s="402" t="s">
        <v>0</v>
      </c>
      <c r="C301" s="443" t="str">
        <f>C244</f>
        <v>Period Ended
 June 30, 2020</v>
      </c>
      <c r="D301" s="443" t="str">
        <f>D244</f>
        <v>Period Ended 
June 30, 2019</v>
      </c>
    </row>
    <row r="302" spans="1:8">
      <c r="A302" s="381"/>
      <c r="B302" s="303" t="s">
        <v>473</v>
      </c>
      <c r="C302" s="451"/>
      <c r="D302" s="445"/>
    </row>
    <row r="303" spans="1:8">
      <c r="A303" s="381"/>
      <c r="B303" s="304" t="s">
        <v>474</v>
      </c>
      <c r="C303" s="445"/>
      <c r="D303" s="445"/>
    </row>
    <row r="304" spans="1:8">
      <c r="B304" s="304" t="s">
        <v>475</v>
      </c>
      <c r="C304" s="445"/>
      <c r="D304" s="445"/>
    </row>
    <row r="305" spans="2:4">
      <c r="B305" s="304" t="s">
        <v>476</v>
      </c>
      <c r="C305" s="445"/>
      <c r="D305" s="445"/>
    </row>
    <row r="306" spans="2:4">
      <c r="B306" s="304" t="s">
        <v>477</v>
      </c>
      <c r="C306" s="445"/>
      <c r="D306" s="445"/>
    </row>
    <row r="307" spans="2:4">
      <c r="B307" s="306" t="s">
        <v>478</v>
      </c>
      <c r="C307" s="452">
        <f>SUM(C303:C306)</f>
        <v>0</v>
      </c>
      <c r="D307" s="452">
        <f>SUM(D303:D306)</f>
        <v>0</v>
      </c>
    </row>
    <row r="308" spans="2:4">
      <c r="B308" s="305" t="s">
        <v>479</v>
      </c>
      <c r="C308" s="445"/>
      <c r="D308" s="445"/>
    </row>
    <row r="309" spans="2:4">
      <c r="B309" s="304" t="s">
        <v>75</v>
      </c>
      <c r="C309" s="445"/>
      <c r="D309" s="445"/>
    </row>
    <row r="310" spans="2:4">
      <c r="B310" s="304" t="s">
        <v>480</v>
      </c>
      <c r="C310" s="445"/>
      <c r="D310" s="445"/>
    </row>
    <row r="311" spans="2:4">
      <c r="B311" s="304" t="s">
        <v>481</v>
      </c>
      <c r="C311" s="445"/>
      <c r="D311" s="445"/>
    </row>
    <row r="312" spans="2:4">
      <c r="B312" s="304" t="s">
        <v>482</v>
      </c>
      <c r="C312" s="445"/>
      <c r="D312" s="445"/>
    </row>
    <row r="313" spans="2:4">
      <c r="B313" s="304" t="s">
        <v>483</v>
      </c>
      <c r="C313" s="445"/>
      <c r="D313" s="445"/>
    </row>
    <row r="314" spans="2:4">
      <c r="B314" s="304" t="s">
        <v>188</v>
      </c>
      <c r="C314" s="445"/>
      <c r="D314" s="445"/>
    </row>
    <row r="315" spans="2:4">
      <c r="B315" s="306" t="s">
        <v>484</v>
      </c>
      <c r="C315" s="452">
        <f>SUM(C309:C314)</f>
        <v>0</v>
      </c>
      <c r="D315" s="452">
        <f>SUM(D309:D314)</f>
        <v>0</v>
      </c>
    </row>
    <row r="316" spans="2:4" ht="31.5">
      <c r="B316" s="307" t="s">
        <v>669</v>
      </c>
      <c r="C316" s="445"/>
      <c r="D316" s="445"/>
    </row>
    <row r="317" spans="2:4" ht="31.5">
      <c r="B317" s="308" t="s">
        <v>486</v>
      </c>
      <c r="C317" s="445"/>
      <c r="D317" s="445"/>
    </row>
    <row r="318" spans="2:4">
      <c r="B318" s="304" t="s">
        <v>75</v>
      </c>
      <c r="C318" s="445"/>
      <c r="D318" s="445"/>
    </row>
    <row r="319" spans="2:4">
      <c r="B319" s="304" t="s">
        <v>480</v>
      </c>
      <c r="C319" s="445"/>
      <c r="D319" s="445"/>
    </row>
    <row r="320" spans="2:4">
      <c r="B320" s="304" t="s">
        <v>481</v>
      </c>
      <c r="C320" s="445"/>
      <c r="D320" s="445"/>
    </row>
    <row r="321" spans="2:4">
      <c r="B321" s="304" t="s">
        <v>482</v>
      </c>
      <c r="C321" s="445"/>
      <c r="D321" s="445"/>
    </row>
    <row r="322" spans="2:4">
      <c r="B322" s="304" t="s">
        <v>487</v>
      </c>
      <c r="C322" s="445"/>
      <c r="D322" s="445"/>
    </row>
    <row r="323" spans="2:4">
      <c r="B323" s="306" t="s">
        <v>488</v>
      </c>
      <c r="C323" s="452">
        <f>SUM(C318:C322)</f>
        <v>0</v>
      </c>
      <c r="D323" s="452">
        <f>SUM(D318:D322)</f>
        <v>0</v>
      </c>
    </row>
    <row r="324" spans="2:4">
      <c r="B324" s="305"/>
      <c r="C324" s="445"/>
      <c r="D324" s="445"/>
    </row>
    <row r="325" spans="2:4">
      <c r="B325" s="305" t="s">
        <v>489</v>
      </c>
      <c r="C325" s="445"/>
      <c r="D325" s="445"/>
    </row>
    <row r="326" spans="2:4">
      <c r="B326" s="304" t="s">
        <v>490</v>
      </c>
      <c r="C326" s="445"/>
      <c r="D326" s="445"/>
    </row>
    <row r="327" spans="2:4">
      <c r="B327" s="304" t="s">
        <v>491</v>
      </c>
      <c r="C327" s="445"/>
      <c r="D327" s="445"/>
    </row>
    <row r="328" spans="2:4">
      <c r="B328" s="304" t="s">
        <v>1552</v>
      </c>
      <c r="C328" s="445"/>
      <c r="D328" s="445"/>
    </row>
    <row r="329" spans="2:4">
      <c r="B329" s="304" t="s">
        <v>493</v>
      </c>
      <c r="C329" s="445"/>
      <c r="D329" s="445"/>
    </row>
    <row r="330" spans="2:4">
      <c r="B330" s="304" t="s">
        <v>391</v>
      </c>
      <c r="C330" s="445"/>
      <c r="D330" s="445"/>
    </row>
    <row r="331" spans="2:4">
      <c r="B331" s="304" t="s">
        <v>494</v>
      </c>
      <c r="C331" s="445"/>
      <c r="D331" s="445"/>
    </row>
    <row r="332" spans="2:4">
      <c r="B332" s="304" t="s">
        <v>495</v>
      </c>
      <c r="C332" s="445"/>
      <c r="D332" s="445"/>
    </row>
    <row r="333" spans="2:4">
      <c r="B333" s="304" t="s">
        <v>496</v>
      </c>
      <c r="C333" s="445"/>
      <c r="D333" s="445"/>
    </row>
    <row r="334" spans="2:4">
      <c r="B334" s="304" t="s">
        <v>497</v>
      </c>
      <c r="C334" s="445"/>
      <c r="D334" s="445"/>
    </row>
    <row r="335" spans="2:4">
      <c r="B335" s="304" t="s">
        <v>498</v>
      </c>
      <c r="C335" s="445"/>
      <c r="D335" s="445"/>
    </row>
    <row r="336" spans="2:4">
      <c r="B336" s="304" t="s">
        <v>499</v>
      </c>
      <c r="C336" s="445"/>
      <c r="D336" s="445"/>
    </row>
    <row r="337" spans="1:4">
      <c r="B337" s="304" t="s">
        <v>495</v>
      </c>
      <c r="C337" s="445"/>
      <c r="D337" s="445"/>
    </row>
    <row r="338" spans="1:4">
      <c r="B338" s="304" t="s">
        <v>496</v>
      </c>
      <c r="C338" s="445"/>
      <c r="D338" s="445"/>
    </row>
    <row r="339" spans="1:4">
      <c r="B339" s="304" t="s">
        <v>497</v>
      </c>
      <c r="C339" s="445"/>
      <c r="D339" s="445"/>
    </row>
    <row r="340" spans="1:4">
      <c r="B340" s="304" t="s">
        <v>498</v>
      </c>
      <c r="C340" s="445"/>
      <c r="D340" s="445"/>
    </row>
    <row r="341" spans="1:4">
      <c r="B341" s="304" t="s">
        <v>500</v>
      </c>
      <c r="C341" s="445"/>
      <c r="D341" s="445"/>
    </row>
    <row r="342" spans="1:4">
      <c r="B342" s="304" t="s">
        <v>501</v>
      </c>
      <c r="C342" s="445"/>
      <c r="D342" s="445"/>
    </row>
    <row r="343" spans="1:4">
      <c r="B343" s="304" t="s">
        <v>502</v>
      </c>
      <c r="C343" s="445"/>
      <c r="D343" s="445"/>
    </row>
    <row r="344" spans="1:4">
      <c r="B344" s="306" t="s">
        <v>503</v>
      </c>
      <c r="C344" s="452">
        <f>SUM(C326:C343)</f>
        <v>0</v>
      </c>
      <c r="D344" s="452">
        <f>SUM(D326:D343)</f>
        <v>0</v>
      </c>
    </row>
    <row r="345" spans="1:4">
      <c r="B345" s="305"/>
      <c r="C345" s="445"/>
      <c r="D345" s="445"/>
    </row>
    <row r="346" spans="1:4">
      <c r="B346" s="306" t="s">
        <v>504</v>
      </c>
      <c r="C346" s="452">
        <f>C307+C315+C323-C344</f>
        <v>0</v>
      </c>
      <c r="D346" s="452">
        <f>D307+D315+D323-D344</f>
        <v>0</v>
      </c>
    </row>
    <row r="347" spans="1:4" hidden="1"/>
    <row r="348" spans="1:4" hidden="1">
      <c r="A348" s="371">
        <v>35</v>
      </c>
      <c r="B348" s="289" t="s">
        <v>91</v>
      </c>
    </row>
    <row r="349" spans="1:4" hidden="1">
      <c r="A349" s="372"/>
      <c r="B349" s="289" t="s">
        <v>109</v>
      </c>
    </row>
    <row r="350" spans="1:4" ht="31.5" hidden="1">
      <c r="A350" s="372"/>
      <c r="B350" s="409" t="s">
        <v>0</v>
      </c>
      <c r="C350" s="443" t="str">
        <f>C301</f>
        <v>Period Ended
 June 30, 2020</v>
      </c>
      <c r="D350" s="443" t="str">
        <f>D301</f>
        <v>Period Ended 
June 30, 2019</v>
      </c>
    </row>
    <row r="351" spans="1:4" hidden="1">
      <c r="A351" s="372"/>
      <c r="B351" s="410" t="s">
        <v>65</v>
      </c>
      <c r="C351" s="451"/>
      <c r="D351" s="451"/>
    </row>
    <row r="352" spans="1:4" hidden="1">
      <c r="A352" s="372"/>
      <c r="B352" s="295" t="s">
        <v>1553</v>
      </c>
      <c r="C352" s="446"/>
      <c r="D352" s="446"/>
    </row>
    <row r="353" spans="1:4" hidden="1">
      <c r="A353" s="372"/>
      <c r="B353" s="164" t="s">
        <v>1554</v>
      </c>
      <c r="C353" s="446"/>
      <c r="D353" s="446"/>
    </row>
    <row r="354" spans="1:4" hidden="1">
      <c r="A354" s="372"/>
      <c r="B354" s="441" t="s">
        <v>27</v>
      </c>
      <c r="C354" s="452">
        <f>SUM(C352:C353)</f>
        <v>0</v>
      </c>
      <c r="D354" s="452">
        <f>SUM(D352:D353)</f>
        <v>0</v>
      </c>
    </row>
    <row r="355" spans="1:4" hidden="1">
      <c r="A355" s="372"/>
      <c r="B355" s="411" t="s">
        <v>64</v>
      </c>
      <c r="C355" s="445"/>
      <c r="D355" s="445"/>
    </row>
    <row r="356" spans="1:4" hidden="1">
      <c r="A356" s="372"/>
      <c r="B356" s="295" t="s">
        <v>63</v>
      </c>
      <c r="C356" s="446"/>
      <c r="D356" s="446"/>
    </row>
    <row r="357" spans="1:4" hidden="1">
      <c r="A357" s="372"/>
      <c r="B357" s="295" t="s">
        <v>62</v>
      </c>
      <c r="C357" s="446"/>
      <c r="D357" s="446"/>
    </row>
    <row r="358" spans="1:4" hidden="1">
      <c r="A358" s="372"/>
      <c r="B358" s="295" t="s">
        <v>61</v>
      </c>
      <c r="C358" s="446"/>
      <c r="D358" s="446"/>
    </row>
    <row r="359" spans="1:4" hidden="1">
      <c r="A359" s="372"/>
      <c r="B359" s="441" t="s">
        <v>29</v>
      </c>
      <c r="C359" s="452">
        <f>SUM(C356:C358)</f>
        <v>0</v>
      </c>
      <c r="D359" s="452">
        <f>SUM(D356:D358)</f>
        <v>0</v>
      </c>
    </row>
    <row r="360" spans="1:4" hidden="1">
      <c r="A360" s="372"/>
      <c r="B360" s="412" t="s">
        <v>60</v>
      </c>
      <c r="C360" s="452">
        <f>C359+C354</f>
        <v>0</v>
      </c>
      <c r="D360" s="452">
        <f>D359+D354</f>
        <v>0</v>
      </c>
    </row>
    <row r="361" spans="1:4" hidden="1">
      <c r="A361" s="372"/>
    </row>
    <row r="362" spans="1:4" hidden="1">
      <c r="A362" s="372"/>
      <c r="B362" s="289" t="s">
        <v>59</v>
      </c>
    </row>
    <row r="363" spans="1:4" ht="45.75" hidden="1" customHeight="1">
      <c r="A363" s="372"/>
      <c r="B363" s="409" t="s">
        <v>0</v>
      </c>
      <c r="C363" s="443" t="str">
        <f>C350</f>
        <v>Period Ended
 June 30, 2020</v>
      </c>
      <c r="D363" s="443" t="str">
        <f>D350</f>
        <v>Period Ended 
June 30, 2019</v>
      </c>
    </row>
    <row r="364" spans="1:4" hidden="1">
      <c r="A364" s="372"/>
      <c r="B364" s="413" t="s">
        <v>449</v>
      </c>
      <c r="C364" s="446"/>
      <c r="D364" s="446"/>
    </row>
    <row r="365" spans="1:4" hidden="1">
      <c r="A365" s="372"/>
      <c r="B365" s="412" t="s">
        <v>17</v>
      </c>
      <c r="C365" s="452">
        <f>SUM(C364:C364)</f>
        <v>0</v>
      </c>
      <c r="D365" s="452">
        <f>SUM(D364:D364)</f>
        <v>0</v>
      </c>
    </row>
    <row r="366" spans="1:4" hidden="1">
      <c r="A366" s="372"/>
    </row>
    <row r="367" spans="1:4" hidden="1">
      <c r="A367" s="372"/>
      <c r="B367" s="289" t="s">
        <v>58</v>
      </c>
    </row>
    <row r="368" spans="1:4" ht="31.5" hidden="1">
      <c r="A368" s="372"/>
      <c r="B368" s="414" t="s">
        <v>0</v>
      </c>
      <c r="C368" s="443" t="str">
        <f>C363</f>
        <v>Period Ended
 June 30, 2020</v>
      </c>
      <c r="D368" s="443" t="str">
        <f>D363</f>
        <v>Period Ended 
June 30, 2019</v>
      </c>
    </row>
    <row r="369" spans="1:4" hidden="1">
      <c r="A369" s="372"/>
      <c r="B369" s="415" t="s">
        <v>103</v>
      </c>
      <c r="C369" s="446"/>
      <c r="D369" s="446"/>
    </row>
    <row r="370" spans="1:4" hidden="1">
      <c r="A370" s="372"/>
      <c r="B370" s="295" t="s">
        <v>104</v>
      </c>
      <c r="C370" s="446"/>
      <c r="D370" s="446"/>
    </row>
    <row r="371" spans="1:4" hidden="1">
      <c r="A371" s="372"/>
      <c r="B371" s="295" t="s">
        <v>105</v>
      </c>
      <c r="C371" s="446"/>
      <c r="D371" s="446"/>
    </row>
    <row r="372" spans="1:4" hidden="1">
      <c r="A372" s="372"/>
      <c r="B372" s="295" t="s">
        <v>57</v>
      </c>
      <c r="C372" s="446"/>
      <c r="D372" s="446"/>
    </row>
    <row r="373" spans="1:4" hidden="1">
      <c r="A373" s="372"/>
      <c r="B373" s="295" t="s">
        <v>56</v>
      </c>
      <c r="C373" s="446"/>
      <c r="D373" s="446"/>
    </row>
    <row r="374" spans="1:4" hidden="1">
      <c r="A374" s="372"/>
      <c r="B374" s="295" t="s">
        <v>55</v>
      </c>
      <c r="C374" s="446"/>
      <c r="D374" s="446"/>
    </row>
    <row r="375" spans="1:4" hidden="1">
      <c r="A375" s="372"/>
      <c r="B375" s="164" t="s">
        <v>1555</v>
      </c>
      <c r="C375" s="446"/>
      <c r="D375" s="446"/>
    </row>
    <row r="376" spans="1:4" hidden="1">
      <c r="A376" s="372"/>
      <c r="B376" s="298" t="s">
        <v>1556</v>
      </c>
      <c r="C376" s="446"/>
      <c r="D376" s="446"/>
    </row>
    <row r="377" spans="1:4" hidden="1">
      <c r="A377" s="372"/>
      <c r="B377" s="412" t="s">
        <v>1557</v>
      </c>
      <c r="C377" s="452">
        <f>SUM(C369:C376)</f>
        <v>0</v>
      </c>
      <c r="D377" s="452">
        <f>SUM(D369:D376)</f>
        <v>0</v>
      </c>
    </row>
    <row r="378" spans="1:4" hidden="1"/>
    <row r="379" spans="1:4" hidden="1">
      <c r="A379" s="839" t="s">
        <v>1528</v>
      </c>
      <c r="B379" s="840" t="s">
        <v>1529</v>
      </c>
      <c r="C379" s="841"/>
      <c r="D379" s="841"/>
    </row>
    <row r="380" spans="1:4" ht="31.5" hidden="1">
      <c r="A380" s="842"/>
      <c r="B380" s="843" t="s">
        <v>0</v>
      </c>
      <c r="C380" s="844" t="s">
        <v>1815</v>
      </c>
      <c r="D380" s="844" t="s">
        <v>1530</v>
      </c>
    </row>
    <row r="381" spans="1:4" ht="31.5" hidden="1">
      <c r="A381" s="842"/>
      <c r="B381" s="845" t="s">
        <v>1531</v>
      </c>
      <c r="C381" s="841"/>
      <c r="D381" s="841"/>
    </row>
    <row r="382" spans="1:4" hidden="1">
      <c r="A382" s="842"/>
      <c r="B382" s="845" t="s">
        <v>1532</v>
      </c>
      <c r="C382" s="841"/>
      <c r="D382" s="841"/>
    </row>
    <row r="383" spans="1:4" hidden="1">
      <c r="A383" s="842"/>
      <c r="B383" s="845" t="s">
        <v>1533</v>
      </c>
      <c r="C383" s="841"/>
      <c r="D383" s="841"/>
    </row>
    <row r="384" spans="1:4" hidden="1">
      <c r="A384" s="842"/>
      <c r="B384" s="845" t="s">
        <v>1534</v>
      </c>
      <c r="C384" s="841"/>
      <c r="D384" s="841"/>
    </row>
    <row r="385" spans="1:4" hidden="1">
      <c r="A385" s="842"/>
      <c r="B385" s="840" t="s">
        <v>17</v>
      </c>
      <c r="C385" s="846">
        <f>SUM(C382:C384)</f>
        <v>0</v>
      </c>
      <c r="D385" s="841"/>
    </row>
    <row r="386" spans="1:4" hidden="1">
      <c r="A386" s="837"/>
      <c r="B386" s="835"/>
      <c r="C386" s="838"/>
      <c r="D386" s="836"/>
    </row>
    <row r="387" spans="1:4" ht="48.75" hidden="1" customHeight="1">
      <c r="A387" s="834" t="s">
        <v>1535</v>
      </c>
      <c r="B387" s="1464" t="s">
        <v>1536</v>
      </c>
      <c r="C387" s="1465"/>
      <c r="D387" s="1466"/>
    </row>
    <row r="388" spans="1:4" ht="48.75" customHeight="1">
      <c r="A388" s="847"/>
      <c r="B388" s="848"/>
      <c r="C388" s="848"/>
      <c r="D388" s="848"/>
    </row>
    <row r="390" spans="1:4">
      <c r="A390" s="416" t="s">
        <v>460</v>
      </c>
      <c r="B390" s="290" t="s">
        <v>753</v>
      </c>
      <c r="C390" s="343" t="str">
        <f>BSheet!D67</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4">
    <mergeCell ref="G81:L81"/>
    <mergeCell ref="B387:D387"/>
    <mergeCell ref="A1:D1"/>
    <mergeCell ref="A2:D2"/>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5" max="3" man="1"/>
    <brk id="315" max="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topLeftCell="A133" zoomScale="85" zoomScaleSheetLayoutView="85" workbookViewId="0">
      <selection activeCell="F156" sqref="F156"/>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2" t="s">
        <v>541</v>
      </c>
      <c r="B1" s="1472"/>
      <c r="C1" s="1472"/>
      <c r="D1" s="1472"/>
      <c r="E1" s="1472"/>
      <c r="F1" s="1472"/>
    </row>
    <row r="2" spans="1:7">
      <c r="A2" s="1473" t="s">
        <v>542</v>
      </c>
      <c r="B2" s="1473"/>
      <c r="C2" s="1473"/>
      <c r="D2" s="1473"/>
      <c r="E2" s="1473"/>
      <c r="F2" s="1473"/>
    </row>
    <row r="3" spans="1:7">
      <c r="A3" s="1474" t="s">
        <v>1828</v>
      </c>
      <c r="B3" s="1474"/>
      <c r="C3" s="1474"/>
      <c r="D3" s="1474"/>
      <c r="E3" s="1474"/>
      <c r="F3" s="1474"/>
    </row>
    <row r="4" spans="1:7" ht="15" customHeight="1">
      <c r="A4" s="1475"/>
      <c r="B4" s="1475"/>
      <c r="C4" s="1475"/>
      <c r="D4" s="1475"/>
      <c r="E4" s="1475"/>
      <c r="F4" s="1475"/>
    </row>
    <row r="5" spans="1:7">
      <c r="A5" s="1476" t="s">
        <v>543</v>
      </c>
      <c r="B5" s="1476"/>
      <c r="C5" s="1476"/>
      <c r="D5" s="1476"/>
      <c r="E5" s="1476"/>
      <c r="F5" s="1476"/>
    </row>
    <row r="6" spans="1:7" ht="17.25">
      <c r="A6" s="1477" t="s">
        <v>741</v>
      </c>
      <c r="B6" s="1477"/>
      <c r="C6" s="1477"/>
      <c r="D6" s="1477"/>
      <c r="E6" s="1477"/>
      <c r="F6" s="1477"/>
      <c r="G6" s="211"/>
    </row>
    <row r="7" spans="1:7" ht="38.25">
      <c r="A7" s="1478" t="s">
        <v>544</v>
      </c>
      <c r="B7" s="1478" t="s">
        <v>545</v>
      </c>
      <c r="C7" s="851" t="s">
        <v>546</v>
      </c>
      <c r="D7" s="852" t="s">
        <v>701</v>
      </c>
      <c r="E7" s="852" t="s">
        <v>716</v>
      </c>
      <c r="F7" s="851" t="s">
        <v>547</v>
      </c>
    </row>
    <row r="8" spans="1:7">
      <c r="A8" s="1479"/>
      <c r="B8" s="1479"/>
      <c r="C8" s="853" t="s">
        <v>713</v>
      </c>
      <c r="D8" s="853" t="s">
        <v>714</v>
      </c>
      <c r="E8" s="853" t="s">
        <v>721</v>
      </c>
      <c r="F8" s="853"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854"/>
      <c r="B16" s="855" t="s">
        <v>108</v>
      </c>
      <c r="C16" s="856"/>
      <c r="D16" s="856"/>
      <c r="E16" s="856"/>
      <c r="F16" s="856"/>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854"/>
      <c r="B40" s="855" t="s">
        <v>108</v>
      </c>
      <c r="C40" s="856"/>
      <c r="D40" s="856"/>
      <c r="E40" s="856"/>
      <c r="F40" s="856"/>
    </row>
    <row r="41" spans="1:6" ht="15">
      <c r="C41" s="312"/>
      <c r="D41" s="312"/>
      <c r="E41" s="312"/>
      <c r="F41" s="312"/>
    </row>
    <row r="42" spans="1:6">
      <c r="A42" s="857"/>
      <c r="B42" s="855" t="s">
        <v>573</v>
      </c>
      <c r="C42" s="858"/>
      <c r="D42" s="858"/>
      <c r="E42" s="858"/>
      <c r="F42" s="858"/>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478" t="s">
        <v>544</v>
      </c>
      <c r="B55" s="1478" t="s">
        <v>545</v>
      </c>
      <c r="C55" s="859" t="str">
        <f t="shared" ref="C55:E56" si="1">C7</f>
        <v>TURNOVER</v>
      </c>
      <c r="D55" s="860" t="str">
        <f t="shared" si="1"/>
        <v>OTHER OPERATING REVENUE</v>
      </c>
      <c r="E55" s="860" t="str">
        <f t="shared" si="1"/>
        <v>REVENUE FROM OPERATIONS     (NOTE- 25)</v>
      </c>
      <c r="F55" s="859" t="s">
        <v>547</v>
      </c>
    </row>
    <row r="56" spans="1:6" ht="16.5" customHeight="1">
      <c r="A56" s="1479"/>
      <c r="B56" s="1479"/>
      <c r="C56" s="859" t="str">
        <f t="shared" si="1"/>
        <v>(1)</v>
      </c>
      <c r="D56" s="859" t="str">
        <f t="shared" si="1"/>
        <v>(2)</v>
      </c>
      <c r="E56" s="859" t="str">
        <f t="shared" si="1"/>
        <v>(3) =(1)+(2)</v>
      </c>
      <c r="F56" s="859" t="str">
        <f>F8</f>
        <v>(4)</v>
      </c>
    </row>
    <row r="57" spans="1:6" ht="15">
      <c r="A57" s="213" t="s">
        <v>125</v>
      </c>
      <c r="B57" s="214" t="s">
        <v>581</v>
      </c>
      <c r="C57" s="861"/>
      <c r="D57" s="861"/>
      <c r="E57" s="861"/>
      <c r="F57" s="861"/>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855"/>
      <c r="B65" s="855" t="s">
        <v>108</v>
      </c>
      <c r="C65" s="858"/>
      <c r="D65" s="858"/>
      <c r="E65" s="858"/>
      <c r="F65" s="858"/>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855"/>
      <c r="B91" s="855" t="s">
        <v>108</v>
      </c>
      <c r="C91" s="858"/>
      <c r="D91" s="858"/>
      <c r="E91" s="858"/>
      <c r="F91" s="858"/>
    </row>
    <row r="92" spans="1:6" ht="15">
      <c r="A92" s="218"/>
      <c r="B92" s="219"/>
      <c r="C92" s="322"/>
      <c r="D92" s="322"/>
      <c r="E92" s="322"/>
      <c r="F92" s="323"/>
    </row>
    <row r="93" spans="1:6">
      <c r="A93" s="855"/>
      <c r="B93" s="855" t="s">
        <v>605</v>
      </c>
      <c r="C93" s="321"/>
      <c r="D93" s="321"/>
      <c r="E93" s="321"/>
      <c r="F93" s="321"/>
    </row>
    <row r="94" spans="1:6">
      <c r="A94" s="218"/>
      <c r="B94" s="219"/>
      <c r="C94" s="280"/>
      <c r="D94" s="280"/>
      <c r="E94" s="280"/>
      <c r="F94" s="280"/>
    </row>
    <row r="95" spans="1:6">
      <c r="A95" s="218"/>
      <c r="B95" s="219"/>
      <c r="C95" s="280"/>
      <c r="D95" s="280"/>
      <c r="E95" s="280"/>
      <c r="F95" s="280"/>
    </row>
    <row r="96" spans="1:6" ht="15">
      <c r="A96" s="1468" t="s">
        <v>606</v>
      </c>
      <c r="B96" s="1468"/>
      <c r="C96" s="1468"/>
      <c r="D96" s="1468"/>
      <c r="E96" s="1468"/>
      <c r="F96" s="1468"/>
    </row>
    <row r="97" spans="1:7" ht="16.5" customHeight="1">
      <c r="A97" s="1471" t="s">
        <v>607</v>
      </c>
      <c r="B97" s="1471"/>
      <c r="C97" s="1471"/>
      <c r="D97" s="1471"/>
      <c r="E97" s="1471"/>
      <c r="F97" s="1471"/>
      <c r="G97" s="222"/>
    </row>
    <row r="98" spans="1:7">
      <c r="A98" s="1468" t="s">
        <v>608</v>
      </c>
      <c r="B98" s="1468"/>
      <c r="C98" s="1468"/>
      <c r="D98" s="1468"/>
      <c r="E98" s="1468"/>
      <c r="F98" s="1468"/>
    </row>
    <row r="99" spans="1:7" ht="15">
      <c r="A99" s="1468" t="s">
        <v>609</v>
      </c>
      <c r="B99" s="1468"/>
      <c r="C99" s="1468"/>
      <c r="D99" s="1468"/>
      <c r="E99" s="1468"/>
      <c r="F99" s="1468"/>
    </row>
    <row r="100" spans="1:7">
      <c r="A100" s="1468" t="s">
        <v>610</v>
      </c>
      <c r="B100" s="1468"/>
      <c r="C100" s="1468"/>
      <c r="D100" s="1468"/>
      <c r="E100" s="1468"/>
      <c r="F100" s="1468"/>
    </row>
    <row r="101" spans="1:7">
      <c r="A101" s="218"/>
      <c r="B101" s="219"/>
      <c r="C101" s="280"/>
      <c r="D101" s="280"/>
      <c r="E101" s="280"/>
      <c r="F101" s="280"/>
    </row>
    <row r="102" spans="1:7">
      <c r="F102" s="278"/>
    </row>
    <row r="103" spans="1:7" ht="36.75" customHeight="1">
      <c r="A103" s="1469" t="s">
        <v>544</v>
      </c>
      <c r="B103" s="1469" t="s">
        <v>545</v>
      </c>
      <c r="C103" s="862" t="str">
        <f t="shared" ref="C103:F104" si="2">C55</f>
        <v>TURNOVER</v>
      </c>
      <c r="D103" s="863" t="str">
        <f t="shared" si="2"/>
        <v>OTHER OPERATING REVENUE</v>
      </c>
      <c r="E103" s="863" t="str">
        <f t="shared" si="2"/>
        <v>REVENUE FROM OPERATIONS     (NOTE- 25)</v>
      </c>
      <c r="F103" s="863" t="str">
        <f t="shared" si="2"/>
        <v>TRADING PROFIT</v>
      </c>
    </row>
    <row r="104" spans="1:7">
      <c r="A104" s="1469"/>
      <c r="B104" s="1470"/>
      <c r="C104" s="862" t="str">
        <f t="shared" si="2"/>
        <v>(1)</v>
      </c>
      <c r="D104" s="863" t="str">
        <f t="shared" si="2"/>
        <v>(2)</v>
      </c>
      <c r="E104" s="863" t="str">
        <f t="shared" si="2"/>
        <v>(3) =(1)+(2)</v>
      </c>
      <c r="F104" s="863" t="str">
        <f t="shared" si="2"/>
        <v>(4)</v>
      </c>
    </row>
    <row r="105" spans="1:7" ht="15">
      <c r="A105" s="213" t="s">
        <v>611</v>
      </c>
      <c r="B105" s="214" t="s">
        <v>612</v>
      </c>
      <c r="C105" s="861"/>
      <c r="D105" s="861"/>
      <c r="E105" s="861"/>
      <c r="F105" s="861"/>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854"/>
      <c r="B112" s="864" t="s">
        <v>108</v>
      </c>
      <c r="C112" s="856"/>
      <c r="D112" s="856"/>
      <c r="E112" s="856"/>
      <c r="F112" s="856"/>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854"/>
      <c r="B134" s="864" t="s">
        <v>108</v>
      </c>
      <c r="C134" s="856"/>
      <c r="D134" s="856"/>
      <c r="E134" s="856"/>
      <c r="F134" s="856"/>
    </row>
    <row r="135" spans="1:6" ht="15">
      <c r="A135" s="218"/>
      <c r="C135" s="312"/>
      <c r="D135" s="312"/>
      <c r="E135" s="312"/>
      <c r="F135" s="312"/>
    </row>
    <row r="136" spans="1:6">
      <c r="A136" s="857"/>
      <c r="B136" s="864" t="s">
        <v>622</v>
      </c>
      <c r="C136" s="858"/>
      <c r="D136" s="858"/>
      <c r="E136" s="858"/>
      <c r="F136" s="858"/>
    </row>
    <row r="137" spans="1:6" ht="15">
      <c r="A137" s="218"/>
      <c r="B137" s="214"/>
      <c r="C137" s="861"/>
      <c r="D137" s="861"/>
      <c r="E137" s="861"/>
      <c r="F137" s="861"/>
    </row>
    <row r="138" spans="1:6">
      <c r="A138" s="857"/>
      <c r="B138" s="865" t="s">
        <v>623</v>
      </c>
      <c r="C138" s="858"/>
      <c r="D138" s="858"/>
      <c r="E138" s="858"/>
      <c r="F138" s="858"/>
    </row>
    <row r="140" spans="1:6">
      <c r="B140" s="210" t="s">
        <v>702</v>
      </c>
      <c r="E140" s="279">
        <f>E138-'[64]P&amp;L'!D7</f>
        <v>0</v>
      </c>
      <c r="F140" s="279">
        <f>F138-('[64]P&amp;L'!D7-'[64]P&amp;L'!D11-'[64]P&amp;L'!D12-'[64]P&amp;L'!D13-'[64]PL  Notes'!C254)</f>
        <v>0</v>
      </c>
    </row>
    <row r="141" spans="1:6" ht="15">
      <c r="A141" s="210" t="s">
        <v>624</v>
      </c>
    </row>
    <row r="142" spans="1:6" ht="15">
      <c r="A142" s="226" t="s">
        <v>625</v>
      </c>
      <c r="B142" s="226"/>
      <c r="C142" s="281"/>
      <c r="D142" s="281"/>
      <c r="E142" s="281"/>
      <c r="F142" s="281"/>
    </row>
    <row r="143" spans="1:6">
      <c r="A143" s="1468" t="s">
        <v>608</v>
      </c>
      <c r="B143" s="1468"/>
      <c r="C143" s="1468"/>
      <c r="D143" s="1468"/>
      <c r="E143" s="1468"/>
      <c r="F143" s="1468"/>
    </row>
    <row r="144" spans="1:6" ht="15">
      <c r="A144" s="1468" t="s">
        <v>609</v>
      </c>
      <c r="B144" s="1468"/>
      <c r="C144" s="1468"/>
      <c r="D144" s="1468"/>
      <c r="E144" s="1468"/>
      <c r="F144" s="1468"/>
    </row>
    <row r="145" spans="1:6" ht="15">
      <c r="A145" s="1468" t="s">
        <v>626</v>
      </c>
      <c r="B145" s="1468"/>
      <c r="C145" s="1468"/>
      <c r="D145" s="1468"/>
      <c r="E145" s="1468"/>
      <c r="F145" s="1468"/>
    </row>
    <row r="146" spans="1:6">
      <c r="A146" s="226" t="s">
        <v>580</v>
      </c>
      <c r="B146" s="226"/>
      <c r="C146" s="281"/>
      <c r="D146" s="281"/>
      <c r="E146" s="281"/>
      <c r="F146" s="281"/>
    </row>
    <row r="147" spans="1:6">
      <c r="A147" s="1468" t="s">
        <v>627</v>
      </c>
      <c r="B147" s="1468"/>
      <c r="C147" s="1468"/>
      <c r="D147" s="1468"/>
      <c r="E147" s="1468"/>
      <c r="F147" s="1468"/>
    </row>
    <row r="148" spans="1:6">
      <c r="A148" s="1468" t="s">
        <v>670</v>
      </c>
      <c r="B148" s="1468"/>
      <c r="C148" s="1468"/>
      <c r="D148" s="1468"/>
      <c r="E148" s="1468"/>
      <c r="F148" s="1468"/>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97:F97"/>
    <mergeCell ref="A1:F1"/>
    <mergeCell ref="A2:F2"/>
    <mergeCell ref="A3:F3"/>
    <mergeCell ref="A4:F4"/>
    <mergeCell ref="A5:F5"/>
    <mergeCell ref="A6:F6"/>
    <mergeCell ref="A7:A8"/>
    <mergeCell ref="B7:B8"/>
    <mergeCell ref="A55:A56"/>
    <mergeCell ref="B55:B56"/>
    <mergeCell ref="A96:F96"/>
    <mergeCell ref="A144:F144"/>
    <mergeCell ref="A145:F145"/>
    <mergeCell ref="A147:F147"/>
    <mergeCell ref="A148:F148"/>
    <mergeCell ref="A98:F98"/>
    <mergeCell ref="A99:F99"/>
    <mergeCell ref="A100:F100"/>
    <mergeCell ref="A103:A104"/>
    <mergeCell ref="B103:B104"/>
    <mergeCell ref="A143:F143"/>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2"/>
  <sheetViews>
    <sheetView view="pageBreakPreview" topLeftCell="A19" zoomScale="70" zoomScaleSheetLayoutView="70" workbookViewId="0">
      <selection activeCell="A52" sqref="A52"/>
    </sheetView>
  </sheetViews>
  <sheetFormatPr defaultColWidth="8.7109375" defaultRowHeight="12.75"/>
  <cols>
    <col min="1" max="1" width="5.7109375" style="210" customWidth="1"/>
    <col min="2" max="2" width="27.42578125" style="210" customWidth="1"/>
    <col min="3" max="3" width="11.5703125" style="210" customWidth="1"/>
    <col min="4" max="4" width="11.85546875" style="210" customWidth="1"/>
    <col min="5" max="5" width="10.85546875" style="210" customWidth="1"/>
    <col min="6" max="6" width="12.5703125" style="210" customWidth="1"/>
    <col min="7" max="7" width="10.7109375" style="210" customWidth="1"/>
    <col min="8" max="8" width="11.5703125" style="210" customWidth="1"/>
    <col min="9" max="9" width="13.42578125" style="210" customWidth="1"/>
    <col min="10" max="10" width="15.28515625" style="210" customWidth="1"/>
    <col min="11" max="256" width="8.7109375" style="210"/>
    <col min="257" max="257" width="5.7109375" style="210" customWidth="1"/>
    <col min="258" max="258" width="27.42578125" style="210" customWidth="1"/>
    <col min="259" max="259" width="11.5703125" style="210" customWidth="1"/>
    <col min="260" max="260" width="11.85546875" style="210" customWidth="1"/>
    <col min="261" max="261" width="10.85546875" style="210" customWidth="1"/>
    <col min="262" max="262" width="12.5703125" style="210" customWidth="1"/>
    <col min="263" max="263" width="10.7109375" style="210" customWidth="1"/>
    <col min="264" max="264" width="11.5703125" style="210" customWidth="1"/>
    <col min="265" max="265" width="13.42578125" style="210" customWidth="1"/>
    <col min="266" max="266" width="15.28515625" style="210" customWidth="1"/>
    <col min="267" max="512" width="8.7109375" style="210"/>
    <col min="513" max="513" width="5.7109375" style="210" customWidth="1"/>
    <col min="514" max="514" width="27.42578125" style="210" customWidth="1"/>
    <col min="515" max="515" width="11.5703125" style="210" customWidth="1"/>
    <col min="516" max="516" width="11.85546875" style="210" customWidth="1"/>
    <col min="517" max="517" width="10.85546875" style="210" customWidth="1"/>
    <col min="518" max="518" width="12.5703125" style="210" customWidth="1"/>
    <col min="519" max="519" width="10.7109375" style="210" customWidth="1"/>
    <col min="520" max="520" width="11.5703125" style="210" customWidth="1"/>
    <col min="521" max="521" width="13.42578125" style="210" customWidth="1"/>
    <col min="522" max="522" width="15.28515625" style="210" customWidth="1"/>
    <col min="523" max="768" width="8.7109375" style="210"/>
    <col min="769" max="769" width="5.7109375" style="210" customWidth="1"/>
    <col min="770" max="770" width="27.42578125" style="210" customWidth="1"/>
    <col min="771" max="771" width="11.5703125" style="210" customWidth="1"/>
    <col min="772" max="772" width="11.85546875" style="210" customWidth="1"/>
    <col min="773" max="773" width="10.85546875" style="210" customWidth="1"/>
    <col min="774" max="774" width="12.5703125" style="210" customWidth="1"/>
    <col min="775" max="775" width="10.7109375" style="210" customWidth="1"/>
    <col min="776" max="776" width="11.5703125" style="210" customWidth="1"/>
    <col min="777" max="777" width="13.42578125" style="210" customWidth="1"/>
    <col min="778" max="778" width="15.28515625" style="210" customWidth="1"/>
    <col min="779" max="1024" width="8.7109375" style="210"/>
    <col min="1025" max="1025" width="5.7109375" style="210" customWidth="1"/>
    <col min="1026" max="1026" width="27.42578125" style="210" customWidth="1"/>
    <col min="1027" max="1027" width="11.5703125" style="210" customWidth="1"/>
    <col min="1028" max="1028" width="11.85546875" style="210" customWidth="1"/>
    <col min="1029" max="1029" width="10.85546875" style="210" customWidth="1"/>
    <col min="1030" max="1030" width="12.5703125" style="210" customWidth="1"/>
    <col min="1031" max="1031" width="10.7109375" style="210" customWidth="1"/>
    <col min="1032" max="1032" width="11.5703125" style="210" customWidth="1"/>
    <col min="1033" max="1033" width="13.42578125" style="210" customWidth="1"/>
    <col min="1034" max="1034" width="15.28515625" style="210" customWidth="1"/>
    <col min="1035" max="1280" width="8.7109375" style="210"/>
    <col min="1281" max="1281" width="5.7109375" style="210" customWidth="1"/>
    <col min="1282" max="1282" width="27.42578125" style="210" customWidth="1"/>
    <col min="1283" max="1283" width="11.5703125" style="210" customWidth="1"/>
    <col min="1284" max="1284" width="11.85546875" style="210" customWidth="1"/>
    <col min="1285" max="1285" width="10.85546875" style="210" customWidth="1"/>
    <col min="1286" max="1286" width="12.5703125" style="210" customWidth="1"/>
    <col min="1287" max="1287" width="10.7109375" style="210" customWidth="1"/>
    <col min="1288" max="1288" width="11.5703125" style="210" customWidth="1"/>
    <col min="1289" max="1289" width="13.42578125" style="210" customWidth="1"/>
    <col min="1290" max="1290" width="15.28515625" style="210" customWidth="1"/>
    <col min="1291" max="1536" width="8.7109375" style="210"/>
    <col min="1537" max="1537" width="5.7109375" style="210" customWidth="1"/>
    <col min="1538" max="1538" width="27.42578125" style="210" customWidth="1"/>
    <col min="1539" max="1539" width="11.5703125" style="210" customWidth="1"/>
    <col min="1540" max="1540" width="11.85546875" style="210" customWidth="1"/>
    <col min="1541" max="1541" width="10.85546875" style="210" customWidth="1"/>
    <col min="1542" max="1542" width="12.5703125" style="210" customWidth="1"/>
    <col min="1543" max="1543" width="10.7109375" style="210" customWidth="1"/>
    <col min="1544" max="1544" width="11.5703125" style="210" customWidth="1"/>
    <col min="1545" max="1545" width="13.42578125" style="210" customWidth="1"/>
    <col min="1546" max="1546" width="15.28515625" style="210" customWidth="1"/>
    <col min="1547" max="1792" width="8.7109375" style="210"/>
    <col min="1793" max="1793" width="5.7109375" style="210" customWidth="1"/>
    <col min="1794" max="1794" width="27.42578125" style="210" customWidth="1"/>
    <col min="1795" max="1795" width="11.5703125" style="210" customWidth="1"/>
    <col min="1796" max="1796" width="11.85546875" style="210" customWidth="1"/>
    <col min="1797" max="1797" width="10.85546875" style="210" customWidth="1"/>
    <col min="1798" max="1798" width="12.5703125" style="210" customWidth="1"/>
    <col min="1799" max="1799" width="10.7109375" style="210" customWidth="1"/>
    <col min="1800" max="1800" width="11.5703125" style="210" customWidth="1"/>
    <col min="1801" max="1801" width="13.42578125" style="210" customWidth="1"/>
    <col min="1802" max="1802" width="15.28515625" style="210" customWidth="1"/>
    <col min="1803" max="2048" width="8.7109375" style="210"/>
    <col min="2049" max="2049" width="5.7109375" style="210" customWidth="1"/>
    <col min="2050" max="2050" width="27.42578125" style="210" customWidth="1"/>
    <col min="2051" max="2051" width="11.5703125" style="210" customWidth="1"/>
    <col min="2052" max="2052" width="11.85546875" style="210" customWidth="1"/>
    <col min="2053" max="2053" width="10.85546875" style="210" customWidth="1"/>
    <col min="2054" max="2054" width="12.5703125" style="210" customWidth="1"/>
    <col min="2055" max="2055" width="10.7109375" style="210" customWidth="1"/>
    <col min="2056" max="2056" width="11.5703125" style="210" customWidth="1"/>
    <col min="2057" max="2057" width="13.42578125" style="210" customWidth="1"/>
    <col min="2058" max="2058" width="15.28515625" style="210" customWidth="1"/>
    <col min="2059" max="2304" width="8.7109375" style="210"/>
    <col min="2305" max="2305" width="5.7109375" style="210" customWidth="1"/>
    <col min="2306" max="2306" width="27.42578125" style="210" customWidth="1"/>
    <col min="2307" max="2307" width="11.5703125" style="210" customWidth="1"/>
    <col min="2308" max="2308" width="11.85546875" style="210" customWidth="1"/>
    <col min="2309" max="2309" width="10.85546875" style="210" customWidth="1"/>
    <col min="2310" max="2310" width="12.5703125" style="210" customWidth="1"/>
    <col min="2311" max="2311" width="10.7109375" style="210" customWidth="1"/>
    <col min="2312" max="2312" width="11.5703125" style="210" customWidth="1"/>
    <col min="2313" max="2313" width="13.42578125" style="210" customWidth="1"/>
    <col min="2314" max="2314" width="15.28515625" style="210" customWidth="1"/>
    <col min="2315" max="2560" width="8.7109375" style="210"/>
    <col min="2561" max="2561" width="5.7109375" style="210" customWidth="1"/>
    <col min="2562" max="2562" width="27.42578125" style="210" customWidth="1"/>
    <col min="2563" max="2563" width="11.5703125" style="210" customWidth="1"/>
    <col min="2564" max="2564" width="11.85546875" style="210" customWidth="1"/>
    <col min="2565" max="2565" width="10.85546875" style="210" customWidth="1"/>
    <col min="2566" max="2566" width="12.5703125" style="210" customWidth="1"/>
    <col min="2567" max="2567" width="10.7109375" style="210" customWidth="1"/>
    <col min="2568" max="2568" width="11.5703125" style="210" customWidth="1"/>
    <col min="2569" max="2569" width="13.42578125" style="210" customWidth="1"/>
    <col min="2570" max="2570" width="15.28515625" style="210" customWidth="1"/>
    <col min="2571" max="2816" width="8.7109375" style="210"/>
    <col min="2817" max="2817" width="5.7109375" style="210" customWidth="1"/>
    <col min="2818" max="2818" width="27.42578125" style="210" customWidth="1"/>
    <col min="2819" max="2819" width="11.5703125" style="210" customWidth="1"/>
    <col min="2820" max="2820" width="11.85546875" style="210" customWidth="1"/>
    <col min="2821" max="2821" width="10.85546875" style="210" customWidth="1"/>
    <col min="2822" max="2822" width="12.5703125" style="210" customWidth="1"/>
    <col min="2823" max="2823" width="10.7109375" style="210" customWidth="1"/>
    <col min="2824" max="2824" width="11.5703125" style="210" customWidth="1"/>
    <col min="2825" max="2825" width="13.42578125" style="210" customWidth="1"/>
    <col min="2826" max="2826" width="15.28515625" style="210" customWidth="1"/>
    <col min="2827" max="3072" width="8.7109375" style="210"/>
    <col min="3073" max="3073" width="5.7109375" style="210" customWidth="1"/>
    <col min="3074" max="3074" width="27.42578125" style="210" customWidth="1"/>
    <col min="3075" max="3075" width="11.5703125" style="210" customWidth="1"/>
    <col min="3076" max="3076" width="11.85546875" style="210" customWidth="1"/>
    <col min="3077" max="3077" width="10.85546875" style="210" customWidth="1"/>
    <col min="3078" max="3078" width="12.5703125" style="210" customWidth="1"/>
    <col min="3079" max="3079" width="10.7109375" style="210" customWidth="1"/>
    <col min="3080" max="3080" width="11.5703125" style="210" customWidth="1"/>
    <col min="3081" max="3081" width="13.42578125" style="210" customWidth="1"/>
    <col min="3082" max="3082" width="15.28515625" style="210" customWidth="1"/>
    <col min="3083" max="3328" width="8.7109375" style="210"/>
    <col min="3329" max="3329" width="5.7109375" style="210" customWidth="1"/>
    <col min="3330" max="3330" width="27.42578125" style="210" customWidth="1"/>
    <col min="3331" max="3331" width="11.5703125" style="210" customWidth="1"/>
    <col min="3332" max="3332" width="11.85546875" style="210" customWidth="1"/>
    <col min="3333" max="3333" width="10.85546875" style="210" customWidth="1"/>
    <col min="3334" max="3334" width="12.5703125" style="210" customWidth="1"/>
    <col min="3335" max="3335" width="10.7109375" style="210" customWidth="1"/>
    <col min="3336" max="3336" width="11.5703125" style="210" customWidth="1"/>
    <col min="3337" max="3337" width="13.42578125" style="210" customWidth="1"/>
    <col min="3338" max="3338" width="15.28515625" style="210" customWidth="1"/>
    <col min="3339" max="3584" width="8.7109375" style="210"/>
    <col min="3585" max="3585" width="5.7109375" style="210" customWidth="1"/>
    <col min="3586" max="3586" width="27.42578125" style="210" customWidth="1"/>
    <col min="3587" max="3587" width="11.5703125" style="210" customWidth="1"/>
    <col min="3588" max="3588" width="11.85546875" style="210" customWidth="1"/>
    <col min="3589" max="3589" width="10.85546875" style="210" customWidth="1"/>
    <col min="3590" max="3590" width="12.5703125" style="210" customWidth="1"/>
    <col min="3591" max="3591" width="10.7109375" style="210" customWidth="1"/>
    <col min="3592" max="3592" width="11.5703125" style="210" customWidth="1"/>
    <col min="3593" max="3593" width="13.42578125" style="210" customWidth="1"/>
    <col min="3594" max="3594" width="15.28515625" style="210" customWidth="1"/>
    <col min="3595" max="3840" width="8.7109375" style="210"/>
    <col min="3841" max="3841" width="5.7109375" style="210" customWidth="1"/>
    <col min="3842" max="3842" width="27.42578125" style="210" customWidth="1"/>
    <col min="3843" max="3843" width="11.5703125" style="210" customWidth="1"/>
    <col min="3844" max="3844" width="11.85546875" style="210" customWidth="1"/>
    <col min="3845" max="3845" width="10.85546875" style="210" customWidth="1"/>
    <col min="3846" max="3846" width="12.5703125" style="210" customWidth="1"/>
    <col min="3847" max="3847" width="10.7109375" style="210" customWidth="1"/>
    <col min="3848" max="3848" width="11.5703125" style="210" customWidth="1"/>
    <col min="3849" max="3849" width="13.42578125" style="210" customWidth="1"/>
    <col min="3850" max="3850" width="15.28515625" style="210" customWidth="1"/>
    <col min="3851" max="4096" width="8.7109375" style="210"/>
    <col min="4097" max="4097" width="5.7109375" style="210" customWidth="1"/>
    <col min="4098" max="4098" width="27.42578125" style="210" customWidth="1"/>
    <col min="4099" max="4099" width="11.5703125" style="210" customWidth="1"/>
    <col min="4100" max="4100" width="11.85546875" style="210" customWidth="1"/>
    <col min="4101" max="4101" width="10.85546875" style="210" customWidth="1"/>
    <col min="4102" max="4102" width="12.5703125" style="210" customWidth="1"/>
    <col min="4103" max="4103" width="10.7109375" style="210" customWidth="1"/>
    <col min="4104" max="4104" width="11.5703125" style="210" customWidth="1"/>
    <col min="4105" max="4105" width="13.42578125" style="210" customWidth="1"/>
    <col min="4106" max="4106" width="15.28515625" style="210" customWidth="1"/>
    <col min="4107" max="4352" width="8.7109375" style="210"/>
    <col min="4353" max="4353" width="5.7109375" style="210" customWidth="1"/>
    <col min="4354" max="4354" width="27.42578125" style="210" customWidth="1"/>
    <col min="4355" max="4355" width="11.5703125" style="210" customWidth="1"/>
    <col min="4356" max="4356" width="11.85546875" style="210" customWidth="1"/>
    <col min="4357" max="4357" width="10.85546875" style="210" customWidth="1"/>
    <col min="4358" max="4358" width="12.5703125" style="210" customWidth="1"/>
    <col min="4359" max="4359" width="10.7109375" style="210" customWidth="1"/>
    <col min="4360" max="4360" width="11.5703125" style="210" customWidth="1"/>
    <col min="4361" max="4361" width="13.42578125" style="210" customWidth="1"/>
    <col min="4362" max="4362" width="15.28515625" style="210" customWidth="1"/>
    <col min="4363" max="4608" width="8.7109375" style="210"/>
    <col min="4609" max="4609" width="5.7109375" style="210" customWidth="1"/>
    <col min="4610" max="4610" width="27.42578125" style="210" customWidth="1"/>
    <col min="4611" max="4611" width="11.5703125" style="210" customWidth="1"/>
    <col min="4612" max="4612" width="11.85546875" style="210" customWidth="1"/>
    <col min="4613" max="4613" width="10.85546875" style="210" customWidth="1"/>
    <col min="4614" max="4614" width="12.5703125" style="210" customWidth="1"/>
    <col min="4615" max="4615" width="10.7109375" style="210" customWidth="1"/>
    <col min="4616" max="4616" width="11.5703125" style="210" customWidth="1"/>
    <col min="4617" max="4617" width="13.42578125" style="210" customWidth="1"/>
    <col min="4618" max="4618" width="15.28515625" style="210" customWidth="1"/>
    <col min="4619" max="4864" width="8.7109375" style="210"/>
    <col min="4865" max="4865" width="5.7109375" style="210" customWidth="1"/>
    <col min="4866" max="4866" width="27.42578125" style="210" customWidth="1"/>
    <col min="4867" max="4867" width="11.5703125" style="210" customWidth="1"/>
    <col min="4868" max="4868" width="11.85546875" style="210" customWidth="1"/>
    <col min="4869" max="4869" width="10.85546875" style="210" customWidth="1"/>
    <col min="4870" max="4870" width="12.5703125" style="210" customWidth="1"/>
    <col min="4871" max="4871" width="10.7109375" style="210" customWidth="1"/>
    <col min="4872" max="4872" width="11.5703125" style="210" customWidth="1"/>
    <col min="4873" max="4873" width="13.42578125" style="210" customWidth="1"/>
    <col min="4874" max="4874" width="15.28515625" style="210" customWidth="1"/>
    <col min="4875" max="5120" width="8.7109375" style="210"/>
    <col min="5121" max="5121" width="5.7109375" style="210" customWidth="1"/>
    <col min="5122" max="5122" width="27.42578125" style="210" customWidth="1"/>
    <col min="5123" max="5123" width="11.5703125" style="210" customWidth="1"/>
    <col min="5124" max="5124" width="11.85546875" style="210" customWidth="1"/>
    <col min="5125" max="5125" width="10.85546875" style="210" customWidth="1"/>
    <col min="5126" max="5126" width="12.5703125" style="210" customWidth="1"/>
    <col min="5127" max="5127" width="10.7109375" style="210" customWidth="1"/>
    <col min="5128" max="5128" width="11.5703125" style="210" customWidth="1"/>
    <col min="5129" max="5129" width="13.42578125" style="210" customWidth="1"/>
    <col min="5130" max="5130" width="15.28515625" style="210" customWidth="1"/>
    <col min="5131" max="5376" width="8.7109375" style="210"/>
    <col min="5377" max="5377" width="5.7109375" style="210" customWidth="1"/>
    <col min="5378" max="5378" width="27.42578125" style="210" customWidth="1"/>
    <col min="5379" max="5379" width="11.5703125" style="210" customWidth="1"/>
    <col min="5380" max="5380" width="11.85546875" style="210" customWidth="1"/>
    <col min="5381" max="5381" width="10.85546875" style="210" customWidth="1"/>
    <col min="5382" max="5382" width="12.5703125" style="210" customWidth="1"/>
    <col min="5383" max="5383" width="10.7109375" style="210" customWidth="1"/>
    <col min="5384" max="5384" width="11.5703125" style="210" customWidth="1"/>
    <col min="5385" max="5385" width="13.42578125" style="210" customWidth="1"/>
    <col min="5386" max="5386" width="15.28515625" style="210" customWidth="1"/>
    <col min="5387" max="5632" width="8.7109375" style="210"/>
    <col min="5633" max="5633" width="5.7109375" style="210" customWidth="1"/>
    <col min="5634" max="5634" width="27.42578125" style="210" customWidth="1"/>
    <col min="5635" max="5635" width="11.5703125" style="210" customWidth="1"/>
    <col min="5636" max="5636" width="11.85546875" style="210" customWidth="1"/>
    <col min="5637" max="5637" width="10.85546875" style="210" customWidth="1"/>
    <col min="5638" max="5638" width="12.5703125" style="210" customWidth="1"/>
    <col min="5639" max="5639" width="10.7109375" style="210" customWidth="1"/>
    <col min="5640" max="5640" width="11.5703125" style="210" customWidth="1"/>
    <col min="5641" max="5641" width="13.42578125" style="210" customWidth="1"/>
    <col min="5642" max="5642" width="15.28515625" style="210" customWidth="1"/>
    <col min="5643" max="5888" width="8.7109375" style="210"/>
    <col min="5889" max="5889" width="5.7109375" style="210" customWidth="1"/>
    <col min="5890" max="5890" width="27.42578125" style="210" customWidth="1"/>
    <col min="5891" max="5891" width="11.5703125" style="210" customWidth="1"/>
    <col min="5892" max="5892" width="11.85546875" style="210" customWidth="1"/>
    <col min="5893" max="5893" width="10.85546875" style="210" customWidth="1"/>
    <col min="5894" max="5894" width="12.5703125" style="210" customWidth="1"/>
    <col min="5895" max="5895" width="10.7109375" style="210" customWidth="1"/>
    <col min="5896" max="5896" width="11.5703125" style="210" customWidth="1"/>
    <col min="5897" max="5897" width="13.42578125" style="210" customWidth="1"/>
    <col min="5898" max="5898" width="15.28515625" style="210" customWidth="1"/>
    <col min="5899" max="6144" width="8.7109375" style="210"/>
    <col min="6145" max="6145" width="5.7109375" style="210" customWidth="1"/>
    <col min="6146" max="6146" width="27.42578125" style="210" customWidth="1"/>
    <col min="6147" max="6147" width="11.5703125" style="210" customWidth="1"/>
    <col min="6148" max="6148" width="11.85546875" style="210" customWidth="1"/>
    <col min="6149" max="6149" width="10.85546875" style="210" customWidth="1"/>
    <col min="6150" max="6150" width="12.5703125" style="210" customWidth="1"/>
    <col min="6151" max="6151" width="10.7109375" style="210" customWidth="1"/>
    <col min="6152" max="6152" width="11.5703125" style="210" customWidth="1"/>
    <col min="6153" max="6153" width="13.42578125" style="210" customWidth="1"/>
    <col min="6154" max="6154" width="15.28515625" style="210" customWidth="1"/>
    <col min="6155" max="6400" width="8.7109375" style="210"/>
    <col min="6401" max="6401" width="5.7109375" style="210" customWidth="1"/>
    <col min="6402" max="6402" width="27.42578125" style="210" customWidth="1"/>
    <col min="6403" max="6403" width="11.5703125" style="210" customWidth="1"/>
    <col min="6404" max="6404" width="11.85546875" style="210" customWidth="1"/>
    <col min="6405" max="6405" width="10.85546875" style="210" customWidth="1"/>
    <col min="6406" max="6406" width="12.5703125" style="210" customWidth="1"/>
    <col min="6407" max="6407" width="10.7109375" style="210" customWidth="1"/>
    <col min="6408" max="6408" width="11.5703125" style="210" customWidth="1"/>
    <col min="6409" max="6409" width="13.42578125" style="210" customWidth="1"/>
    <col min="6410" max="6410" width="15.28515625" style="210" customWidth="1"/>
    <col min="6411" max="6656" width="8.7109375" style="210"/>
    <col min="6657" max="6657" width="5.7109375" style="210" customWidth="1"/>
    <col min="6658" max="6658" width="27.42578125" style="210" customWidth="1"/>
    <col min="6659" max="6659" width="11.5703125" style="210" customWidth="1"/>
    <col min="6660" max="6660" width="11.85546875" style="210" customWidth="1"/>
    <col min="6661" max="6661" width="10.85546875" style="210" customWidth="1"/>
    <col min="6662" max="6662" width="12.5703125" style="210" customWidth="1"/>
    <col min="6663" max="6663" width="10.7109375" style="210" customWidth="1"/>
    <col min="6664" max="6664" width="11.5703125" style="210" customWidth="1"/>
    <col min="6665" max="6665" width="13.42578125" style="210" customWidth="1"/>
    <col min="6666" max="6666" width="15.28515625" style="210" customWidth="1"/>
    <col min="6667" max="6912" width="8.7109375" style="210"/>
    <col min="6913" max="6913" width="5.7109375" style="210" customWidth="1"/>
    <col min="6914" max="6914" width="27.42578125" style="210" customWidth="1"/>
    <col min="6915" max="6915" width="11.5703125" style="210" customWidth="1"/>
    <col min="6916" max="6916" width="11.85546875" style="210" customWidth="1"/>
    <col min="6917" max="6917" width="10.85546875" style="210" customWidth="1"/>
    <col min="6918" max="6918" width="12.5703125" style="210" customWidth="1"/>
    <col min="6919" max="6919" width="10.7109375" style="210" customWidth="1"/>
    <col min="6920" max="6920" width="11.5703125" style="210" customWidth="1"/>
    <col min="6921" max="6921" width="13.42578125" style="210" customWidth="1"/>
    <col min="6922" max="6922" width="15.28515625" style="210" customWidth="1"/>
    <col min="6923" max="7168" width="8.7109375" style="210"/>
    <col min="7169" max="7169" width="5.7109375" style="210" customWidth="1"/>
    <col min="7170" max="7170" width="27.42578125" style="210" customWidth="1"/>
    <col min="7171" max="7171" width="11.5703125" style="210" customWidth="1"/>
    <col min="7172" max="7172" width="11.85546875" style="210" customWidth="1"/>
    <col min="7173" max="7173" width="10.85546875" style="210" customWidth="1"/>
    <col min="7174" max="7174" width="12.5703125" style="210" customWidth="1"/>
    <col min="7175" max="7175" width="10.7109375" style="210" customWidth="1"/>
    <col min="7176" max="7176" width="11.5703125" style="210" customWidth="1"/>
    <col min="7177" max="7177" width="13.42578125" style="210" customWidth="1"/>
    <col min="7178" max="7178" width="15.28515625" style="210" customWidth="1"/>
    <col min="7179" max="7424" width="8.7109375" style="210"/>
    <col min="7425" max="7425" width="5.7109375" style="210" customWidth="1"/>
    <col min="7426" max="7426" width="27.42578125" style="210" customWidth="1"/>
    <col min="7427" max="7427" width="11.5703125" style="210" customWidth="1"/>
    <col min="7428" max="7428" width="11.85546875" style="210" customWidth="1"/>
    <col min="7429" max="7429" width="10.85546875" style="210" customWidth="1"/>
    <col min="7430" max="7430" width="12.5703125" style="210" customWidth="1"/>
    <col min="7431" max="7431" width="10.7109375" style="210" customWidth="1"/>
    <col min="7432" max="7432" width="11.5703125" style="210" customWidth="1"/>
    <col min="7433" max="7433" width="13.42578125" style="210" customWidth="1"/>
    <col min="7434" max="7434" width="15.28515625" style="210" customWidth="1"/>
    <col min="7435" max="7680" width="8.7109375" style="210"/>
    <col min="7681" max="7681" width="5.7109375" style="210" customWidth="1"/>
    <col min="7682" max="7682" width="27.42578125" style="210" customWidth="1"/>
    <col min="7683" max="7683" width="11.5703125" style="210" customWidth="1"/>
    <col min="7684" max="7684" width="11.85546875" style="210" customWidth="1"/>
    <col min="7685" max="7685" width="10.85546875" style="210" customWidth="1"/>
    <col min="7686" max="7686" width="12.5703125" style="210" customWidth="1"/>
    <col min="7687" max="7687" width="10.7109375" style="210" customWidth="1"/>
    <col min="7688" max="7688" width="11.5703125" style="210" customWidth="1"/>
    <col min="7689" max="7689" width="13.42578125" style="210" customWidth="1"/>
    <col min="7690" max="7690" width="15.28515625" style="210" customWidth="1"/>
    <col min="7691" max="7936" width="8.7109375" style="210"/>
    <col min="7937" max="7937" width="5.7109375" style="210" customWidth="1"/>
    <col min="7938" max="7938" width="27.42578125" style="210" customWidth="1"/>
    <col min="7939" max="7939" width="11.5703125" style="210" customWidth="1"/>
    <col min="7940" max="7940" width="11.85546875" style="210" customWidth="1"/>
    <col min="7941" max="7941" width="10.85546875" style="210" customWidth="1"/>
    <col min="7942" max="7942" width="12.5703125" style="210" customWidth="1"/>
    <col min="7943" max="7943" width="10.7109375" style="210" customWidth="1"/>
    <col min="7944" max="7944" width="11.5703125" style="210" customWidth="1"/>
    <col min="7945" max="7945" width="13.42578125" style="210" customWidth="1"/>
    <col min="7946" max="7946" width="15.28515625" style="210" customWidth="1"/>
    <col min="7947" max="8192" width="8.7109375" style="210"/>
    <col min="8193" max="8193" width="5.7109375" style="210" customWidth="1"/>
    <col min="8194" max="8194" width="27.42578125" style="210" customWidth="1"/>
    <col min="8195" max="8195" width="11.5703125" style="210" customWidth="1"/>
    <col min="8196" max="8196" width="11.85546875" style="210" customWidth="1"/>
    <col min="8197" max="8197" width="10.85546875" style="210" customWidth="1"/>
    <col min="8198" max="8198" width="12.5703125" style="210" customWidth="1"/>
    <col min="8199" max="8199" width="10.7109375" style="210" customWidth="1"/>
    <col min="8200" max="8200" width="11.5703125" style="210" customWidth="1"/>
    <col min="8201" max="8201" width="13.42578125" style="210" customWidth="1"/>
    <col min="8202" max="8202" width="15.28515625" style="210" customWidth="1"/>
    <col min="8203" max="8448" width="8.7109375" style="210"/>
    <col min="8449" max="8449" width="5.7109375" style="210" customWidth="1"/>
    <col min="8450" max="8450" width="27.42578125" style="210" customWidth="1"/>
    <col min="8451" max="8451" width="11.5703125" style="210" customWidth="1"/>
    <col min="8452" max="8452" width="11.85546875" style="210" customWidth="1"/>
    <col min="8453" max="8453" width="10.85546875" style="210" customWidth="1"/>
    <col min="8454" max="8454" width="12.5703125" style="210" customWidth="1"/>
    <col min="8455" max="8455" width="10.7109375" style="210" customWidth="1"/>
    <col min="8456" max="8456" width="11.5703125" style="210" customWidth="1"/>
    <col min="8457" max="8457" width="13.42578125" style="210" customWidth="1"/>
    <col min="8458" max="8458" width="15.28515625" style="210" customWidth="1"/>
    <col min="8459" max="8704" width="8.7109375" style="210"/>
    <col min="8705" max="8705" width="5.7109375" style="210" customWidth="1"/>
    <col min="8706" max="8706" width="27.42578125" style="210" customWidth="1"/>
    <col min="8707" max="8707" width="11.5703125" style="210" customWidth="1"/>
    <col min="8708" max="8708" width="11.85546875" style="210" customWidth="1"/>
    <col min="8709" max="8709" width="10.85546875" style="210" customWidth="1"/>
    <col min="8710" max="8710" width="12.5703125" style="210" customWidth="1"/>
    <col min="8711" max="8711" width="10.7109375" style="210" customWidth="1"/>
    <col min="8712" max="8712" width="11.5703125" style="210" customWidth="1"/>
    <col min="8713" max="8713" width="13.42578125" style="210" customWidth="1"/>
    <col min="8714" max="8714" width="15.28515625" style="210" customWidth="1"/>
    <col min="8715" max="8960" width="8.7109375" style="210"/>
    <col min="8961" max="8961" width="5.7109375" style="210" customWidth="1"/>
    <col min="8962" max="8962" width="27.42578125" style="210" customWidth="1"/>
    <col min="8963" max="8963" width="11.5703125" style="210" customWidth="1"/>
    <col min="8964" max="8964" width="11.85546875" style="210" customWidth="1"/>
    <col min="8965" max="8965" width="10.85546875" style="210" customWidth="1"/>
    <col min="8966" max="8966" width="12.5703125" style="210" customWidth="1"/>
    <col min="8967" max="8967" width="10.7109375" style="210" customWidth="1"/>
    <col min="8968" max="8968" width="11.5703125" style="210" customWidth="1"/>
    <col min="8969" max="8969" width="13.42578125" style="210" customWidth="1"/>
    <col min="8970" max="8970" width="15.28515625" style="210" customWidth="1"/>
    <col min="8971" max="9216" width="8.7109375" style="210"/>
    <col min="9217" max="9217" width="5.7109375" style="210" customWidth="1"/>
    <col min="9218" max="9218" width="27.42578125" style="210" customWidth="1"/>
    <col min="9219" max="9219" width="11.5703125" style="210" customWidth="1"/>
    <col min="9220" max="9220" width="11.85546875" style="210" customWidth="1"/>
    <col min="9221" max="9221" width="10.85546875" style="210" customWidth="1"/>
    <col min="9222" max="9222" width="12.5703125" style="210" customWidth="1"/>
    <col min="9223" max="9223" width="10.7109375" style="210" customWidth="1"/>
    <col min="9224" max="9224" width="11.5703125" style="210" customWidth="1"/>
    <col min="9225" max="9225" width="13.42578125" style="210" customWidth="1"/>
    <col min="9226" max="9226" width="15.28515625" style="210" customWidth="1"/>
    <col min="9227" max="9472" width="8.7109375" style="210"/>
    <col min="9473" max="9473" width="5.7109375" style="210" customWidth="1"/>
    <col min="9474" max="9474" width="27.42578125" style="210" customWidth="1"/>
    <col min="9475" max="9475" width="11.5703125" style="210" customWidth="1"/>
    <col min="9476" max="9476" width="11.85546875" style="210" customWidth="1"/>
    <col min="9477" max="9477" width="10.85546875" style="210" customWidth="1"/>
    <col min="9478" max="9478" width="12.5703125" style="210" customWidth="1"/>
    <col min="9479" max="9479" width="10.7109375" style="210" customWidth="1"/>
    <col min="9480" max="9480" width="11.5703125" style="210" customWidth="1"/>
    <col min="9481" max="9481" width="13.42578125" style="210" customWidth="1"/>
    <col min="9482" max="9482" width="15.28515625" style="210" customWidth="1"/>
    <col min="9483" max="9728" width="8.7109375" style="210"/>
    <col min="9729" max="9729" width="5.7109375" style="210" customWidth="1"/>
    <col min="9730" max="9730" width="27.42578125" style="210" customWidth="1"/>
    <col min="9731" max="9731" width="11.5703125" style="210" customWidth="1"/>
    <col min="9732" max="9732" width="11.85546875" style="210" customWidth="1"/>
    <col min="9733" max="9733" width="10.85546875" style="210" customWidth="1"/>
    <col min="9734" max="9734" width="12.5703125" style="210" customWidth="1"/>
    <col min="9735" max="9735" width="10.7109375" style="210" customWidth="1"/>
    <col min="9736" max="9736" width="11.5703125" style="210" customWidth="1"/>
    <col min="9737" max="9737" width="13.42578125" style="210" customWidth="1"/>
    <col min="9738" max="9738" width="15.28515625" style="210" customWidth="1"/>
    <col min="9739" max="9984" width="8.7109375" style="210"/>
    <col min="9985" max="9985" width="5.7109375" style="210" customWidth="1"/>
    <col min="9986" max="9986" width="27.42578125" style="210" customWidth="1"/>
    <col min="9987" max="9987" width="11.5703125" style="210" customWidth="1"/>
    <col min="9988" max="9988" width="11.85546875" style="210" customWidth="1"/>
    <col min="9989" max="9989" width="10.85546875" style="210" customWidth="1"/>
    <col min="9990" max="9990" width="12.5703125" style="210" customWidth="1"/>
    <col min="9991" max="9991" width="10.7109375" style="210" customWidth="1"/>
    <col min="9992" max="9992" width="11.5703125" style="210" customWidth="1"/>
    <col min="9993" max="9993" width="13.42578125" style="210" customWidth="1"/>
    <col min="9994" max="9994" width="15.28515625" style="210" customWidth="1"/>
    <col min="9995" max="10240" width="8.7109375" style="210"/>
    <col min="10241" max="10241" width="5.7109375" style="210" customWidth="1"/>
    <col min="10242" max="10242" width="27.42578125" style="210" customWidth="1"/>
    <col min="10243" max="10243" width="11.5703125" style="210" customWidth="1"/>
    <col min="10244" max="10244" width="11.85546875" style="210" customWidth="1"/>
    <col min="10245" max="10245" width="10.85546875" style="210" customWidth="1"/>
    <col min="10246" max="10246" width="12.5703125" style="210" customWidth="1"/>
    <col min="10247" max="10247" width="10.7109375" style="210" customWidth="1"/>
    <col min="10248" max="10248" width="11.5703125" style="210" customWidth="1"/>
    <col min="10249" max="10249" width="13.42578125" style="210" customWidth="1"/>
    <col min="10250" max="10250" width="15.28515625" style="210" customWidth="1"/>
    <col min="10251" max="10496" width="8.7109375" style="210"/>
    <col min="10497" max="10497" width="5.7109375" style="210" customWidth="1"/>
    <col min="10498" max="10498" width="27.42578125" style="210" customWidth="1"/>
    <col min="10499" max="10499" width="11.5703125" style="210" customWidth="1"/>
    <col min="10500" max="10500" width="11.85546875" style="210" customWidth="1"/>
    <col min="10501" max="10501" width="10.85546875" style="210" customWidth="1"/>
    <col min="10502" max="10502" width="12.5703125" style="210" customWidth="1"/>
    <col min="10503" max="10503" width="10.7109375" style="210" customWidth="1"/>
    <col min="10504" max="10504" width="11.5703125" style="210" customWidth="1"/>
    <col min="10505" max="10505" width="13.42578125" style="210" customWidth="1"/>
    <col min="10506" max="10506" width="15.28515625" style="210" customWidth="1"/>
    <col min="10507" max="10752" width="8.7109375" style="210"/>
    <col min="10753" max="10753" width="5.7109375" style="210" customWidth="1"/>
    <col min="10754" max="10754" width="27.42578125" style="210" customWidth="1"/>
    <col min="10755" max="10755" width="11.5703125" style="210" customWidth="1"/>
    <col min="10756" max="10756" width="11.85546875" style="210" customWidth="1"/>
    <col min="10757" max="10757" width="10.85546875" style="210" customWidth="1"/>
    <col min="10758" max="10758" width="12.5703125" style="210" customWidth="1"/>
    <col min="10759" max="10759" width="10.7109375" style="210" customWidth="1"/>
    <col min="10760" max="10760" width="11.5703125" style="210" customWidth="1"/>
    <col min="10761" max="10761" width="13.42578125" style="210" customWidth="1"/>
    <col min="10762" max="10762" width="15.28515625" style="210" customWidth="1"/>
    <col min="10763" max="11008" width="8.7109375" style="210"/>
    <col min="11009" max="11009" width="5.7109375" style="210" customWidth="1"/>
    <col min="11010" max="11010" width="27.42578125" style="210" customWidth="1"/>
    <col min="11011" max="11011" width="11.5703125" style="210" customWidth="1"/>
    <col min="11012" max="11012" width="11.85546875" style="210" customWidth="1"/>
    <col min="11013" max="11013" width="10.85546875" style="210" customWidth="1"/>
    <col min="11014" max="11014" width="12.5703125" style="210" customWidth="1"/>
    <col min="11015" max="11015" width="10.7109375" style="210" customWidth="1"/>
    <col min="11016" max="11016" width="11.5703125" style="210" customWidth="1"/>
    <col min="11017" max="11017" width="13.42578125" style="210" customWidth="1"/>
    <col min="11018" max="11018" width="15.28515625" style="210" customWidth="1"/>
    <col min="11019" max="11264" width="8.7109375" style="210"/>
    <col min="11265" max="11265" width="5.7109375" style="210" customWidth="1"/>
    <col min="11266" max="11266" width="27.42578125" style="210" customWidth="1"/>
    <col min="11267" max="11267" width="11.5703125" style="210" customWidth="1"/>
    <col min="11268" max="11268" width="11.85546875" style="210" customWidth="1"/>
    <col min="11269" max="11269" width="10.85546875" style="210" customWidth="1"/>
    <col min="11270" max="11270" width="12.5703125" style="210" customWidth="1"/>
    <col min="11271" max="11271" width="10.7109375" style="210" customWidth="1"/>
    <col min="11272" max="11272" width="11.5703125" style="210" customWidth="1"/>
    <col min="11273" max="11273" width="13.42578125" style="210" customWidth="1"/>
    <col min="11274" max="11274" width="15.28515625" style="210" customWidth="1"/>
    <col min="11275" max="11520" width="8.7109375" style="210"/>
    <col min="11521" max="11521" width="5.7109375" style="210" customWidth="1"/>
    <col min="11522" max="11522" width="27.42578125" style="210" customWidth="1"/>
    <col min="11523" max="11523" width="11.5703125" style="210" customWidth="1"/>
    <col min="11524" max="11524" width="11.85546875" style="210" customWidth="1"/>
    <col min="11525" max="11525" width="10.85546875" style="210" customWidth="1"/>
    <col min="11526" max="11526" width="12.5703125" style="210" customWidth="1"/>
    <col min="11527" max="11527" width="10.7109375" style="210" customWidth="1"/>
    <col min="11528" max="11528" width="11.5703125" style="210" customWidth="1"/>
    <col min="11529" max="11529" width="13.42578125" style="210" customWidth="1"/>
    <col min="11530" max="11530" width="15.28515625" style="210" customWidth="1"/>
    <col min="11531" max="11776" width="8.7109375" style="210"/>
    <col min="11777" max="11777" width="5.7109375" style="210" customWidth="1"/>
    <col min="11778" max="11778" width="27.42578125" style="210" customWidth="1"/>
    <col min="11779" max="11779" width="11.5703125" style="210" customWidth="1"/>
    <col min="11780" max="11780" width="11.85546875" style="210" customWidth="1"/>
    <col min="11781" max="11781" width="10.85546875" style="210" customWidth="1"/>
    <col min="11782" max="11782" width="12.5703125" style="210" customWidth="1"/>
    <col min="11783" max="11783" width="10.7109375" style="210" customWidth="1"/>
    <col min="11784" max="11784" width="11.5703125" style="210" customWidth="1"/>
    <col min="11785" max="11785" width="13.42578125" style="210" customWidth="1"/>
    <col min="11786" max="11786" width="15.28515625" style="210" customWidth="1"/>
    <col min="11787" max="12032" width="8.7109375" style="210"/>
    <col min="12033" max="12033" width="5.7109375" style="210" customWidth="1"/>
    <col min="12034" max="12034" width="27.42578125" style="210" customWidth="1"/>
    <col min="12035" max="12035" width="11.5703125" style="210" customWidth="1"/>
    <col min="12036" max="12036" width="11.85546875" style="210" customWidth="1"/>
    <col min="12037" max="12037" width="10.85546875" style="210" customWidth="1"/>
    <col min="12038" max="12038" width="12.5703125" style="210" customWidth="1"/>
    <col min="12039" max="12039" width="10.7109375" style="210" customWidth="1"/>
    <col min="12040" max="12040" width="11.5703125" style="210" customWidth="1"/>
    <col min="12041" max="12041" width="13.42578125" style="210" customWidth="1"/>
    <col min="12042" max="12042" width="15.28515625" style="210" customWidth="1"/>
    <col min="12043" max="12288" width="8.7109375" style="210"/>
    <col min="12289" max="12289" width="5.7109375" style="210" customWidth="1"/>
    <col min="12290" max="12290" width="27.42578125" style="210" customWidth="1"/>
    <col min="12291" max="12291" width="11.5703125" style="210" customWidth="1"/>
    <col min="12292" max="12292" width="11.85546875" style="210" customWidth="1"/>
    <col min="12293" max="12293" width="10.85546875" style="210" customWidth="1"/>
    <col min="12294" max="12294" width="12.5703125" style="210" customWidth="1"/>
    <col min="12295" max="12295" width="10.7109375" style="210" customWidth="1"/>
    <col min="12296" max="12296" width="11.5703125" style="210" customWidth="1"/>
    <col min="12297" max="12297" width="13.42578125" style="210" customWidth="1"/>
    <col min="12298" max="12298" width="15.28515625" style="210" customWidth="1"/>
    <col min="12299" max="12544" width="8.7109375" style="210"/>
    <col min="12545" max="12545" width="5.7109375" style="210" customWidth="1"/>
    <col min="12546" max="12546" width="27.42578125" style="210" customWidth="1"/>
    <col min="12547" max="12547" width="11.5703125" style="210" customWidth="1"/>
    <col min="12548" max="12548" width="11.85546875" style="210" customWidth="1"/>
    <col min="12549" max="12549" width="10.85546875" style="210" customWidth="1"/>
    <col min="12550" max="12550" width="12.5703125" style="210" customWidth="1"/>
    <col min="12551" max="12551" width="10.7109375" style="210" customWidth="1"/>
    <col min="12552" max="12552" width="11.5703125" style="210" customWidth="1"/>
    <col min="12553" max="12553" width="13.42578125" style="210" customWidth="1"/>
    <col min="12554" max="12554" width="15.28515625" style="210" customWidth="1"/>
    <col min="12555" max="12800" width="8.7109375" style="210"/>
    <col min="12801" max="12801" width="5.7109375" style="210" customWidth="1"/>
    <col min="12802" max="12802" width="27.42578125" style="210" customWidth="1"/>
    <col min="12803" max="12803" width="11.5703125" style="210" customWidth="1"/>
    <col min="12804" max="12804" width="11.85546875" style="210" customWidth="1"/>
    <col min="12805" max="12805" width="10.85546875" style="210" customWidth="1"/>
    <col min="12806" max="12806" width="12.5703125" style="210" customWidth="1"/>
    <col min="12807" max="12807" width="10.7109375" style="210" customWidth="1"/>
    <col min="12808" max="12808" width="11.5703125" style="210" customWidth="1"/>
    <col min="12809" max="12809" width="13.42578125" style="210" customWidth="1"/>
    <col min="12810" max="12810" width="15.28515625" style="210" customWidth="1"/>
    <col min="12811" max="13056" width="8.7109375" style="210"/>
    <col min="13057" max="13057" width="5.7109375" style="210" customWidth="1"/>
    <col min="13058" max="13058" width="27.42578125" style="210" customWidth="1"/>
    <col min="13059" max="13059" width="11.5703125" style="210" customWidth="1"/>
    <col min="13060" max="13060" width="11.85546875" style="210" customWidth="1"/>
    <col min="13061" max="13061" width="10.85546875" style="210" customWidth="1"/>
    <col min="13062" max="13062" width="12.5703125" style="210" customWidth="1"/>
    <col min="13063" max="13063" width="10.7109375" style="210" customWidth="1"/>
    <col min="13064" max="13064" width="11.5703125" style="210" customWidth="1"/>
    <col min="13065" max="13065" width="13.42578125" style="210" customWidth="1"/>
    <col min="13066" max="13066" width="15.28515625" style="210" customWidth="1"/>
    <col min="13067" max="13312" width="8.7109375" style="210"/>
    <col min="13313" max="13313" width="5.7109375" style="210" customWidth="1"/>
    <col min="13314" max="13314" width="27.42578125" style="210" customWidth="1"/>
    <col min="13315" max="13315" width="11.5703125" style="210" customWidth="1"/>
    <col min="13316" max="13316" width="11.85546875" style="210" customWidth="1"/>
    <col min="13317" max="13317" width="10.85546875" style="210" customWidth="1"/>
    <col min="13318" max="13318" width="12.5703125" style="210" customWidth="1"/>
    <col min="13319" max="13319" width="10.7109375" style="210" customWidth="1"/>
    <col min="13320" max="13320" width="11.5703125" style="210" customWidth="1"/>
    <col min="13321" max="13321" width="13.42578125" style="210" customWidth="1"/>
    <col min="13322" max="13322" width="15.28515625" style="210" customWidth="1"/>
    <col min="13323" max="13568" width="8.7109375" style="210"/>
    <col min="13569" max="13569" width="5.7109375" style="210" customWidth="1"/>
    <col min="13570" max="13570" width="27.42578125" style="210" customWidth="1"/>
    <col min="13571" max="13571" width="11.5703125" style="210" customWidth="1"/>
    <col min="13572" max="13572" width="11.85546875" style="210" customWidth="1"/>
    <col min="13573" max="13573" width="10.85546875" style="210" customWidth="1"/>
    <col min="13574" max="13574" width="12.5703125" style="210" customWidth="1"/>
    <col min="13575" max="13575" width="10.7109375" style="210" customWidth="1"/>
    <col min="13576" max="13576" width="11.5703125" style="210" customWidth="1"/>
    <col min="13577" max="13577" width="13.42578125" style="210" customWidth="1"/>
    <col min="13578" max="13578" width="15.28515625" style="210" customWidth="1"/>
    <col min="13579" max="13824" width="8.7109375" style="210"/>
    <col min="13825" max="13825" width="5.7109375" style="210" customWidth="1"/>
    <col min="13826" max="13826" width="27.42578125" style="210" customWidth="1"/>
    <col min="13827" max="13827" width="11.5703125" style="210" customWidth="1"/>
    <col min="13828" max="13828" width="11.85546875" style="210" customWidth="1"/>
    <col min="13829" max="13829" width="10.85546875" style="210" customWidth="1"/>
    <col min="13830" max="13830" width="12.5703125" style="210" customWidth="1"/>
    <col min="13831" max="13831" width="10.7109375" style="210" customWidth="1"/>
    <col min="13832" max="13832" width="11.5703125" style="210" customWidth="1"/>
    <col min="13833" max="13833" width="13.42578125" style="210" customWidth="1"/>
    <col min="13834" max="13834" width="15.28515625" style="210" customWidth="1"/>
    <col min="13835" max="14080" width="8.7109375" style="210"/>
    <col min="14081" max="14081" width="5.7109375" style="210" customWidth="1"/>
    <col min="14082" max="14082" width="27.42578125" style="210" customWidth="1"/>
    <col min="14083" max="14083" width="11.5703125" style="210" customWidth="1"/>
    <col min="14084" max="14084" width="11.85546875" style="210" customWidth="1"/>
    <col min="14085" max="14085" width="10.85546875" style="210" customWidth="1"/>
    <col min="14086" max="14086" width="12.5703125" style="210" customWidth="1"/>
    <col min="14087" max="14087" width="10.7109375" style="210" customWidth="1"/>
    <col min="14088" max="14088" width="11.5703125" style="210" customWidth="1"/>
    <col min="14089" max="14089" width="13.42578125" style="210" customWidth="1"/>
    <col min="14090" max="14090" width="15.28515625" style="210" customWidth="1"/>
    <col min="14091" max="14336" width="8.7109375" style="210"/>
    <col min="14337" max="14337" width="5.7109375" style="210" customWidth="1"/>
    <col min="14338" max="14338" width="27.42578125" style="210" customWidth="1"/>
    <col min="14339" max="14339" width="11.5703125" style="210" customWidth="1"/>
    <col min="14340" max="14340" width="11.85546875" style="210" customWidth="1"/>
    <col min="14341" max="14341" width="10.85546875" style="210" customWidth="1"/>
    <col min="14342" max="14342" width="12.5703125" style="210" customWidth="1"/>
    <col min="14343" max="14343" width="10.7109375" style="210" customWidth="1"/>
    <col min="14344" max="14344" width="11.5703125" style="210" customWidth="1"/>
    <col min="14345" max="14345" width="13.42578125" style="210" customWidth="1"/>
    <col min="14346" max="14346" width="15.28515625" style="210" customWidth="1"/>
    <col min="14347" max="14592" width="8.7109375" style="210"/>
    <col min="14593" max="14593" width="5.7109375" style="210" customWidth="1"/>
    <col min="14594" max="14594" width="27.42578125" style="210" customWidth="1"/>
    <col min="14595" max="14595" width="11.5703125" style="210" customWidth="1"/>
    <col min="14596" max="14596" width="11.85546875" style="210" customWidth="1"/>
    <col min="14597" max="14597" width="10.85546875" style="210" customWidth="1"/>
    <col min="14598" max="14598" width="12.5703125" style="210" customWidth="1"/>
    <col min="14599" max="14599" width="10.7109375" style="210" customWidth="1"/>
    <col min="14600" max="14600" width="11.5703125" style="210" customWidth="1"/>
    <col min="14601" max="14601" width="13.42578125" style="210" customWidth="1"/>
    <col min="14602" max="14602" width="15.28515625" style="210" customWidth="1"/>
    <col min="14603" max="14848" width="8.7109375" style="210"/>
    <col min="14849" max="14849" width="5.7109375" style="210" customWidth="1"/>
    <col min="14850" max="14850" width="27.42578125" style="210" customWidth="1"/>
    <col min="14851" max="14851" width="11.5703125" style="210" customWidth="1"/>
    <col min="14852" max="14852" width="11.85546875" style="210" customWidth="1"/>
    <col min="14853" max="14853" width="10.85546875" style="210" customWidth="1"/>
    <col min="14854" max="14854" width="12.5703125" style="210" customWidth="1"/>
    <col min="14855" max="14855" width="10.7109375" style="210" customWidth="1"/>
    <col min="14856" max="14856" width="11.5703125" style="210" customWidth="1"/>
    <col min="14857" max="14857" width="13.42578125" style="210" customWidth="1"/>
    <col min="14858" max="14858" width="15.28515625" style="210" customWidth="1"/>
    <col min="14859" max="15104" width="8.7109375" style="210"/>
    <col min="15105" max="15105" width="5.7109375" style="210" customWidth="1"/>
    <col min="15106" max="15106" width="27.42578125" style="210" customWidth="1"/>
    <col min="15107" max="15107" width="11.5703125" style="210" customWidth="1"/>
    <col min="15108" max="15108" width="11.85546875" style="210" customWidth="1"/>
    <col min="15109" max="15109" width="10.85546875" style="210" customWidth="1"/>
    <col min="15110" max="15110" width="12.5703125" style="210" customWidth="1"/>
    <col min="15111" max="15111" width="10.7109375" style="210" customWidth="1"/>
    <col min="15112" max="15112" width="11.5703125" style="210" customWidth="1"/>
    <col min="15113" max="15113" width="13.42578125" style="210" customWidth="1"/>
    <col min="15114" max="15114" width="15.28515625" style="210" customWidth="1"/>
    <col min="15115" max="15360" width="8.7109375" style="210"/>
    <col min="15361" max="15361" width="5.7109375" style="210" customWidth="1"/>
    <col min="15362" max="15362" width="27.42578125" style="210" customWidth="1"/>
    <col min="15363" max="15363" width="11.5703125" style="210" customWidth="1"/>
    <col min="15364" max="15364" width="11.85546875" style="210" customWidth="1"/>
    <col min="15365" max="15365" width="10.85546875" style="210" customWidth="1"/>
    <col min="15366" max="15366" width="12.5703125" style="210" customWidth="1"/>
    <col min="15367" max="15367" width="10.7109375" style="210" customWidth="1"/>
    <col min="15368" max="15368" width="11.5703125" style="210" customWidth="1"/>
    <col min="15369" max="15369" width="13.42578125" style="210" customWidth="1"/>
    <col min="15370" max="15370" width="15.28515625" style="210" customWidth="1"/>
    <col min="15371" max="15616" width="8.7109375" style="210"/>
    <col min="15617" max="15617" width="5.7109375" style="210" customWidth="1"/>
    <col min="15618" max="15618" width="27.42578125" style="210" customWidth="1"/>
    <col min="15619" max="15619" width="11.5703125" style="210" customWidth="1"/>
    <col min="15620" max="15620" width="11.85546875" style="210" customWidth="1"/>
    <col min="15621" max="15621" width="10.85546875" style="210" customWidth="1"/>
    <col min="15622" max="15622" width="12.5703125" style="210" customWidth="1"/>
    <col min="15623" max="15623" width="10.7109375" style="210" customWidth="1"/>
    <col min="15624" max="15624" width="11.5703125" style="210" customWidth="1"/>
    <col min="15625" max="15625" width="13.42578125" style="210" customWidth="1"/>
    <col min="15626" max="15626" width="15.28515625" style="210" customWidth="1"/>
    <col min="15627" max="15872" width="8.7109375" style="210"/>
    <col min="15873" max="15873" width="5.7109375" style="210" customWidth="1"/>
    <col min="15874" max="15874" width="27.42578125" style="210" customWidth="1"/>
    <col min="15875" max="15875" width="11.5703125" style="210" customWidth="1"/>
    <col min="15876" max="15876" width="11.85546875" style="210" customWidth="1"/>
    <col min="15877" max="15877" width="10.85546875" style="210" customWidth="1"/>
    <col min="15878" max="15878" width="12.5703125" style="210" customWidth="1"/>
    <col min="15879" max="15879" width="10.7109375" style="210" customWidth="1"/>
    <col min="15880" max="15880" width="11.5703125" style="210" customWidth="1"/>
    <col min="15881" max="15881" width="13.42578125" style="210" customWidth="1"/>
    <col min="15882" max="15882" width="15.28515625" style="210" customWidth="1"/>
    <col min="15883" max="16128" width="8.7109375" style="210"/>
    <col min="16129" max="16129" width="5.7109375" style="210" customWidth="1"/>
    <col min="16130" max="16130" width="27.42578125" style="210" customWidth="1"/>
    <col min="16131" max="16131" width="11.5703125" style="210" customWidth="1"/>
    <col min="16132" max="16132" width="11.85546875" style="210" customWidth="1"/>
    <col min="16133" max="16133" width="10.85546875" style="210" customWidth="1"/>
    <col min="16134" max="16134" width="12.5703125" style="210" customWidth="1"/>
    <col min="16135" max="16135" width="10.7109375" style="210" customWidth="1"/>
    <col min="16136" max="16136" width="11.5703125" style="210" customWidth="1"/>
    <col min="16137" max="16137" width="13.42578125" style="210" customWidth="1"/>
    <col min="16138" max="16138" width="15.28515625" style="210" customWidth="1"/>
    <col min="16139" max="16384" width="8.7109375" style="210"/>
  </cols>
  <sheetData>
    <row r="1" spans="1:11" ht="15.75">
      <c r="A1" s="1562" t="s">
        <v>1582</v>
      </c>
      <c r="B1" s="1562"/>
      <c r="C1" s="1562"/>
      <c r="D1" s="1562"/>
      <c r="E1" s="1562"/>
      <c r="F1" s="1562"/>
      <c r="G1" s="1562"/>
      <c r="H1" s="1562"/>
      <c r="I1" s="1562"/>
      <c r="J1" s="1563"/>
    </row>
    <row r="2" spans="1:11" ht="15.75">
      <c r="A2" s="1562" t="s">
        <v>1851</v>
      </c>
      <c r="B2" s="1562"/>
      <c r="C2" s="1562"/>
      <c r="D2" s="1562"/>
      <c r="E2" s="1562"/>
      <c r="F2" s="1562"/>
      <c r="G2" s="1562"/>
      <c r="H2" s="1562"/>
      <c r="I2" s="1562"/>
      <c r="J2" s="1563"/>
    </row>
    <row r="3" spans="1:11" ht="15" customHeight="1">
      <c r="A3" s="1564" t="s">
        <v>1583</v>
      </c>
      <c r="B3" s="1564"/>
      <c r="C3" s="1564"/>
      <c r="D3" s="1564"/>
      <c r="E3" s="1564"/>
      <c r="F3" s="1564"/>
      <c r="G3" s="1564"/>
      <c r="H3" s="1564"/>
      <c r="I3" s="1564"/>
      <c r="J3" s="1564"/>
    </row>
    <row r="4" spans="1:11" ht="15" customHeight="1">
      <c r="A4" s="1565" t="s">
        <v>1584</v>
      </c>
      <c r="B4" s="1565"/>
      <c r="C4" s="1565"/>
      <c r="D4" s="1565"/>
      <c r="E4" s="1565"/>
      <c r="F4" s="1565"/>
      <c r="G4" s="1565"/>
      <c r="H4" s="1565"/>
      <c r="I4" s="1565"/>
      <c r="J4" s="1565"/>
    </row>
    <row r="5" spans="1:11" ht="17.25" customHeight="1">
      <c r="A5" s="1564" t="s">
        <v>1296</v>
      </c>
      <c r="B5" s="1564"/>
      <c r="C5" s="1564"/>
      <c r="D5" s="1564"/>
      <c r="E5" s="1564"/>
      <c r="F5" s="1564"/>
      <c r="G5" s="1564"/>
      <c r="H5" s="1564"/>
      <c r="I5" s="1564"/>
      <c r="J5" s="1566"/>
      <c r="K5" s="866"/>
    </row>
    <row r="6" spans="1:11" ht="15" customHeight="1">
      <c r="A6" s="1561" t="s">
        <v>1850</v>
      </c>
      <c r="B6" s="1561"/>
      <c r="C6" s="1561"/>
      <c r="D6" s="1561"/>
      <c r="E6" s="1561"/>
      <c r="F6" s="1561"/>
      <c r="G6" s="1561"/>
      <c r="H6" s="1561"/>
      <c r="I6" s="1561"/>
      <c r="J6" s="1561"/>
      <c r="K6" s="219"/>
    </row>
    <row r="7" spans="1:11" ht="12.75" customHeight="1">
      <c r="A7" s="1547" t="s">
        <v>544</v>
      </c>
      <c r="B7" s="1550" t="s">
        <v>1585</v>
      </c>
      <c r="C7" s="1552" t="s">
        <v>629</v>
      </c>
      <c r="D7" s="1550" t="s">
        <v>1586</v>
      </c>
      <c r="E7" s="867" t="s">
        <v>1587</v>
      </c>
      <c r="F7" s="868" t="s">
        <v>1588</v>
      </c>
      <c r="G7" s="1547" t="s">
        <v>1428</v>
      </c>
      <c r="H7" s="1550" t="s">
        <v>1589</v>
      </c>
      <c r="I7" s="1552" t="s">
        <v>1590</v>
      </c>
      <c r="J7" s="1557" t="s">
        <v>1591</v>
      </c>
      <c r="K7" s="869"/>
    </row>
    <row r="8" spans="1:11" ht="12.75" customHeight="1">
      <c r="A8" s="1548"/>
      <c r="B8" s="1551"/>
      <c r="C8" s="1553"/>
      <c r="D8" s="1551"/>
      <c r="E8" s="1558" t="s">
        <v>1592</v>
      </c>
      <c r="F8" s="1559" t="s">
        <v>1592</v>
      </c>
      <c r="G8" s="1555"/>
      <c r="H8" s="1551"/>
      <c r="I8" s="1555"/>
      <c r="J8" s="1557"/>
      <c r="K8" s="869"/>
    </row>
    <row r="9" spans="1:11" ht="12.75" customHeight="1">
      <c r="A9" s="1548"/>
      <c r="B9" s="1551"/>
      <c r="C9" s="1553"/>
      <c r="D9" s="1551"/>
      <c r="E9" s="1558"/>
      <c r="F9" s="1559"/>
      <c r="G9" s="1555"/>
      <c r="H9" s="1551"/>
      <c r="I9" s="1555"/>
      <c r="J9" s="1557"/>
      <c r="K9" s="869"/>
    </row>
    <row r="10" spans="1:11" ht="66.75" customHeight="1">
      <c r="A10" s="1549"/>
      <c r="B10" s="1485"/>
      <c r="C10" s="1554"/>
      <c r="D10" s="1485"/>
      <c r="E10" s="1558"/>
      <c r="F10" s="1559"/>
      <c r="G10" s="1556"/>
      <c r="H10" s="1485"/>
      <c r="I10" s="1556"/>
      <c r="J10" s="1557"/>
      <c r="K10" s="869"/>
    </row>
    <row r="11" spans="1:11" ht="15">
      <c r="A11" s="870"/>
      <c r="B11" s="871"/>
      <c r="C11" s="872"/>
      <c r="D11" s="871"/>
      <c r="E11" s="873"/>
      <c r="F11" s="874"/>
      <c r="G11" s="872"/>
      <c r="H11" s="871"/>
      <c r="I11" s="872"/>
      <c r="J11" s="871"/>
    </row>
    <row r="12" spans="1:11" ht="15">
      <c r="A12" s="875"/>
      <c r="B12" s="876"/>
      <c r="C12" s="219"/>
      <c r="D12" s="876"/>
      <c r="E12" s="877"/>
      <c r="F12" s="878"/>
      <c r="G12" s="219"/>
      <c r="H12" s="876"/>
      <c r="I12" s="219"/>
      <c r="J12" s="876"/>
    </row>
    <row r="13" spans="1:11" ht="15">
      <c r="A13" s="875"/>
      <c r="B13" s="876"/>
      <c r="C13" s="219"/>
      <c r="D13" s="876"/>
      <c r="E13" s="877"/>
      <c r="F13" s="878"/>
      <c r="G13" s="219"/>
      <c r="H13" s="876"/>
      <c r="I13" s="219"/>
      <c r="J13" s="876"/>
    </row>
    <row r="14" spans="1:11" ht="15">
      <c r="A14" s="875"/>
      <c r="B14" s="876"/>
      <c r="C14" s="219"/>
      <c r="D14" s="876"/>
      <c r="E14" s="877"/>
      <c r="F14" s="878"/>
      <c r="G14" s="219"/>
      <c r="H14" s="876"/>
      <c r="I14" s="219"/>
      <c r="J14" s="876"/>
    </row>
    <row r="15" spans="1:11" ht="15">
      <c r="A15" s="875"/>
      <c r="B15" s="876"/>
      <c r="C15" s="219"/>
      <c r="D15" s="876"/>
      <c r="E15" s="877"/>
      <c r="F15" s="878"/>
      <c r="G15" s="219"/>
      <c r="H15" s="876"/>
      <c r="I15" s="219"/>
      <c r="J15" s="876"/>
    </row>
    <row r="16" spans="1:11" ht="15">
      <c r="A16" s="875"/>
      <c r="B16" s="876"/>
      <c r="C16" s="219"/>
      <c r="D16" s="876"/>
      <c r="E16" s="877"/>
      <c r="F16" s="878"/>
      <c r="G16" s="219"/>
      <c r="H16" s="876"/>
      <c r="I16" s="219"/>
      <c r="J16" s="876"/>
    </row>
    <row r="17" spans="1:10" ht="15">
      <c r="A17" s="875"/>
      <c r="B17" s="876"/>
      <c r="C17" s="219"/>
      <c r="D17" s="876"/>
      <c r="E17" s="877"/>
      <c r="F17" s="878"/>
      <c r="G17" s="219"/>
      <c r="H17" s="876"/>
      <c r="I17" s="219"/>
      <c r="J17" s="876"/>
    </row>
    <row r="18" spans="1:10" ht="15">
      <c r="A18" s="875"/>
      <c r="B18" s="876"/>
      <c r="C18" s="219"/>
      <c r="D18" s="876"/>
      <c r="E18" s="877"/>
      <c r="F18" s="878"/>
      <c r="G18" s="219"/>
      <c r="H18" s="876"/>
      <c r="I18" s="219"/>
      <c r="J18" s="876"/>
    </row>
    <row r="19" spans="1:10" ht="15">
      <c r="A19" s="875"/>
      <c r="B19" s="876"/>
      <c r="C19" s="219"/>
      <c r="D19" s="876"/>
      <c r="E19" s="877"/>
      <c r="F19" s="878"/>
      <c r="G19" s="219"/>
      <c r="H19" s="876"/>
      <c r="I19" s="219"/>
      <c r="J19" s="876"/>
    </row>
    <row r="20" spans="1:10" ht="15">
      <c r="A20" s="875"/>
      <c r="B20" s="879"/>
      <c r="C20" s="219"/>
      <c r="D20" s="876"/>
      <c r="E20" s="877"/>
      <c r="F20" s="878"/>
      <c r="G20" s="219"/>
      <c r="H20" s="876"/>
      <c r="I20" s="219"/>
      <c r="J20" s="876"/>
    </row>
    <row r="21" spans="1:10" ht="15">
      <c r="A21" s="880"/>
      <c r="B21" s="881" t="s">
        <v>17</v>
      </c>
      <c r="C21" s="882"/>
      <c r="D21" s="882"/>
      <c r="E21" s="883"/>
      <c r="F21" s="884"/>
      <c r="G21" s="857"/>
      <c r="H21" s="882"/>
      <c r="I21" s="857"/>
      <c r="J21" s="882"/>
    </row>
    <row r="22" spans="1:10">
      <c r="A22" s="1560"/>
      <c r="B22" s="1560"/>
      <c r="C22" s="1560"/>
      <c r="D22" s="1560"/>
      <c r="E22" s="1560"/>
      <c r="F22" s="1560"/>
      <c r="G22" s="1560"/>
      <c r="H22" s="1560"/>
      <c r="I22" s="1560"/>
      <c r="J22" s="1560"/>
    </row>
    <row r="23" spans="1:10">
      <c r="A23" s="219"/>
      <c r="B23" s="219"/>
      <c r="C23" s="219"/>
      <c r="D23" s="219"/>
      <c r="E23" s="219"/>
      <c r="F23" s="219"/>
      <c r="G23" s="219"/>
      <c r="H23" s="219"/>
      <c r="I23" s="219"/>
      <c r="J23" s="219"/>
    </row>
    <row r="24" spans="1:10">
      <c r="A24" s="219"/>
      <c r="B24" s="219"/>
      <c r="C24" s="219"/>
      <c r="D24" s="219"/>
      <c r="E24" s="219"/>
      <c r="F24" s="219"/>
      <c r="G24" s="219"/>
      <c r="H24" s="219"/>
      <c r="I24" s="219"/>
      <c r="J24" s="219"/>
    </row>
    <row r="25" spans="1:10" ht="27" customHeight="1" thickBot="1">
      <c r="A25" s="1546" t="s">
        <v>1852</v>
      </c>
      <c r="B25" s="1546"/>
      <c r="C25" s="1546"/>
      <c r="D25" s="1546"/>
      <c r="E25" s="1546"/>
      <c r="F25" s="1546"/>
      <c r="G25" s="1546"/>
      <c r="H25" s="1546"/>
      <c r="I25" s="1546"/>
      <c r="J25" s="1546"/>
    </row>
    <row r="26" spans="1:10">
      <c r="A26" s="885" t="s">
        <v>544</v>
      </c>
      <c r="B26" s="1532" t="s">
        <v>1593</v>
      </c>
      <c r="C26" s="1533"/>
      <c r="D26" s="1533"/>
      <c r="E26" s="1534"/>
      <c r="F26" s="1535" t="s">
        <v>1594</v>
      </c>
      <c r="G26" s="1536"/>
      <c r="H26" s="1535" t="s">
        <v>1595</v>
      </c>
      <c r="I26" s="1537"/>
      <c r="J26" s="1538"/>
    </row>
    <row r="27" spans="1:10" ht="12.75" customHeight="1">
      <c r="A27" s="886"/>
      <c r="B27" s="1539"/>
      <c r="C27" s="1540"/>
      <c r="D27" s="1540"/>
      <c r="E27" s="1541"/>
      <c r="F27" s="1542"/>
      <c r="G27" s="1543"/>
      <c r="H27" s="1542"/>
      <c r="I27" s="1544"/>
      <c r="J27" s="1545"/>
    </row>
    <row r="28" spans="1:10" ht="12.75" customHeight="1">
      <c r="A28" s="886"/>
      <c r="B28" s="1508"/>
      <c r="C28" s="1509"/>
      <c r="D28" s="1509"/>
      <c r="E28" s="1510"/>
      <c r="F28" s="1511"/>
      <c r="G28" s="1512"/>
      <c r="H28" s="1511"/>
      <c r="I28" s="1513"/>
      <c r="J28" s="1514"/>
    </row>
    <row r="29" spans="1:10" ht="12.75" customHeight="1">
      <c r="A29" s="886"/>
      <c r="B29" s="1515"/>
      <c r="C29" s="1516"/>
      <c r="D29" s="1516"/>
      <c r="E29" s="1517"/>
      <c r="F29" s="1518"/>
      <c r="G29" s="1519"/>
      <c r="H29" s="1518"/>
      <c r="I29" s="1520"/>
      <c r="J29" s="1521"/>
    </row>
    <row r="30" spans="1:10" ht="13.5" thickBot="1">
      <c r="A30" s="887"/>
      <c r="B30" s="1522" t="s">
        <v>196</v>
      </c>
      <c r="C30" s="1523"/>
      <c r="D30" s="1523"/>
      <c r="E30" s="1524"/>
      <c r="F30" s="1525"/>
      <c r="G30" s="1526"/>
      <c r="H30" s="1527"/>
      <c r="I30" s="1528"/>
      <c r="J30" s="1529"/>
    </row>
    <row r="31" spans="1:10">
      <c r="A31" s="1530"/>
      <c r="B31" s="1530"/>
      <c r="C31" s="1530"/>
      <c r="D31" s="1530"/>
      <c r="E31" s="1530"/>
      <c r="F31" s="1530"/>
      <c r="G31" s="1530"/>
      <c r="H31" s="1530"/>
      <c r="I31" s="1530"/>
      <c r="J31" s="1530"/>
    </row>
    <row r="32" spans="1:10" ht="18" customHeight="1">
      <c r="A32" s="1531" t="s">
        <v>1596</v>
      </c>
      <c r="B32" s="1531"/>
      <c r="C32" s="1531"/>
      <c r="D32" s="1531"/>
      <c r="E32" s="1531"/>
      <c r="F32" s="1531"/>
      <c r="G32" s="1531"/>
      <c r="H32" s="1531"/>
      <c r="I32" s="1531"/>
      <c r="J32" s="1531"/>
    </row>
    <row r="33" spans="1:12" ht="18" customHeight="1">
      <c r="A33" s="888"/>
      <c r="B33" s="888"/>
      <c r="C33" s="888"/>
      <c r="D33" s="888"/>
      <c r="E33" s="888"/>
      <c r="F33" s="888"/>
      <c r="G33" s="888"/>
      <c r="H33" s="888"/>
      <c r="I33" s="888"/>
      <c r="J33" s="888"/>
    </row>
    <row r="34" spans="1:12" ht="18" customHeight="1">
      <c r="A34" s="888"/>
      <c r="B34" s="888"/>
      <c r="C34" s="888"/>
      <c r="D34" s="888"/>
      <c r="E34" s="888"/>
      <c r="F34" s="888"/>
      <c r="G34" s="888"/>
      <c r="H34" s="888"/>
      <c r="I34" s="888"/>
      <c r="J34" s="888"/>
    </row>
    <row r="35" spans="1:12">
      <c r="A35" s="1507"/>
      <c r="B35" s="1507"/>
      <c r="C35" s="1507"/>
      <c r="D35" s="1507"/>
      <c r="E35" s="1507"/>
      <c r="F35" s="1507"/>
      <c r="G35" s="1507"/>
      <c r="H35" s="1507"/>
      <c r="I35" s="1507"/>
      <c r="J35" s="1507"/>
    </row>
    <row r="36" spans="1:12" ht="13.5" thickBot="1">
      <c r="A36" s="1481" t="s">
        <v>1853</v>
      </c>
      <c r="B36" s="1481"/>
      <c r="C36" s="1481"/>
      <c r="D36" s="1481"/>
      <c r="E36" s="1481"/>
      <c r="F36" s="1481"/>
      <c r="G36" s="1481"/>
      <c r="H36" s="1481"/>
      <c r="I36" s="1481"/>
      <c r="J36" s="1481"/>
      <c r="K36" s="219"/>
    </row>
    <row r="37" spans="1:12" ht="13.5" thickBot="1">
      <c r="A37" s="1492" t="s">
        <v>544</v>
      </c>
      <c r="B37" s="1495" t="s">
        <v>1597</v>
      </c>
      <c r="C37" s="1498" t="s">
        <v>1598</v>
      </c>
      <c r="D37" s="1499"/>
      <c r="E37" s="1499"/>
      <c r="F37" s="1500"/>
      <c r="G37" s="1501" t="s">
        <v>1599</v>
      </c>
      <c r="H37" s="1501"/>
      <c r="I37" s="1501"/>
      <c r="J37" s="1502"/>
      <c r="K37" s="219"/>
    </row>
    <row r="38" spans="1:12" ht="15">
      <c r="A38" s="1493"/>
      <c r="B38" s="1496"/>
      <c r="C38" s="1503" t="s">
        <v>1600</v>
      </c>
      <c r="D38" s="1504"/>
      <c r="E38" s="1505" t="s">
        <v>1601</v>
      </c>
      <c r="F38" s="1506"/>
      <c r="G38" s="1504" t="s">
        <v>1600</v>
      </c>
      <c r="H38" s="1504"/>
      <c r="I38" s="1505" t="s">
        <v>1601</v>
      </c>
      <c r="J38" s="1506"/>
      <c r="K38" s="889"/>
      <c r="L38" s="219"/>
    </row>
    <row r="39" spans="1:12" ht="15">
      <c r="A39" s="1494"/>
      <c r="B39" s="1497"/>
      <c r="C39" s="890" t="s">
        <v>1588</v>
      </c>
      <c r="D39" s="891" t="s">
        <v>1587</v>
      </c>
      <c r="E39" s="892" t="s">
        <v>1588</v>
      </c>
      <c r="F39" s="893" t="s">
        <v>1587</v>
      </c>
      <c r="G39" s="891" t="s">
        <v>1588</v>
      </c>
      <c r="H39" s="891" t="s">
        <v>1587</v>
      </c>
      <c r="I39" s="892" t="s">
        <v>1588</v>
      </c>
      <c r="J39" s="893" t="s">
        <v>1587</v>
      </c>
      <c r="K39" s="889"/>
      <c r="L39" s="219"/>
    </row>
    <row r="40" spans="1:12" ht="15">
      <c r="A40" s="894">
        <v>1</v>
      </c>
      <c r="B40" s="895" t="s">
        <v>1602</v>
      </c>
      <c r="C40" s="896"/>
      <c r="D40" s="897"/>
      <c r="E40" s="898"/>
      <c r="F40" s="899"/>
      <c r="G40" s="900"/>
      <c r="H40" s="900"/>
      <c r="I40" s="898"/>
      <c r="J40" s="899"/>
      <c r="K40" s="889"/>
      <c r="L40" s="219"/>
    </row>
    <row r="41" spans="1:12" ht="15">
      <c r="A41" s="901">
        <f>+A40+1</f>
        <v>2</v>
      </c>
      <c r="B41" s="902" t="s">
        <v>1603</v>
      </c>
      <c r="C41" s="896"/>
      <c r="D41" s="897"/>
      <c r="E41" s="898"/>
      <c r="F41" s="899"/>
      <c r="G41" s="900"/>
      <c r="H41" s="900"/>
      <c r="I41" s="898"/>
      <c r="J41" s="899"/>
      <c r="K41" s="889"/>
      <c r="L41" s="219"/>
    </row>
    <row r="42" spans="1:12" ht="15">
      <c r="A42" s="901">
        <f>+A41+1</f>
        <v>3</v>
      </c>
      <c r="B42" s="902" t="s">
        <v>1604</v>
      </c>
      <c r="C42" s="896"/>
      <c r="D42" s="897"/>
      <c r="E42" s="898"/>
      <c r="F42" s="899"/>
      <c r="G42" s="900"/>
      <c r="H42" s="900"/>
      <c r="I42" s="898"/>
      <c r="J42" s="899"/>
      <c r="K42" s="889"/>
      <c r="L42" s="219"/>
    </row>
    <row r="43" spans="1:12" ht="15">
      <c r="A43" s="901">
        <f>+A42+1</f>
        <v>4</v>
      </c>
      <c r="B43" s="902" t="s">
        <v>1605</v>
      </c>
      <c r="C43" s="896"/>
      <c r="D43" s="897"/>
      <c r="E43" s="898"/>
      <c r="F43" s="899"/>
      <c r="G43" s="900"/>
      <c r="H43" s="900"/>
      <c r="I43" s="898"/>
      <c r="J43" s="899"/>
      <c r="K43" s="889"/>
      <c r="L43" s="219"/>
    </row>
    <row r="44" spans="1:12" ht="15.75" thickBot="1">
      <c r="A44" s="903">
        <f>+A43+1</f>
        <v>5</v>
      </c>
      <c r="B44" s="904" t="s">
        <v>1606</v>
      </c>
      <c r="C44" s="905"/>
      <c r="D44" s="906"/>
      <c r="E44" s="907"/>
      <c r="F44" s="908"/>
      <c r="G44" s="909"/>
      <c r="H44" s="909"/>
      <c r="I44" s="907"/>
      <c r="J44" s="908"/>
      <c r="K44" s="889"/>
      <c r="L44" s="219"/>
    </row>
    <row r="45" spans="1:12">
      <c r="A45" s="889"/>
      <c r="B45" s="889"/>
      <c r="C45" s="889"/>
      <c r="D45" s="889"/>
      <c r="E45" s="889"/>
      <c r="F45" s="889"/>
      <c r="G45" s="889"/>
      <c r="H45" s="889"/>
      <c r="I45" s="889"/>
      <c r="J45" s="889"/>
      <c r="K45" s="219"/>
    </row>
    <row r="46" spans="1:12" hidden="1">
      <c r="A46" s="889"/>
      <c r="B46" s="889"/>
      <c r="C46" s="889"/>
      <c r="D46" s="889"/>
      <c r="E46" s="889"/>
      <c r="F46" s="889"/>
      <c r="G46" s="889"/>
      <c r="H46" s="889"/>
      <c r="I46" s="889"/>
      <c r="J46" s="889"/>
      <c r="K46" s="219"/>
    </row>
    <row r="47" spans="1:12" hidden="1">
      <c r="A47" s="889"/>
      <c r="B47" s="889"/>
      <c r="C47" s="889"/>
      <c r="D47" s="889"/>
      <c r="E47" s="889"/>
      <c r="F47" s="889"/>
      <c r="G47" s="889"/>
      <c r="H47" s="889"/>
      <c r="I47" s="889"/>
      <c r="J47" s="889"/>
      <c r="K47" s="219"/>
    </row>
    <row r="48" spans="1:12">
      <c r="A48" s="889"/>
      <c r="B48" s="889"/>
      <c r="C48" s="889"/>
      <c r="D48" s="889"/>
      <c r="E48" s="889"/>
      <c r="F48" s="889"/>
      <c r="G48" s="889"/>
      <c r="H48" s="889"/>
      <c r="I48" s="889"/>
      <c r="J48" s="889"/>
      <c r="K48" s="219"/>
    </row>
    <row r="49" spans="1:11" ht="13.5" thickBot="1">
      <c r="A49" s="1481" t="s">
        <v>1854</v>
      </c>
      <c r="B49" s="1481"/>
      <c r="C49" s="1481"/>
      <c r="D49" s="1481"/>
      <c r="E49" s="1481"/>
      <c r="F49" s="1481"/>
      <c r="G49" s="1481"/>
      <c r="H49" s="1481"/>
      <c r="I49" s="1481"/>
      <c r="J49" s="1481"/>
      <c r="K49" s="219"/>
    </row>
    <row r="50" spans="1:11">
      <c r="A50" s="1482" t="s">
        <v>544</v>
      </c>
      <c r="B50" s="1484" t="s">
        <v>0</v>
      </c>
      <c r="C50" s="1486" t="s">
        <v>1602</v>
      </c>
      <c r="D50" s="1487"/>
      <c r="E50" s="1486" t="s">
        <v>1603</v>
      </c>
      <c r="F50" s="1488"/>
      <c r="G50" s="1489" t="s">
        <v>1605</v>
      </c>
      <c r="H50" s="1490"/>
      <c r="I50" s="1491" t="s">
        <v>1607</v>
      </c>
      <c r="J50" s="1490"/>
    </row>
    <row r="51" spans="1:11">
      <c r="A51" s="1483"/>
      <c r="B51" s="1485"/>
      <c r="C51" s="868" t="s">
        <v>1588</v>
      </c>
      <c r="D51" s="867" t="s">
        <v>1587</v>
      </c>
      <c r="E51" s="868" t="s">
        <v>1588</v>
      </c>
      <c r="F51" s="867" t="s">
        <v>1587</v>
      </c>
      <c r="G51" s="868" t="s">
        <v>1588</v>
      </c>
      <c r="H51" s="867" t="s">
        <v>1587</v>
      </c>
      <c r="I51" s="868" t="s">
        <v>1588</v>
      </c>
      <c r="J51" s="910" t="s">
        <v>1587</v>
      </c>
    </row>
    <row r="52" spans="1:11" ht="26.25">
      <c r="A52" s="911">
        <v>1</v>
      </c>
      <c r="B52" s="912" t="s">
        <v>1608</v>
      </c>
      <c r="C52" s="871"/>
      <c r="D52" s="871"/>
      <c r="E52" s="874"/>
      <c r="F52" s="874"/>
      <c r="G52" s="871"/>
      <c r="H52" s="871"/>
      <c r="I52" s="871"/>
      <c r="J52" s="913"/>
    </row>
    <row r="53" spans="1:11" ht="39">
      <c r="A53" s="914">
        <f>A52+1</f>
        <v>2</v>
      </c>
      <c r="B53" s="915" t="s">
        <v>1609</v>
      </c>
      <c r="C53" s="876"/>
      <c r="D53" s="876"/>
      <c r="E53" s="878"/>
      <c r="F53" s="878"/>
      <c r="G53" s="876"/>
      <c r="H53" s="876"/>
      <c r="I53" s="876"/>
      <c r="J53" s="916"/>
    </row>
    <row r="54" spans="1:11" ht="26.25">
      <c r="A54" s="911">
        <f>A53+1</f>
        <v>3</v>
      </c>
      <c r="B54" s="915" t="s">
        <v>1610</v>
      </c>
      <c r="C54" s="876"/>
      <c r="D54" s="876"/>
      <c r="E54" s="878"/>
      <c r="F54" s="878"/>
      <c r="G54" s="876"/>
      <c r="H54" s="876"/>
      <c r="I54" s="876"/>
      <c r="J54" s="916"/>
    </row>
    <row r="55" spans="1:11" ht="26.25">
      <c r="A55" s="911">
        <f>A54+1</f>
        <v>4</v>
      </c>
      <c r="B55" s="915" t="s">
        <v>1611</v>
      </c>
      <c r="C55" s="876"/>
      <c r="D55" s="876"/>
      <c r="E55" s="878"/>
      <c r="F55" s="878"/>
      <c r="G55" s="876"/>
      <c r="H55" s="876"/>
      <c r="I55" s="876"/>
      <c r="J55" s="916"/>
    </row>
    <row r="56" spans="1:11" ht="27" thickBot="1">
      <c r="A56" s="917">
        <f>A55+1</f>
        <v>5</v>
      </c>
      <c r="B56" s="918" t="s">
        <v>1612</v>
      </c>
      <c r="C56" s="919"/>
      <c r="D56" s="919"/>
      <c r="E56" s="920"/>
      <c r="F56" s="920"/>
      <c r="G56" s="919"/>
      <c r="H56" s="919"/>
      <c r="I56" s="919"/>
      <c r="J56" s="921"/>
    </row>
    <row r="57" spans="1:11" ht="15">
      <c r="A57" s="218"/>
      <c r="B57" s="218"/>
      <c r="C57" s="219"/>
      <c r="D57" s="219"/>
      <c r="E57" s="877"/>
      <c r="F57" s="877"/>
      <c r="G57" s="219"/>
      <c r="H57" s="219"/>
      <c r="I57" s="219"/>
      <c r="J57" s="219"/>
    </row>
    <row r="58" spans="1:11">
      <c r="A58" s="1480" t="s">
        <v>1613</v>
      </c>
      <c r="B58" s="1480"/>
      <c r="C58" s="1480"/>
      <c r="D58" s="1480"/>
      <c r="E58" s="1480"/>
      <c r="F58" s="1480"/>
      <c r="G58" s="1480"/>
      <c r="H58" s="1480"/>
      <c r="I58" s="1480"/>
      <c r="J58" s="1480"/>
      <c r="K58" s="1480"/>
    </row>
    <row r="59" spans="1:11">
      <c r="A59" s="889"/>
      <c r="B59" s="889"/>
      <c r="C59" s="889"/>
      <c r="D59" s="889"/>
      <c r="E59" s="889"/>
      <c r="F59" s="889"/>
      <c r="G59" s="889"/>
    </row>
    <row r="60" spans="1:11">
      <c r="A60" s="889"/>
      <c r="B60" s="889"/>
      <c r="C60" s="889"/>
      <c r="D60" s="889"/>
      <c r="E60" s="889"/>
      <c r="F60" s="889"/>
      <c r="G60" s="889"/>
    </row>
    <row r="61" spans="1:11">
      <c r="A61" s="889"/>
      <c r="B61" s="889"/>
      <c r="C61" s="889"/>
      <c r="D61" s="889"/>
      <c r="E61" s="889"/>
      <c r="F61" s="889"/>
      <c r="G61" s="889"/>
    </row>
    <row r="62" spans="1:11">
      <c r="E62" s="922"/>
      <c r="F62" s="922"/>
    </row>
    <row r="63" spans="1:11">
      <c r="B63" s="216" t="s">
        <v>628</v>
      </c>
      <c r="E63" s="216" t="s">
        <v>458</v>
      </c>
      <c r="H63" s="216" t="s">
        <v>862</v>
      </c>
    </row>
    <row r="65" spans="1:10">
      <c r="B65" s="216"/>
    </row>
    <row r="67" spans="1:10">
      <c r="A67" s="219"/>
      <c r="B67" s="219"/>
      <c r="C67" s="219"/>
      <c r="D67" s="219"/>
      <c r="E67" s="219"/>
      <c r="F67" s="219"/>
      <c r="G67" s="219"/>
      <c r="H67" s="219"/>
      <c r="I67" s="219"/>
      <c r="J67" s="219"/>
    </row>
    <row r="68" spans="1:10">
      <c r="A68" s="219"/>
      <c r="B68" s="219"/>
      <c r="C68" s="219"/>
      <c r="D68" s="219"/>
      <c r="E68" s="219"/>
      <c r="F68" s="219"/>
      <c r="G68" s="219"/>
      <c r="H68" s="219"/>
      <c r="I68" s="219"/>
      <c r="J68" s="219"/>
    </row>
    <row r="69" spans="1:10">
      <c r="A69" s="219"/>
      <c r="B69" s="219"/>
      <c r="C69" s="219"/>
      <c r="D69" s="219"/>
      <c r="E69" s="219"/>
      <c r="F69" s="219"/>
      <c r="G69" s="219"/>
      <c r="H69" s="219"/>
      <c r="I69" s="219"/>
      <c r="J69" s="219"/>
    </row>
    <row r="70" spans="1:10">
      <c r="A70" s="219"/>
      <c r="B70" s="219"/>
      <c r="C70" s="219"/>
      <c r="D70" s="219"/>
      <c r="E70" s="219"/>
      <c r="F70" s="219"/>
      <c r="G70" s="219"/>
      <c r="H70" s="219"/>
      <c r="I70" s="219"/>
      <c r="J70" s="219"/>
    </row>
    <row r="71" spans="1:10">
      <c r="A71" s="219"/>
      <c r="B71" s="219"/>
      <c r="C71" s="219"/>
      <c r="D71" s="219"/>
      <c r="E71" s="219"/>
      <c r="F71" s="219"/>
      <c r="G71" s="219"/>
      <c r="H71" s="219"/>
      <c r="I71" s="219"/>
      <c r="J71" s="219"/>
    </row>
    <row r="72" spans="1:10">
      <c r="A72" s="219"/>
      <c r="B72" s="219"/>
      <c r="C72" s="219"/>
      <c r="D72" s="219"/>
      <c r="E72" s="219"/>
      <c r="F72" s="219"/>
      <c r="G72" s="219"/>
      <c r="H72" s="219"/>
      <c r="I72" s="219"/>
      <c r="J72" s="219"/>
    </row>
  </sheetData>
  <protectedRanges>
    <protectedRange password="DD94" sqref="H27:J30" name="Range1"/>
  </protectedRanges>
  <mergeCells count="53">
    <mergeCell ref="A6:J6"/>
    <mergeCell ref="A1:J1"/>
    <mergeCell ref="A2:J2"/>
    <mergeCell ref="A3:J3"/>
    <mergeCell ref="A4:J4"/>
    <mergeCell ref="A5:J5"/>
    <mergeCell ref="A25:J25"/>
    <mergeCell ref="A7:A10"/>
    <mergeCell ref="B7:B10"/>
    <mergeCell ref="C7:C10"/>
    <mergeCell ref="D7:D10"/>
    <mergeCell ref="G7:G10"/>
    <mergeCell ref="H7:H10"/>
    <mergeCell ref="I7:I10"/>
    <mergeCell ref="J7:J10"/>
    <mergeCell ref="E8:E10"/>
    <mergeCell ref="F8:F10"/>
    <mergeCell ref="A22:J22"/>
    <mergeCell ref="B26:E26"/>
    <mergeCell ref="F26:G26"/>
    <mergeCell ref="H26:J26"/>
    <mergeCell ref="B27:E27"/>
    <mergeCell ref="F27:G27"/>
    <mergeCell ref="H27:J27"/>
    <mergeCell ref="A35:J35"/>
    <mergeCell ref="B28:E28"/>
    <mergeCell ref="F28:G28"/>
    <mergeCell ref="H28:J28"/>
    <mergeCell ref="B29:E29"/>
    <mergeCell ref="F29:G29"/>
    <mergeCell ref="H29:J29"/>
    <mergeCell ref="B30:E30"/>
    <mergeCell ref="F30:G30"/>
    <mergeCell ref="H30:J30"/>
    <mergeCell ref="A31:J31"/>
    <mergeCell ref="A32:J32"/>
    <mergeCell ref="A36:J36"/>
    <mergeCell ref="A37:A39"/>
    <mergeCell ref="B37:B39"/>
    <mergeCell ref="C37:F37"/>
    <mergeCell ref="G37:J37"/>
    <mergeCell ref="C38:D38"/>
    <mergeCell ref="E38:F38"/>
    <mergeCell ref="G38:H38"/>
    <mergeCell ref="I38:J38"/>
    <mergeCell ref="A58:K58"/>
    <mergeCell ref="A49:J49"/>
    <mergeCell ref="A50:A51"/>
    <mergeCell ref="B50:B51"/>
    <mergeCell ref="C50:D50"/>
    <mergeCell ref="E50:F50"/>
    <mergeCell ref="G50:H50"/>
    <mergeCell ref="I50:J50"/>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4"/>
  <sheetViews>
    <sheetView view="pageBreakPreview" topLeftCell="A109" workbookViewId="0">
      <selection activeCell="D128" sqref="D128"/>
    </sheetView>
  </sheetViews>
  <sheetFormatPr defaultColWidth="8.7109375" defaultRowHeight="12.75"/>
  <cols>
    <col min="1" max="1" width="42.42578125" style="224" customWidth="1"/>
    <col min="2" max="2" width="11.42578125" style="224" customWidth="1"/>
    <col min="3" max="3" width="14.7109375" style="943" customWidth="1"/>
    <col min="4" max="4" width="13.85546875" style="943" customWidth="1"/>
    <col min="5" max="5" width="15" style="943" customWidth="1"/>
    <col min="6" max="6" width="18.28515625" style="943" customWidth="1"/>
    <col min="7" max="7" width="14.85546875" style="943" customWidth="1"/>
    <col min="8" max="256" width="8.7109375" style="224"/>
    <col min="257" max="257" width="42.42578125" style="224" customWidth="1"/>
    <col min="258" max="258" width="13.28515625" style="224" customWidth="1"/>
    <col min="259" max="259" width="14.7109375" style="224" customWidth="1"/>
    <col min="260" max="260" width="13.85546875" style="224" customWidth="1"/>
    <col min="261" max="261" width="15" style="224" customWidth="1"/>
    <col min="262" max="262" width="18.28515625" style="224" customWidth="1"/>
    <col min="263" max="263" width="14.85546875" style="224" customWidth="1"/>
    <col min="264" max="512" width="8.7109375" style="224"/>
    <col min="513" max="513" width="42.42578125" style="224" customWidth="1"/>
    <col min="514" max="514" width="13.28515625" style="224" customWidth="1"/>
    <col min="515" max="515" width="14.7109375" style="224" customWidth="1"/>
    <col min="516" max="516" width="13.85546875" style="224" customWidth="1"/>
    <col min="517" max="517" width="15" style="224" customWidth="1"/>
    <col min="518" max="518" width="18.28515625" style="224" customWidth="1"/>
    <col min="519" max="519" width="14.85546875" style="224" customWidth="1"/>
    <col min="520" max="768" width="8.7109375" style="224"/>
    <col min="769" max="769" width="42.42578125" style="224" customWidth="1"/>
    <col min="770" max="770" width="13.28515625" style="224" customWidth="1"/>
    <col min="771" max="771" width="14.7109375" style="224" customWidth="1"/>
    <col min="772" max="772" width="13.85546875" style="224" customWidth="1"/>
    <col min="773" max="773" width="15" style="224" customWidth="1"/>
    <col min="774" max="774" width="18.28515625" style="224" customWidth="1"/>
    <col min="775" max="775" width="14.85546875" style="224" customWidth="1"/>
    <col min="776" max="1024" width="8.7109375" style="224"/>
    <col min="1025" max="1025" width="42.42578125" style="224" customWidth="1"/>
    <col min="1026" max="1026" width="13.28515625" style="224" customWidth="1"/>
    <col min="1027" max="1027" width="14.7109375" style="224" customWidth="1"/>
    <col min="1028" max="1028" width="13.85546875" style="224" customWidth="1"/>
    <col min="1029" max="1029" width="15" style="224" customWidth="1"/>
    <col min="1030" max="1030" width="18.28515625" style="224" customWidth="1"/>
    <col min="1031" max="1031" width="14.85546875" style="224" customWidth="1"/>
    <col min="1032" max="1280" width="8.7109375" style="224"/>
    <col min="1281" max="1281" width="42.42578125" style="224" customWidth="1"/>
    <col min="1282" max="1282" width="13.28515625" style="224" customWidth="1"/>
    <col min="1283" max="1283" width="14.7109375" style="224" customWidth="1"/>
    <col min="1284" max="1284" width="13.85546875" style="224" customWidth="1"/>
    <col min="1285" max="1285" width="15" style="224" customWidth="1"/>
    <col min="1286" max="1286" width="18.28515625" style="224" customWidth="1"/>
    <col min="1287" max="1287" width="14.85546875" style="224" customWidth="1"/>
    <col min="1288" max="1536" width="8.7109375" style="224"/>
    <col min="1537" max="1537" width="42.42578125" style="224" customWidth="1"/>
    <col min="1538" max="1538" width="13.28515625" style="224" customWidth="1"/>
    <col min="1539" max="1539" width="14.7109375" style="224" customWidth="1"/>
    <col min="1540" max="1540" width="13.85546875" style="224" customWidth="1"/>
    <col min="1541" max="1541" width="15" style="224" customWidth="1"/>
    <col min="1542" max="1542" width="18.28515625" style="224" customWidth="1"/>
    <col min="1543" max="1543" width="14.85546875" style="224" customWidth="1"/>
    <col min="1544" max="1792" width="8.7109375" style="224"/>
    <col min="1793" max="1793" width="42.42578125" style="224" customWidth="1"/>
    <col min="1794" max="1794" width="13.28515625" style="224" customWidth="1"/>
    <col min="1795" max="1795" width="14.7109375" style="224" customWidth="1"/>
    <col min="1796" max="1796" width="13.85546875" style="224" customWidth="1"/>
    <col min="1797" max="1797" width="15" style="224" customWidth="1"/>
    <col min="1798" max="1798" width="18.28515625" style="224" customWidth="1"/>
    <col min="1799" max="1799" width="14.85546875" style="224" customWidth="1"/>
    <col min="1800" max="2048" width="8.7109375" style="224"/>
    <col min="2049" max="2049" width="42.42578125" style="224" customWidth="1"/>
    <col min="2050" max="2050" width="13.28515625" style="224" customWidth="1"/>
    <col min="2051" max="2051" width="14.7109375" style="224" customWidth="1"/>
    <col min="2052" max="2052" width="13.85546875" style="224" customWidth="1"/>
    <col min="2053" max="2053" width="15" style="224" customWidth="1"/>
    <col min="2054" max="2054" width="18.28515625" style="224" customWidth="1"/>
    <col min="2055" max="2055" width="14.85546875" style="224" customWidth="1"/>
    <col min="2056" max="2304" width="8.7109375" style="224"/>
    <col min="2305" max="2305" width="42.42578125" style="224" customWidth="1"/>
    <col min="2306" max="2306" width="13.28515625" style="224" customWidth="1"/>
    <col min="2307" max="2307" width="14.7109375" style="224" customWidth="1"/>
    <col min="2308" max="2308" width="13.85546875" style="224" customWidth="1"/>
    <col min="2309" max="2309" width="15" style="224" customWidth="1"/>
    <col min="2310" max="2310" width="18.28515625" style="224" customWidth="1"/>
    <col min="2311" max="2311" width="14.85546875" style="224" customWidth="1"/>
    <col min="2312" max="2560" width="8.7109375" style="224"/>
    <col min="2561" max="2561" width="42.42578125" style="224" customWidth="1"/>
    <col min="2562" max="2562" width="13.28515625" style="224" customWidth="1"/>
    <col min="2563" max="2563" width="14.7109375" style="224" customWidth="1"/>
    <col min="2564" max="2564" width="13.85546875" style="224" customWidth="1"/>
    <col min="2565" max="2565" width="15" style="224" customWidth="1"/>
    <col min="2566" max="2566" width="18.28515625" style="224" customWidth="1"/>
    <col min="2567" max="2567" width="14.85546875" style="224" customWidth="1"/>
    <col min="2568" max="2816" width="8.7109375" style="224"/>
    <col min="2817" max="2817" width="42.42578125" style="224" customWidth="1"/>
    <col min="2818" max="2818" width="13.28515625" style="224" customWidth="1"/>
    <col min="2819" max="2819" width="14.7109375" style="224" customWidth="1"/>
    <col min="2820" max="2820" width="13.85546875" style="224" customWidth="1"/>
    <col min="2821" max="2821" width="15" style="224" customWidth="1"/>
    <col min="2822" max="2822" width="18.28515625" style="224" customWidth="1"/>
    <col min="2823" max="2823" width="14.85546875" style="224" customWidth="1"/>
    <col min="2824" max="3072" width="8.7109375" style="224"/>
    <col min="3073" max="3073" width="42.42578125" style="224" customWidth="1"/>
    <col min="3074" max="3074" width="13.28515625" style="224" customWidth="1"/>
    <col min="3075" max="3075" width="14.7109375" style="224" customWidth="1"/>
    <col min="3076" max="3076" width="13.85546875" style="224" customWidth="1"/>
    <col min="3077" max="3077" width="15" style="224" customWidth="1"/>
    <col min="3078" max="3078" width="18.28515625" style="224" customWidth="1"/>
    <col min="3079" max="3079" width="14.85546875" style="224" customWidth="1"/>
    <col min="3080" max="3328" width="8.7109375" style="224"/>
    <col min="3329" max="3329" width="42.42578125" style="224" customWidth="1"/>
    <col min="3330" max="3330" width="13.28515625" style="224" customWidth="1"/>
    <col min="3331" max="3331" width="14.7109375" style="224" customWidth="1"/>
    <col min="3332" max="3332" width="13.85546875" style="224" customWidth="1"/>
    <col min="3333" max="3333" width="15" style="224" customWidth="1"/>
    <col min="3334" max="3334" width="18.28515625" style="224" customWidth="1"/>
    <col min="3335" max="3335" width="14.85546875" style="224" customWidth="1"/>
    <col min="3336" max="3584" width="8.7109375" style="224"/>
    <col min="3585" max="3585" width="42.42578125" style="224" customWidth="1"/>
    <col min="3586" max="3586" width="13.28515625" style="224" customWidth="1"/>
    <col min="3587" max="3587" width="14.7109375" style="224" customWidth="1"/>
    <col min="3588" max="3588" width="13.85546875" style="224" customWidth="1"/>
    <col min="3589" max="3589" width="15" style="224" customWidth="1"/>
    <col min="3590" max="3590" width="18.28515625" style="224" customWidth="1"/>
    <col min="3591" max="3591" width="14.85546875" style="224" customWidth="1"/>
    <col min="3592" max="3840" width="8.7109375" style="224"/>
    <col min="3841" max="3841" width="42.42578125" style="224" customWidth="1"/>
    <col min="3842" max="3842" width="13.28515625" style="224" customWidth="1"/>
    <col min="3843" max="3843" width="14.7109375" style="224" customWidth="1"/>
    <col min="3844" max="3844" width="13.85546875" style="224" customWidth="1"/>
    <col min="3845" max="3845" width="15" style="224" customWidth="1"/>
    <col min="3846" max="3846" width="18.28515625" style="224" customWidth="1"/>
    <col min="3847" max="3847" width="14.85546875" style="224" customWidth="1"/>
    <col min="3848" max="4096" width="8.7109375" style="224"/>
    <col min="4097" max="4097" width="42.42578125" style="224" customWidth="1"/>
    <col min="4098" max="4098" width="13.28515625" style="224" customWidth="1"/>
    <col min="4099" max="4099" width="14.7109375" style="224" customWidth="1"/>
    <col min="4100" max="4100" width="13.85546875" style="224" customWidth="1"/>
    <col min="4101" max="4101" width="15" style="224" customWidth="1"/>
    <col min="4102" max="4102" width="18.28515625" style="224" customWidth="1"/>
    <col min="4103" max="4103" width="14.85546875" style="224" customWidth="1"/>
    <col min="4104" max="4352" width="8.7109375" style="224"/>
    <col min="4353" max="4353" width="42.42578125" style="224" customWidth="1"/>
    <col min="4354" max="4354" width="13.28515625" style="224" customWidth="1"/>
    <col min="4355" max="4355" width="14.7109375" style="224" customWidth="1"/>
    <col min="4356" max="4356" width="13.85546875" style="224" customWidth="1"/>
    <col min="4357" max="4357" width="15" style="224" customWidth="1"/>
    <col min="4358" max="4358" width="18.28515625" style="224" customWidth="1"/>
    <col min="4359" max="4359" width="14.85546875" style="224" customWidth="1"/>
    <col min="4360" max="4608" width="8.7109375" style="224"/>
    <col min="4609" max="4609" width="42.42578125" style="224" customWidth="1"/>
    <col min="4610" max="4610" width="13.28515625" style="224" customWidth="1"/>
    <col min="4611" max="4611" width="14.7109375" style="224" customWidth="1"/>
    <col min="4612" max="4612" width="13.85546875" style="224" customWidth="1"/>
    <col min="4613" max="4613" width="15" style="224" customWidth="1"/>
    <col min="4614" max="4614" width="18.28515625" style="224" customWidth="1"/>
    <col min="4615" max="4615" width="14.85546875" style="224" customWidth="1"/>
    <col min="4616" max="4864" width="8.7109375" style="224"/>
    <col min="4865" max="4865" width="42.42578125" style="224" customWidth="1"/>
    <col min="4866" max="4866" width="13.28515625" style="224" customWidth="1"/>
    <col min="4867" max="4867" width="14.7109375" style="224" customWidth="1"/>
    <col min="4868" max="4868" width="13.85546875" style="224" customWidth="1"/>
    <col min="4869" max="4869" width="15" style="224" customWidth="1"/>
    <col min="4870" max="4870" width="18.28515625" style="224" customWidth="1"/>
    <col min="4871" max="4871" width="14.85546875" style="224" customWidth="1"/>
    <col min="4872" max="5120" width="8.7109375" style="224"/>
    <col min="5121" max="5121" width="42.42578125" style="224" customWidth="1"/>
    <col min="5122" max="5122" width="13.28515625" style="224" customWidth="1"/>
    <col min="5123" max="5123" width="14.7109375" style="224" customWidth="1"/>
    <col min="5124" max="5124" width="13.85546875" style="224" customWidth="1"/>
    <col min="5125" max="5125" width="15" style="224" customWidth="1"/>
    <col min="5126" max="5126" width="18.28515625" style="224" customWidth="1"/>
    <col min="5127" max="5127" width="14.85546875" style="224" customWidth="1"/>
    <col min="5128" max="5376" width="8.7109375" style="224"/>
    <col min="5377" max="5377" width="42.42578125" style="224" customWidth="1"/>
    <col min="5378" max="5378" width="13.28515625" style="224" customWidth="1"/>
    <col min="5379" max="5379" width="14.7109375" style="224" customWidth="1"/>
    <col min="5380" max="5380" width="13.85546875" style="224" customWidth="1"/>
    <col min="5381" max="5381" width="15" style="224" customWidth="1"/>
    <col min="5382" max="5382" width="18.28515625" style="224" customWidth="1"/>
    <col min="5383" max="5383" width="14.85546875" style="224" customWidth="1"/>
    <col min="5384" max="5632" width="8.7109375" style="224"/>
    <col min="5633" max="5633" width="42.42578125" style="224" customWidth="1"/>
    <col min="5634" max="5634" width="13.28515625" style="224" customWidth="1"/>
    <col min="5635" max="5635" width="14.7109375" style="224" customWidth="1"/>
    <col min="5636" max="5636" width="13.85546875" style="224" customWidth="1"/>
    <col min="5637" max="5637" width="15" style="224" customWidth="1"/>
    <col min="5638" max="5638" width="18.28515625" style="224" customWidth="1"/>
    <col min="5639" max="5639" width="14.85546875" style="224" customWidth="1"/>
    <col min="5640" max="5888" width="8.7109375" style="224"/>
    <col min="5889" max="5889" width="42.42578125" style="224" customWidth="1"/>
    <col min="5890" max="5890" width="13.28515625" style="224" customWidth="1"/>
    <col min="5891" max="5891" width="14.7109375" style="224" customWidth="1"/>
    <col min="5892" max="5892" width="13.85546875" style="224" customWidth="1"/>
    <col min="5893" max="5893" width="15" style="224" customWidth="1"/>
    <col min="5894" max="5894" width="18.28515625" style="224" customWidth="1"/>
    <col min="5895" max="5895" width="14.85546875" style="224" customWidth="1"/>
    <col min="5896" max="6144" width="8.7109375" style="224"/>
    <col min="6145" max="6145" width="42.42578125" style="224" customWidth="1"/>
    <col min="6146" max="6146" width="13.28515625" style="224" customWidth="1"/>
    <col min="6147" max="6147" width="14.7109375" style="224" customWidth="1"/>
    <col min="6148" max="6148" width="13.85546875" style="224" customWidth="1"/>
    <col min="6149" max="6149" width="15" style="224" customWidth="1"/>
    <col min="6150" max="6150" width="18.28515625" style="224" customWidth="1"/>
    <col min="6151" max="6151" width="14.85546875" style="224" customWidth="1"/>
    <col min="6152" max="6400" width="8.7109375" style="224"/>
    <col min="6401" max="6401" width="42.42578125" style="224" customWidth="1"/>
    <col min="6402" max="6402" width="13.28515625" style="224" customWidth="1"/>
    <col min="6403" max="6403" width="14.7109375" style="224" customWidth="1"/>
    <col min="6404" max="6404" width="13.85546875" style="224" customWidth="1"/>
    <col min="6405" max="6405" width="15" style="224" customWidth="1"/>
    <col min="6406" max="6406" width="18.28515625" style="224" customWidth="1"/>
    <col min="6407" max="6407" width="14.85546875" style="224" customWidth="1"/>
    <col min="6408" max="6656" width="8.7109375" style="224"/>
    <col min="6657" max="6657" width="42.42578125" style="224" customWidth="1"/>
    <col min="6658" max="6658" width="13.28515625" style="224" customWidth="1"/>
    <col min="6659" max="6659" width="14.7109375" style="224" customWidth="1"/>
    <col min="6660" max="6660" width="13.85546875" style="224" customWidth="1"/>
    <col min="6661" max="6661" width="15" style="224" customWidth="1"/>
    <col min="6662" max="6662" width="18.28515625" style="224" customWidth="1"/>
    <col min="6663" max="6663" width="14.85546875" style="224" customWidth="1"/>
    <col min="6664" max="6912" width="8.7109375" style="224"/>
    <col min="6913" max="6913" width="42.42578125" style="224" customWidth="1"/>
    <col min="6914" max="6914" width="13.28515625" style="224" customWidth="1"/>
    <col min="6915" max="6915" width="14.7109375" style="224" customWidth="1"/>
    <col min="6916" max="6916" width="13.85546875" style="224" customWidth="1"/>
    <col min="6917" max="6917" width="15" style="224" customWidth="1"/>
    <col min="6918" max="6918" width="18.28515625" style="224" customWidth="1"/>
    <col min="6919" max="6919" width="14.85546875" style="224" customWidth="1"/>
    <col min="6920" max="7168" width="8.7109375" style="224"/>
    <col min="7169" max="7169" width="42.42578125" style="224" customWidth="1"/>
    <col min="7170" max="7170" width="13.28515625" style="224" customWidth="1"/>
    <col min="7171" max="7171" width="14.7109375" style="224" customWidth="1"/>
    <col min="7172" max="7172" width="13.85546875" style="224" customWidth="1"/>
    <col min="7173" max="7173" width="15" style="224" customWidth="1"/>
    <col min="7174" max="7174" width="18.28515625" style="224" customWidth="1"/>
    <col min="7175" max="7175" width="14.85546875" style="224" customWidth="1"/>
    <col min="7176" max="7424" width="8.7109375" style="224"/>
    <col min="7425" max="7425" width="42.42578125" style="224" customWidth="1"/>
    <col min="7426" max="7426" width="13.28515625" style="224" customWidth="1"/>
    <col min="7427" max="7427" width="14.7109375" style="224" customWidth="1"/>
    <col min="7428" max="7428" width="13.85546875" style="224" customWidth="1"/>
    <col min="7429" max="7429" width="15" style="224" customWidth="1"/>
    <col min="7430" max="7430" width="18.28515625" style="224" customWidth="1"/>
    <col min="7431" max="7431" width="14.85546875" style="224" customWidth="1"/>
    <col min="7432" max="7680" width="8.7109375" style="224"/>
    <col min="7681" max="7681" width="42.42578125" style="224" customWidth="1"/>
    <col min="7682" max="7682" width="13.28515625" style="224" customWidth="1"/>
    <col min="7683" max="7683" width="14.7109375" style="224" customWidth="1"/>
    <col min="7684" max="7684" width="13.85546875" style="224" customWidth="1"/>
    <col min="7685" max="7685" width="15" style="224" customWidth="1"/>
    <col min="7686" max="7686" width="18.28515625" style="224" customWidth="1"/>
    <col min="7687" max="7687" width="14.85546875" style="224" customWidth="1"/>
    <col min="7688" max="7936" width="8.7109375" style="224"/>
    <col min="7937" max="7937" width="42.42578125" style="224" customWidth="1"/>
    <col min="7938" max="7938" width="13.28515625" style="224" customWidth="1"/>
    <col min="7939" max="7939" width="14.7109375" style="224" customWidth="1"/>
    <col min="7940" max="7940" width="13.85546875" style="224" customWidth="1"/>
    <col min="7941" max="7941" width="15" style="224" customWidth="1"/>
    <col min="7942" max="7942" width="18.28515625" style="224" customWidth="1"/>
    <col min="7943" max="7943" width="14.85546875" style="224" customWidth="1"/>
    <col min="7944" max="8192" width="8.7109375" style="224"/>
    <col min="8193" max="8193" width="42.42578125" style="224" customWidth="1"/>
    <col min="8194" max="8194" width="13.28515625" style="224" customWidth="1"/>
    <col min="8195" max="8195" width="14.7109375" style="224" customWidth="1"/>
    <col min="8196" max="8196" width="13.85546875" style="224" customWidth="1"/>
    <col min="8197" max="8197" width="15" style="224" customWidth="1"/>
    <col min="8198" max="8198" width="18.28515625" style="224" customWidth="1"/>
    <col min="8199" max="8199" width="14.85546875" style="224" customWidth="1"/>
    <col min="8200" max="8448" width="8.7109375" style="224"/>
    <col min="8449" max="8449" width="42.42578125" style="224" customWidth="1"/>
    <col min="8450" max="8450" width="13.28515625" style="224" customWidth="1"/>
    <col min="8451" max="8451" width="14.7109375" style="224" customWidth="1"/>
    <col min="8452" max="8452" width="13.85546875" style="224" customWidth="1"/>
    <col min="8453" max="8453" width="15" style="224" customWidth="1"/>
    <col min="8454" max="8454" width="18.28515625" style="224" customWidth="1"/>
    <col min="8455" max="8455" width="14.85546875" style="224" customWidth="1"/>
    <col min="8456" max="8704" width="8.7109375" style="224"/>
    <col min="8705" max="8705" width="42.42578125" style="224" customWidth="1"/>
    <col min="8706" max="8706" width="13.28515625" style="224" customWidth="1"/>
    <col min="8707" max="8707" width="14.7109375" style="224" customWidth="1"/>
    <col min="8708" max="8708" width="13.85546875" style="224" customWidth="1"/>
    <col min="8709" max="8709" width="15" style="224" customWidth="1"/>
    <col min="8710" max="8710" width="18.28515625" style="224" customWidth="1"/>
    <col min="8711" max="8711" width="14.85546875" style="224" customWidth="1"/>
    <col min="8712" max="8960" width="8.7109375" style="224"/>
    <col min="8961" max="8961" width="42.42578125" style="224" customWidth="1"/>
    <col min="8962" max="8962" width="13.28515625" style="224" customWidth="1"/>
    <col min="8963" max="8963" width="14.7109375" style="224" customWidth="1"/>
    <col min="8964" max="8964" width="13.85546875" style="224" customWidth="1"/>
    <col min="8965" max="8965" width="15" style="224" customWidth="1"/>
    <col min="8966" max="8966" width="18.28515625" style="224" customWidth="1"/>
    <col min="8967" max="8967" width="14.85546875" style="224" customWidth="1"/>
    <col min="8968" max="9216" width="8.7109375" style="224"/>
    <col min="9217" max="9217" width="42.42578125" style="224" customWidth="1"/>
    <col min="9218" max="9218" width="13.28515625" style="224" customWidth="1"/>
    <col min="9219" max="9219" width="14.7109375" style="224" customWidth="1"/>
    <col min="9220" max="9220" width="13.85546875" style="224" customWidth="1"/>
    <col min="9221" max="9221" width="15" style="224" customWidth="1"/>
    <col min="9222" max="9222" width="18.28515625" style="224" customWidth="1"/>
    <col min="9223" max="9223" width="14.85546875" style="224" customWidth="1"/>
    <col min="9224" max="9472" width="8.7109375" style="224"/>
    <col min="9473" max="9473" width="42.42578125" style="224" customWidth="1"/>
    <col min="9474" max="9474" width="13.28515625" style="224" customWidth="1"/>
    <col min="9475" max="9475" width="14.7109375" style="224" customWidth="1"/>
    <col min="9476" max="9476" width="13.85546875" style="224" customWidth="1"/>
    <col min="9477" max="9477" width="15" style="224" customWidth="1"/>
    <col min="9478" max="9478" width="18.28515625" style="224" customWidth="1"/>
    <col min="9479" max="9479" width="14.85546875" style="224" customWidth="1"/>
    <col min="9480" max="9728" width="8.7109375" style="224"/>
    <col min="9729" max="9729" width="42.42578125" style="224" customWidth="1"/>
    <col min="9730" max="9730" width="13.28515625" style="224" customWidth="1"/>
    <col min="9731" max="9731" width="14.7109375" style="224" customWidth="1"/>
    <col min="9732" max="9732" width="13.85546875" style="224" customWidth="1"/>
    <col min="9733" max="9733" width="15" style="224" customWidth="1"/>
    <col min="9734" max="9734" width="18.28515625" style="224" customWidth="1"/>
    <col min="9735" max="9735" width="14.85546875" style="224" customWidth="1"/>
    <col min="9736" max="9984" width="8.7109375" style="224"/>
    <col min="9985" max="9985" width="42.42578125" style="224" customWidth="1"/>
    <col min="9986" max="9986" width="13.28515625" style="224" customWidth="1"/>
    <col min="9987" max="9987" width="14.7109375" style="224" customWidth="1"/>
    <col min="9988" max="9988" width="13.85546875" style="224" customWidth="1"/>
    <col min="9989" max="9989" width="15" style="224" customWidth="1"/>
    <col min="9990" max="9990" width="18.28515625" style="224" customWidth="1"/>
    <col min="9991" max="9991" width="14.85546875" style="224" customWidth="1"/>
    <col min="9992" max="10240" width="8.7109375" style="224"/>
    <col min="10241" max="10241" width="42.42578125" style="224" customWidth="1"/>
    <col min="10242" max="10242" width="13.28515625" style="224" customWidth="1"/>
    <col min="10243" max="10243" width="14.7109375" style="224" customWidth="1"/>
    <col min="10244" max="10244" width="13.85546875" style="224" customWidth="1"/>
    <col min="10245" max="10245" width="15" style="224" customWidth="1"/>
    <col min="10246" max="10246" width="18.28515625" style="224" customWidth="1"/>
    <col min="10247" max="10247" width="14.85546875" style="224" customWidth="1"/>
    <col min="10248" max="10496" width="8.7109375" style="224"/>
    <col min="10497" max="10497" width="42.42578125" style="224" customWidth="1"/>
    <col min="10498" max="10498" width="13.28515625" style="224" customWidth="1"/>
    <col min="10499" max="10499" width="14.7109375" style="224" customWidth="1"/>
    <col min="10500" max="10500" width="13.85546875" style="224" customWidth="1"/>
    <col min="10501" max="10501" width="15" style="224" customWidth="1"/>
    <col min="10502" max="10502" width="18.28515625" style="224" customWidth="1"/>
    <col min="10503" max="10503" width="14.85546875" style="224" customWidth="1"/>
    <col min="10504" max="10752" width="8.7109375" style="224"/>
    <col min="10753" max="10753" width="42.42578125" style="224" customWidth="1"/>
    <col min="10754" max="10754" width="13.28515625" style="224" customWidth="1"/>
    <col min="10755" max="10755" width="14.7109375" style="224" customWidth="1"/>
    <col min="10756" max="10756" width="13.85546875" style="224" customWidth="1"/>
    <col min="10757" max="10757" width="15" style="224" customWidth="1"/>
    <col min="10758" max="10758" width="18.28515625" style="224" customWidth="1"/>
    <col min="10759" max="10759" width="14.85546875" style="224" customWidth="1"/>
    <col min="10760" max="11008" width="8.7109375" style="224"/>
    <col min="11009" max="11009" width="42.42578125" style="224" customWidth="1"/>
    <col min="11010" max="11010" width="13.28515625" style="224" customWidth="1"/>
    <col min="11011" max="11011" width="14.7109375" style="224" customWidth="1"/>
    <col min="11012" max="11012" width="13.85546875" style="224" customWidth="1"/>
    <col min="11013" max="11013" width="15" style="224" customWidth="1"/>
    <col min="11014" max="11014" width="18.28515625" style="224" customWidth="1"/>
    <col min="11015" max="11015" width="14.85546875" style="224" customWidth="1"/>
    <col min="11016" max="11264" width="8.7109375" style="224"/>
    <col min="11265" max="11265" width="42.42578125" style="224" customWidth="1"/>
    <col min="11266" max="11266" width="13.28515625" style="224" customWidth="1"/>
    <col min="11267" max="11267" width="14.7109375" style="224" customWidth="1"/>
    <col min="11268" max="11268" width="13.85546875" style="224" customWidth="1"/>
    <col min="11269" max="11269" width="15" style="224" customWidth="1"/>
    <col min="11270" max="11270" width="18.28515625" style="224" customWidth="1"/>
    <col min="11271" max="11271" width="14.85546875" style="224" customWidth="1"/>
    <col min="11272" max="11520" width="8.7109375" style="224"/>
    <col min="11521" max="11521" width="42.42578125" style="224" customWidth="1"/>
    <col min="11522" max="11522" width="13.28515625" style="224" customWidth="1"/>
    <col min="11523" max="11523" width="14.7109375" style="224" customWidth="1"/>
    <col min="11524" max="11524" width="13.85546875" style="224" customWidth="1"/>
    <col min="11525" max="11525" width="15" style="224" customWidth="1"/>
    <col min="11526" max="11526" width="18.28515625" style="224" customWidth="1"/>
    <col min="11527" max="11527" width="14.85546875" style="224" customWidth="1"/>
    <col min="11528" max="11776" width="8.7109375" style="224"/>
    <col min="11777" max="11777" width="42.42578125" style="224" customWidth="1"/>
    <col min="11778" max="11778" width="13.28515625" style="224" customWidth="1"/>
    <col min="11779" max="11779" width="14.7109375" style="224" customWidth="1"/>
    <col min="11780" max="11780" width="13.85546875" style="224" customWidth="1"/>
    <col min="11781" max="11781" width="15" style="224" customWidth="1"/>
    <col min="11782" max="11782" width="18.28515625" style="224" customWidth="1"/>
    <col min="11783" max="11783" width="14.85546875" style="224" customWidth="1"/>
    <col min="11784" max="12032" width="8.7109375" style="224"/>
    <col min="12033" max="12033" width="42.42578125" style="224" customWidth="1"/>
    <col min="12034" max="12034" width="13.28515625" style="224" customWidth="1"/>
    <col min="12035" max="12035" width="14.7109375" style="224" customWidth="1"/>
    <col min="12036" max="12036" width="13.85546875" style="224" customWidth="1"/>
    <col min="12037" max="12037" width="15" style="224" customWidth="1"/>
    <col min="12038" max="12038" width="18.28515625" style="224" customWidth="1"/>
    <col min="12039" max="12039" width="14.85546875" style="224" customWidth="1"/>
    <col min="12040" max="12288" width="8.7109375" style="224"/>
    <col min="12289" max="12289" width="42.42578125" style="224" customWidth="1"/>
    <col min="12290" max="12290" width="13.28515625" style="224" customWidth="1"/>
    <col min="12291" max="12291" width="14.7109375" style="224" customWidth="1"/>
    <col min="12292" max="12292" width="13.85546875" style="224" customWidth="1"/>
    <col min="12293" max="12293" width="15" style="224" customWidth="1"/>
    <col min="12294" max="12294" width="18.28515625" style="224" customWidth="1"/>
    <col min="12295" max="12295" width="14.85546875" style="224" customWidth="1"/>
    <col min="12296" max="12544" width="8.7109375" style="224"/>
    <col min="12545" max="12545" width="42.42578125" style="224" customWidth="1"/>
    <col min="12546" max="12546" width="13.28515625" style="224" customWidth="1"/>
    <col min="12547" max="12547" width="14.7109375" style="224" customWidth="1"/>
    <col min="12548" max="12548" width="13.85546875" style="224" customWidth="1"/>
    <col min="12549" max="12549" width="15" style="224" customWidth="1"/>
    <col min="12550" max="12550" width="18.28515625" style="224" customWidth="1"/>
    <col min="12551" max="12551" width="14.85546875" style="224" customWidth="1"/>
    <col min="12552" max="12800" width="8.7109375" style="224"/>
    <col min="12801" max="12801" width="42.42578125" style="224" customWidth="1"/>
    <col min="12802" max="12802" width="13.28515625" style="224" customWidth="1"/>
    <col min="12803" max="12803" width="14.7109375" style="224" customWidth="1"/>
    <col min="12804" max="12804" width="13.85546875" style="224" customWidth="1"/>
    <col min="12805" max="12805" width="15" style="224" customWidth="1"/>
    <col min="12806" max="12806" width="18.28515625" style="224" customWidth="1"/>
    <col min="12807" max="12807" width="14.85546875" style="224" customWidth="1"/>
    <col min="12808" max="13056" width="8.7109375" style="224"/>
    <col min="13057" max="13057" width="42.42578125" style="224" customWidth="1"/>
    <col min="13058" max="13058" width="13.28515625" style="224" customWidth="1"/>
    <col min="13059" max="13059" width="14.7109375" style="224" customWidth="1"/>
    <col min="13060" max="13060" width="13.85546875" style="224" customWidth="1"/>
    <col min="13061" max="13061" width="15" style="224" customWidth="1"/>
    <col min="13062" max="13062" width="18.28515625" style="224" customWidth="1"/>
    <col min="13063" max="13063" width="14.85546875" style="224" customWidth="1"/>
    <col min="13064" max="13312" width="8.7109375" style="224"/>
    <col min="13313" max="13313" width="42.42578125" style="224" customWidth="1"/>
    <col min="13314" max="13314" width="13.28515625" style="224" customWidth="1"/>
    <col min="13315" max="13315" width="14.7109375" style="224" customWidth="1"/>
    <col min="13316" max="13316" width="13.85546875" style="224" customWidth="1"/>
    <col min="13317" max="13317" width="15" style="224" customWidth="1"/>
    <col min="13318" max="13318" width="18.28515625" style="224" customWidth="1"/>
    <col min="13319" max="13319" width="14.85546875" style="224" customWidth="1"/>
    <col min="13320" max="13568" width="8.7109375" style="224"/>
    <col min="13569" max="13569" width="42.42578125" style="224" customWidth="1"/>
    <col min="13570" max="13570" width="13.28515625" style="224" customWidth="1"/>
    <col min="13571" max="13571" width="14.7109375" style="224" customWidth="1"/>
    <col min="13572" max="13572" width="13.85546875" style="224" customWidth="1"/>
    <col min="13573" max="13573" width="15" style="224" customWidth="1"/>
    <col min="13574" max="13574" width="18.28515625" style="224" customWidth="1"/>
    <col min="13575" max="13575" width="14.85546875" style="224" customWidth="1"/>
    <col min="13576" max="13824" width="8.7109375" style="224"/>
    <col min="13825" max="13825" width="42.42578125" style="224" customWidth="1"/>
    <col min="13826" max="13826" width="13.28515625" style="224" customWidth="1"/>
    <col min="13827" max="13827" width="14.7109375" style="224" customWidth="1"/>
    <col min="13828" max="13828" width="13.85546875" style="224" customWidth="1"/>
    <col min="13829" max="13829" width="15" style="224" customWidth="1"/>
    <col min="13830" max="13830" width="18.28515625" style="224" customWidth="1"/>
    <col min="13831" max="13831" width="14.85546875" style="224" customWidth="1"/>
    <col min="13832" max="14080" width="8.7109375" style="224"/>
    <col min="14081" max="14081" width="42.42578125" style="224" customWidth="1"/>
    <col min="14082" max="14082" width="13.28515625" style="224" customWidth="1"/>
    <col min="14083" max="14083" width="14.7109375" style="224" customWidth="1"/>
    <col min="14084" max="14084" width="13.85546875" style="224" customWidth="1"/>
    <col min="14085" max="14085" width="15" style="224" customWidth="1"/>
    <col min="14086" max="14086" width="18.28515625" style="224" customWidth="1"/>
    <col min="14087" max="14087" width="14.85546875" style="224" customWidth="1"/>
    <col min="14088" max="14336" width="8.7109375" style="224"/>
    <col min="14337" max="14337" width="42.42578125" style="224" customWidth="1"/>
    <col min="14338" max="14338" width="13.28515625" style="224" customWidth="1"/>
    <col min="14339" max="14339" width="14.7109375" style="224" customWidth="1"/>
    <col min="14340" max="14340" width="13.85546875" style="224" customWidth="1"/>
    <col min="14341" max="14341" width="15" style="224" customWidth="1"/>
    <col min="14342" max="14342" width="18.28515625" style="224" customWidth="1"/>
    <col min="14343" max="14343" width="14.85546875" style="224" customWidth="1"/>
    <col min="14344" max="14592" width="8.7109375" style="224"/>
    <col min="14593" max="14593" width="42.42578125" style="224" customWidth="1"/>
    <col min="14594" max="14594" width="13.28515625" style="224" customWidth="1"/>
    <col min="14595" max="14595" width="14.7109375" style="224" customWidth="1"/>
    <col min="14596" max="14596" width="13.85546875" style="224" customWidth="1"/>
    <col min="14597" max="14597" width="15" style="224" customWidth="1"/>
    <col min="14598" max="14598" width="18.28515625" style="224" customWidth="1"/>
    <col min="14599" max="14599" width="14.85546875" style="224" customWidth="1"/>
    <col min="14600" max="14848" width="8.7109375" style="224"/>
    <col min="14849" max="14849" width="42.42578125" style="224" customWidth="1"/>
    <col min="14850" max="14850" width="13.28515625" style="224" customWidth="1"/>
    <col min="14851" max="14851" width="14.7109375" style="224" customWidth="1"/>
    <col min="14852" max="14852" width="13.85546875" style="224" customWidth="1"/>
    <col min="14853" max="14853" width="15" style="224" customWidth="1"/>
    <col min="14854" max="14854" width="18.28515625" style="224" customWidth="1"/>
    <col min="14855" max="14855" width="14.85546875" style="224" customWidth="1"/>
    <col min="14856" max="15104" width="8.7109375" style="224"/>
    <col min="15105" max="15105" width="42.42578125" style="224" customWidth="1"/>
    <col min="15106" max="15106" width="13.28515625" style="224" customWidth="1"/>
    <col min="15107" max="15107" width="14.7109375" style="224" customWidth="1"/>
    <col min="15108" max="15108" width="13.85546875" style="224" customWidth="1"/>
    <col min="15109" max="15109" width="15" style="224" customWidth="1"/>
    <col min="15110" max="15110" width="18.28515625" style="224" customWidth="1"/>
    <col min="15111" max="15111" width="14.85546875" style="224" customWidth="1"/>
    <col min="15112" max="15360" width="8.7109375" style="224"/>
    <col min="15361" max="15361" width="42.42578125" style="224" customWidth="1"/>
    <col min="15362" max="15362" width="13.28515625" style="224" customWidth="1"/>
    <col min="15363" max="15363" width="14.7109375" style="224" customWidth="1"/>
    <col min="15364" max="15364" width="13.85546875" style="224" customWidth="1"/>
    <col min="15365" max="15365" width="15" style="224" customWidth="1"/>
    <col min="15366" max="15366" width="18.28515625" style="224" customWidth="1"/>
    <col min="15367" max="15367" width="14.85546875" style="224" customWidth="1"/>
    <col min="15368" max="15616" width="8.7109375" style="224"/>
    <col min="15617" max="15617" width="42.42578125" style="224" customWidth="1"/>
    <col min="15618" max="15618" width="13.28515625" style="224" customWidth="1"/>
    <col min="15619" max="15619" width="14.7109375" style="224" customWidth="1"/>
    <col min="15620" max="15620" width="13.85546875" style="224" customWidth="1"/>
    <col min="15621" max="15621" width="15" style="224" customWidth="1"/>
    <col min="15622" max="15622" width="18.28515625" style="224" customWidth="1"/>
    <col min="15623" max="15623" width="14.85546875" style="224" customWidth="1"/>
    <col min="15624" max="15872" width="8.7109375" style="224"/>
    <col min="15873" max="15873" width="42.42578125" style="224" customWidth="1"/>
    <col min="15874" max="15874" width="13.28515625" style="224" customWidth="1"/>
    <col min="15875" max="15875" width="14.7109375" style="224" customWidth="1"/>
    <col min="15876" max="15876" width="13.85546875" style="224" customWidth="1"/>
    <col min="15877" max="15877" width="15" style="224" customWidth="1"/>
    <col min="15878" max="15878" width="18.28515625" style="224" customWidth="1"/>
    <col min="15879" max="15879" width="14.85546875" style="224" customWidth="1"/>
    <col min="15880" max="16128" width="8.7109375" style="224"/>
    <col min="16129" max="16129" width="42.42578125" style="224" customWidth="1"/>
    <col min="16130" max="16130" width="13.28515625" style="224" customWidth="1"/>
    <col min="16131" max="16131" width="14.7109375" style="224" customWidth="1"/>
    <col min="16132" max="16132" width="13.85546875" style="224" customWidth="1"/>
    <col min="16133" max="16133" width="15" style="224" customWidth="1"/>
    <col min="16134" max="16134" width="18.28515625" style="224" customWidth="1"/>
    <col min="16135" max="16135" width="14.85546875" style="224" customWidth="1"/>
    <col min="16136" max="16384" width="8.7109375" style="224"/>
  </cols>
  <sheetData>
    <row r="1" spans="1:7" ht="15.75">
      <c r="A1" s="1562" t="s">
        <v>1614</v>
      </c>
      <c r="B1" s="1562"/>
      <c r="C1" s="1562"/>
      <c r="D1" s="1562"/>
      <c r="E1" s="1562"/>
      <c r="F1" s="1562"/>
      <c r="G1" s="1562"/>
    </row>
    <row r="2" spans="1:7" ht="15.75">
      <c r="A2" s="1570" t="s">
        <v>1615</v>
      </c>
      <c r="B2" s="1570"/>
      <c r="C2" s="1570"/>
      <c r="D2" s="1570"/>
      <c r="E2" s="1570"/>
      <c r="F2" s="1570"/>
      <c r="G2" s="1570"/>
    </row>
    <row r="3" spans="1:7" ht="15">
      <c r="A3" s="1571" t="s">
        <v>1616</v>
      </c>
      <c r="B3" s="1571"/>
      <c r="C3" s="1571"/>
      <c r="D3" s="1571"/>
      <c r="E3" s="1571"/>
      <c r="F3" s="1571"/>
      <c r="G3" s="1571"/>
    </row>
    <row r="4" spans="1:7" ht="17.25">
      <c r="A4" s="1572" t="s">
        <v>1296</v>
      </c>
      <c r="B4" s="1572"/>
      <c r="C4" s="1572"/>
      <c r="D4" s="1572"/>
      <c r="E4" s="1572"/>
      <c r="F4" s="1572"/>
      <c r="G4" s="1572"/>
    </row>
    <row r="5" spans="1:7" ht="15.75" customHeight="1">
      <c r="A5" s="1568" t="s">
        <v>1597</v>
      </c>
      <c r="B5" s="1569" t="s">
        <v>1</v>
      </c>
      <c r="C5" s="923" t="s">
        <v>548</v>
      </c>
      <c r="D5" s="923" t="s">
        <v>581</v>
      </c>
      <c r="E5" s="923" t="s">
        <v>612</v>
      </c>
      <c r="F5" s="923" t="s">
        <v>1617</v>
      </c>
      <c r="G5" s="923" t="s">
        <v>40</v>
      </c>
    </row>
    <row r="6" spans="1:7" ht="31.5">
      <c r="A6" s="1568"/>
      <c r="B6" s="1569"/>
      <c r="C6" s="924" t="s">
        <v>1855</v>
      </c>
      <c r="D6" s="924" t="str">
        <f>+C6</f>
        <v>As at 30.06.2020</v>
      </c>
      <c r="E6" s="924" t="str">
        <f>+D6</f>
        <v>As at 30.06.2020</v>
      </c>
      <c r="F6" s="925" t="str">
        <f>+E6</f>
        <v>As at 30.06.2020</v>
      </c>
      <c r="G6" s="924" t="str">
        <f>+F6</f>
        <v>As at 30.06.2020</v>
      </c>
    </row>
    <row r="7" spans="1:7">
      <c r="A7" s="926"/>
      <c r="B7" s="926"/>
      <c r="C7" s="927"/>
      <c r="D7" s="927"/>
      <c r="E7" s="927"/>
      <c r="F7" s="927"/>
      <c r="G7" s="927"/>
    </row>
    <row r="8" spans="1:7" ht="15.75">
      <c r="A8" s="928" t="s">
        <v>1618</v>
      </c>
      <c r="B8" s="929"/>
      <c r="C8" s="930"/>
      <c r="D8" s="930"/>
      <c r="E8" s="930"/>
      <c r="F8" s="930"/>
      <c r="G8" s="930"/>
    </row>
    <row r="9" spans="1:7" ht="15.75">
      <c r="A9" s="931" t="s">
        <v>1619</v>
      </c>
      <c r="B9" s="929"/>
      <c r="C9" s="930"/>
      <c r="D9" s="930"/>
      <c r="E9" s="930"/>
      <c r="F9" s="930"/>
      <c r="G9" s="930"/>
    </row>
    <row r="10" spans="1:7">
      <c r="A10" s="929"/>
      <c r="B10" s="929"/>
      <c r="C10" s="930"/>
      <c r="D10" s="930"/>
      <c r="E10" s="930"/>
      <c r="F10" s="930"/>
      <c r="G10" s="930"/>
    </row>
    <row r="11" spans="1:7" ht="15.75">
      <c r="A11" s="931" t="s">
        <v>1620</v>
      </c>
      <c r="B11" s="928"/>
      <c r="C11" s="930"/>
      <c r="D11" s="930"/>
      <c r="E11" s="930"/>
      <c r="F11" s="930"/>
      <c r="G11" s="930"/>
    </row>
    <row r="12" spans="1:7" ht="15.75">
      <c r="A12" s="232" t="s">
        <v>3</v>
      </c>
      <c r="B12" s="233"/>
      <c r="C12" s="930"/>
      <c r="D12" s="930"/>
      <c r="E12" s="930"/>
      <c r="F12" s="930"/>
      <c r="G12" s="930"/>
    </row>
    <row r="13" spans="1:7" ht="15.75">
      <c r="A13" s="234" t="s">
        <v>4</v>
      </c>
      <c r="B13" s="235">
        <v>4</v>
      </c>
      <c r="C13" s="932"/>
      <c r="D13" s="932"/>
      <c r="E13" s="932"/>
      <c r="F13" s="932"/>
      <c r="G13" s="930">
        <f>SUM(C13:F13)</f>
        <v>0</v>
      </c>
    </row>
    <row r="14" spans="1:7" ht="15.75">
      <c r="A14" s="234" t="s">
        <v>5</v>
      </c>
      <c r="B14" s="235">
        <v>5</v>
      </c>
      <c r="C14" s="932"/>
      <c r="D14" s="932"/>
      <c r="E14" s="932"/>
      <c r="F14" s="932"/>
      <c r="G14" s="930">
        <f t="shared" ref="G14:G37" si="0">SUM(C14:F14)</f>
        <v>0</v>
      </c>
    </row>
    <row r="15" spans="1:7" ht="15.75">
      <c r="A15" s="234" t="s">
        <v>137</v>
      </c>
      <c r="B15" s="235">
        <v>6</v>
      </c>
      <c r="C15" s="932"/>
      <c r="D15" s="932"/>
      <c r="E15" s="932"/>
      <c r="F15" s="932"/>
      <c r="G15" s="930">
        <f t="shared" si="0"/>
        <v>0</v>
      </c>
    </row>
    <row r="16" spans="1:7" ht="15.75">
      <c r="A16" s="234" t="s">
        <v>94</v>
      </c>
      <c r="B16" s="235">
        <v>7</v>
      </c>
      <c r="C16" s="932"/>
      <c r="D16" s="932"/>
      <c r="E16" s="932"/>
      <c r="F16" s="932"/>
      <c r="G16" s="930">
        <f t="shared" si="0"/>
        <v>0</v>
      </c>
    </row>
    <row r="17" spans="1:7" ht="15.75">
      <c r="A17" s="234" t="s">
        <v>519</v>
      </c>
      <c r="B17" s="235"/>
      <c r="C17" s="932"/>
      <c r="D17" s="932"/>
      <c r="E17" s="932"/>
      <c r="F17" s="932"/>
      <c r="G17" s="930">
        <f t="shared" si="0"/>
        <v>0</v>
      </c>
    </row>
    <row r="18" spans="1:7" ht="15.75">
      <c r="A18" s="234" t="s">
        <v>1621</v>
      </c>
      <c r="B18" s="235">
        <v>8</v>
      </c>
      <c r="C18" s="932"/>
      <c r="D18" s="932"/>
      <c r="E18" s="932"/>
      <c r="F18" s="932"/>
      <c r="G18" s="930">
        <f t="shared" si="0"/>
        <v>0</v>
      </c>
    </row>
    <row r="19" spans="1:7" ht="15.75">
      <c r="A19" s="234" t="s">
        <v>138</v>
      </c>
      <c r="B19" s="235">
        <v>9</v>
      </c>
      <c r="C19" s="932"/>
      <c r="D19" s="932"/>
      <c r="E19" s="932"/>
      <c r="F19" s="932"/>
      <c r="G19" s="930">
        <f t="shared" si="0"/>
        <v>0</v>
      </c>
    </row>
    <row r="20" spans="1:7" ht="15.75">
      <c r="A20" s="234" t="s">
        <v>739</v>
      </c>
      <c r="B20" s="235">
        <v>10</v>
      </c>
      <c r="C20" s="932"/>
      <c r="D20" s="932"/>
      <c r="E20" s="932"/>
      <c r="F20" s="932"/>
      <c r="G20" s="930">
        <f t="shared" si="0"/>
        <v>0</v>
      </c>
    </row>
    <row r="21" spans="1:7" ht="15.75">
      <c r="A21" s="234" t="s">
        <v>740</v>
      </c>
      <c r="B21" s="235">
        <v>11</v>
      </c>
      <c r="C21" s="932"/>
      <c r="D21" s="932"/>
      <c r="E21" s="932"/>
      <c r="F21" s="932"/>
      <c r="G21" s="930">
        <f t="shared" si="0"/>
        <v>0</v>
      </c>
    </row>
    <row r="22" spans="1:7" ht="15.75">
      <c r="A22" s="234" t="s">
        <v>136</v>
      </c>
      <c r="B22" s="235">
        <v>12</v>
      </c>
      <c r="C22" s="932"/>
      <c r="D22" s="932"/>
      <c r="E22" s="932"/>
      <c r="F22" s="932"/>
      <c r="G22" s="930">
        <f t="shared" si="0"/>
        <v>0</v>
      </c>
    </row>
    <row r="23" spans="1:7" ht="15.75">
      <c r="A23" s="234" t="s">
        <v>523</v>
      </c>
      <c r="B23" s="235">
        <v>13</v>
      </c>
      <c r="C23" s="932"/>
      <c r="D23" s="932"/>
      <c r="E23" s="932"/>
      <c r="F23" s="932"/>
      <c r="G23" s="930">
        <f t="shared" si="0"/>
        <v>0</v>
      </c>
    </row>
    <row r="24" spans="1:7" ht="15.75">
      <c r="A24" s="234" t="s">
        <v>517</v>
      </c>
      <c r="B24" s="235">
        <v>14</v>
      </c>
      <c r="C24" s="932"/>
      <c r="D24" s="932"/>
      <c r="E24" s="932"/>
      <c r="F24" s="932"/>
      <c r="G24" s="930">
        <f t="shared" si="0"/>
        <v>0</v>
      </c>
    </row>
    <row r="25" spans="1:7" ht="15.75">
      <c r="A25" s="234"/>
      <c r="B25" s="233"/>
      <c r="C25" s="932"/>
      <c r="D25" s="932"/>
      <c r="E25" s="932"/>
      <c r="F25" s="932"/>
      <c r="G25" s="930">
        <f t="shared" si="0"/>
        <v>0</v>
      </c>
    </row>
    <row r="26" spans="1:7" ht="15.75">
      <c r="A26" s="232" t="s">
        <v>6</v>
      </c>
      <c r="B26" s="233"/>
      <c r="C26" s="932"/>
      <c r="D26" s="932"/>
      <c r="E26" s="932"/>
      <c r="F26" s="932"/>
      <c r="G26" s="930">
        <f t="shared" si="0"/>
        <v>0</v>
      </c>
    </row>
    <row r="27" spans="1:7" ht="15.75">
      <c r="A27" s="234" t="s">
        <v>7</v>
      </c>
      <c r="B27" s="235">
        <v>15</v>
      </c>
      <c r="C27" s="932"/>
      <c r="D27" s="932"/>
      <c r="E27" s="932"/>
      <c r="F27" s="932"/>
      <c r="G27" s="930">
        <f t="shared" si="0"/>
        <v>0</v>
      </c>
    </row>
    <row r="28" spans="1:7" ht="15.75">
      <c r="A28" s="234" t="s">
        <v>518</v>
      </c>
      <c r="B28" s="235"/>
      <c r="C28" s="932"/>
      <c r="D28" s="932"/>
      <c r="E28" s="932"/>
      <c r="F28" s="932"/>
      <c r="G28" s="930">
        <f t="shared" si="0"/>
        <v>0</v>
      </c>
    </row>
    <row r="29" spans="1:7" ht="15.75">
      <c r="A29" s="234" t="s">
        <v>1622</v>
      </c>
      <c r="B29" s="235">
        <v>8</v>
      </c>
      <c r="C29" s="932"/>
      <c r="D29" s="932"/>
      <c r="E29" s="932"/>
      <c r="F29" s="932"/>
      <c r="G29" s="930">
        <f t="shared" si="0"/>
        <v>0</v>
      </c>
    </row>
    <row r="30" spans="1:7" ht="15.75">
      <c r="A30" s="234" t="s">
        <v>513</v>
      </c>
      <c r="B30" s="235">
        <v>9</v>
      </c>
      <c r="C30" s="932"/>
      <c r="D30" s="932"/>
      <c r="E30" s="932"/>
      <c r="F30" s="932"/>
      <c r="G30" s="930">
        <f t="shared" si="0"/>
        <v>0</v>
      </c>
    </row>
    <row r="31" spans="1:7" ht="15.75">
      <c r="A31" s="234" t="s">
        <v>514</v>
      </c>
      <c r="B31" s="235">
        <v>16</v>
      </c>
      <c r="C31" s="932"/>
      <c r="D31" s="932"/>
      <c r="E31" s="932"/>
      <c r="F31" s="932"/>
      <c r="G31" s="930">
        <f t="shared" si="0"/>
        <v>0</v>
      </c>
    </row>
    <row r="32" spans="1:7" ht="15.75">
      <c r="A32" s="234" t="s">
        <v>515</v>
      </c>
      <c r="B32" s="235">
        <v>17</v>
      </c>
      <c r="C32" s="932"/>
      <c r="D32" s="932"/>
      <c r="E32" s="932"/>
      <c r="F32" s="932"/>
      <c r="G32" s="930">
        <f t="shared" si="0"/>
        <v>0</v>
      </c>
    </row>
    <row r="33" spans="1:7" ht="15.75">
      <c r="A33" s="234" t="s">
        <v>516</v>
      </c>
      <c r="B33" s="235">
        <v>10</v>
      </c>
      <c r="C33" s="932"/>
      <c r="D33" s="932"/>
      <c r="E33" s="932"/>
      <c r="F33" s="932"/>
      <c r="G33" s="930">
        <f t="shared" si="0"/>
        <v>0</v>
      </c>
    </row>
    <row r="34" spans="1:7" ht="15.75">
      <c r="A34" s="234" t="s">
        <v>683</v>
      </c>
      <c r="B34" s="235">
        <v>11</v>
      </c>
      <c r="C34" s="932"/>
      <c r="D34" s="932"/>
      <c r="E34" s="932"/>
      <c r="F34" s="932"/>
      <c r="G34" s="930">
        <f t="shared" si="0"/>
        <v>0</v>
      </c>
    </row>
    <row r="35" spans="1:7" ht="15.75">
      <c r="A35" s="234" t="s">
        <v>522</v>
      </c>
      <c r="B35" s="235">
        <v>13</v>
      </c>
      <c r="C35" s="932"/>
      <c r="D35" s="932"/>
      <c r="E35" s="932"/>
      <c r="F35" s="932"/>
      <c r="G35" s="930">
        <f t="shared" si="0"/>
        <v>0</v>
      </c>
    </row>
    <row r="36" spans="1:7" ht="15.75">
      <c r="A36" s="234" t="s">
        <v>83</v>
      </c>
      <c r="B36" s="235">
        <v>14</v>
      </c>
      <c r="C36" s="932"/>
      <c r="D36" s="932"/>
      <c r="E36" s="932"/>
      <c r="F36" s="932"/>
      <c r="G36" s="930">
        <f t="shared" si="0"/>
        <v>0</v>
      </c>
    </row>
    <row r="37" spans="1:7" ht="15.75">
      <c r="A37" s="234" t="s">
        <v>1785</v>
      </c>
      <c r="B37" s="235"/>
      <c r="C37" s="932"/>
      <c r="D37" s="932"/>
      <c r="E37" s="932"/>
      <c r="F37" s="932"/>
      <c r="G37" s="930">
        <f t="shared" si="0"/>
        <v>0</v>
      </c>
    </row>
    <row r="38" spans="1:7" ht="15.75">
      <c r="A38" s="933" t="s">
        <v>1623</v>
      </c>
      <c r="B38" s="934"/>
      <c r="C38" s="935">
        <f>SUM(C13:C37)</f>
        <v>0</v>
      </c>
      <c r="D38" s="935">
        <f t="shared" ref="D38:G38" si="1">SUM(D13:D37)</f>
        <v>0</v>
      </c>
      <c r="E38" s="935">
        <f t="shared" si="1"/>
        <v>0</v>
      </c>
      <c r="F38" s="935">
        <f t="shared" si="1"/>
        <v>0</v>
      </c>
      <c r="G38" s="935">
        <f t="shared" si="1"/>
        <v>0</v>
      </c>
    </row>
    <row r="39" spans="1:7" ht="16.5">
      <c r="A39" s="928" t="s">
        <v>1624</v>
      </c>
      <c r="B39" s="936"/>
      <c r="C39" s="932"/>
      <c r="D39" s="932"/>
      <c r="E39" s="932"/>
      <c r="F39" s="932"/>
      <c r="G39" s="932"/>
    </row>
    <row r="40" spans="1:7" ht="15.75">
      <c r="A40" s="232" t="s">
        <v>14</v>
      </c>
      <c r="B40" s="233"/>
      <c r="C40" s="932"/>
      <c r="D40" s="932"/>
      <c r="E40" s="932"/>
      <c r="F40" s="932"/>
      <c r="G40" s="932"/>
    </row>
    <row r="41" spans="1:7" ht="15.75">
      <c r="A41" s="234" t="s">
        <v>13</v>
      </c>
      <c r="B41" s="235"/>
      <c r="C41" s="932"/>
      <c r="D41" s="932"/>
      <c r="E41" s="932"/>
      <c r="F41" s="932"/>
      <c r="G41" s="930">
        <f t="shared" ref="G41:G59" si="2">SUM(C41:F41)</f>
        <v>0</v>
      </c>
    </row>
    <row r="42" spans="1:7" ht="15.75">
      <c r="A42" s="234" t="s">
        <v>139</v>
      </c>
      <c r="B42" s="235">
        <v>20</v>
      </c>
      <c r="C42" s="932"/>
      <c r="D42" s="932"/>
      <c r="E42" s="932"/>
      <c r="F42" s="932"/>
      <c r="G42" s="930">
        <f t="shared" si="2"/>
        <v>0</v>
      </c>
    </row>
    <row r="43" spans="1:7" ht="15.75">
      <c r="A43" s="234" t="s">
        <v>1559</v>
      </c>
      <c r="B43" s="235"/>
      <c r="C43" s="932"/>
      <c r="D43" s="932"/>
      <c r="E43" s="932"/>
      <c r="F43" s="932"/>
      <c r="G43" s="930"/>
    </row>
    <row r="44" spans="1:7" ht="15.75">
      <c r="A44" s="234" t="s">
        <v>1560</v>
      </c>
      <c r="B44" s="235">
        <v>21</v>
      </c>
      <c r="C44" s="932"/>
      <c r="D44" s="932"/>
      <c r="E44" s="932"/>
      <c r="F44" s="932"/>
      <c r="G44" s="930">
        <f t="shared" si="2"/>
        <v>0</v>
      </c>
    </row>
    <row r="45" spans="1:7" ht="15.75">
      <c r="A45" s="234" t="s">
        <v>1561</v>
      </c>
      <c r="B45" s="235">
        <v>22</v>
      </c>
      <c r="C45" s="932"/>
      <c r="D45" s="932"/>
      <c r="E45" s="932"/>
      <c r="F45" s="932"/>
      <c r="G45" s="930">
        <f t="shared" si="2"/>
        <v>0</v>
      </c>
    </row>
    <row r="46" spans="1:7" ht="15.75">
      <c r="A46" s="234" t="s">
        <v>866</v>
      </c>
      <c r="B46" s="235">
        <v>23</v>
      </c>
      <c r="C46" s="932"/>
      <c r="D46" s="932"/>
      <c r="E46" s="932"/>
      <c r="F46" s="932"/>
      <c r="G46" s="930">
        <f t="shared" si="2"/>
        <v>0</v>
      </c>
    </row>
    <row r="47" spans="1:7" ht="15.75">
      <c r="A47" s="234" t="s">
        <v>85</v>
      </c>
      <c r="B47" s="235">
        <v>12</v>
      </c>
      <c r="C47" s="932"/>
      <c r="D47" s="932"/>
      <c r="E47" s="932"/>
      <c r="F47" s="932"/>
      <c r="G47" s="930">
        <f t="shared" si="2"/>
        <v>0</v>
      </c>
    </row>
    <row r="48" spans="1:7" ht="15.75">
      <c r="A48" s="234" t="s">
        <v>521</v>
      </c>
      <c r="B48" s="235">
        <v>13</v>
      </c>
      <c r="C48" s="932"/>
      <c r="D48" s="932"/>
      <c r="E48" s="932"/>
      <c r="F48" s="932"/>
      <c r="G48" s="930">
        <f t="shared" si="2"/>
        <v>0</v>
      </c>
    </row>
    <row r="49" spans="1:7" ht="31.5">
      <c r="A49" s="937" t="s">
        <v>1625</v>
      </c>
      <c r="B49" s="938">
        <v>24</v>
      </c>
      <c r="C49" s="932"/>
      <c r="D49" s="932"/>
      <c r="E49" s="932"/>
      <c r="F49" s="932"/>
      <c r="G49" s="930">
        <f t="shared" si="2"/>
        <v>0</v>
      </c>
    </row>
    <row r="50" spans="1:7" ht="15.75">
      <c r="A50" s="234"/>
      <c r="B50" s="233"/>
      <c r="C50" s="932"/>
      <c r="D50" s="932"/>
      <c r="E50" s="932"/>
      <c r="F50" s="932"/>
      <c r="G50" s="930">
        <f t="shared" si="2"/>
        <v>0</v>
      </c>
    </row>
    <row r="51" spans="1:7" ht="15.75">
      <c r="A51" s="232" t="s">
        <v>15</v>
      </c>
      <c r="B51" s="233"/>
      <c r="C51" s="932"/>
      <c r="D51" s="932"/>
      <c r="E51" s="932"/>
      <c r="F51" s="932"/>
      <c r="G51" s="930">
        <f t="shared" si="2"/>
        <v>0</v>
      </c>
    </row>
    <row r="52" spans="1:7" ht="15.75">
      <c r="A52" s="234" t="s">
        <v>13</v>
      </c>
      <c r="B52" s="235"/>
      <c r="C52" s="932"/>
      <c r="D52" s="932"/>
      <c r="E52" s="932"/>
      <c r="F52" s="932"/>
      <c r="G52" s="930">
        <f t="shared" si="2"/>
        <v>0</v>
      </c>
    </row>
    <row r="53" spans="1:7" ht="15.75">
      <c r="A53" s="234" t="s">
        <v>139</v>
      </c>
      <c r="B53" s="235">
        <v>20</v>
      </c>
      <c r="C53" s="932"/>
      <c r="D53" s="932"/>
      <c r="E53" s="932"/>
      <c r="F53" s="932"/>
      <c r="G53" s="930">
        <f t="shared" si="2"/>
        <v>0</v>
      </c>
    </row>
    <row r="54" spans="1:7" ht="15.75">
      <c r="A54" s="234" t="s">
        <v>1786</v>
      </c>
      <c r="B54" s="235"/>
      <c r="C54" s="932"/>
      <c r="D54" s="932"/>
      <c r="E54" s="932"/>
      <c r="F54" s="932"/>
      <c r="G54" s="930"/>
    </row>
    <row r="55" spans="1:7" ht="15.75">
      <c r="A55" s="234" t="s">
        <v>1560</v>
      </c>
      <c r="B55" s="235">
        <v>21</v>
      </c>
      <c r="C55" s="932"/>
      <c r="D55" s="932"/>
      <c r="E55" s="932"/>
      <c r="F55" s="932"/>
      <c r="G55" s="930">
        <f t="shared" si="2"/>
        <v>0</v>
      </c>
    </row>
    <row r="56" spans="1:7" ht="15.75">
      <c r="A56" s="234" t="s">
        <v>1561</v>
      </c>
      <c r="B56" s="235">
        <v>22</v>
      </c>
      <c r="C56" s="932"/>
      <c r="D56" s="932"/>
      <c r="E56" s="932"/>
      <c r="F56" s="932"/>
      <c r="G56" s="930">
        <f t="shared" si="2"/>
        <v>0</v>
      </c>
    </row>
    <row r="57" spans="1:7" ht="15.75">
      <c r="A57" s="234" t="s">
        <v>866</v>
      </c>
      <c r="B57" s="235">
        <v>23</v>
      </c>
      <c r="C57" s="932"/>
      <c r="D57" s="932"/>
      <c r="E57" s="932"/>
      <c r="F57" s="932"/>
      <c r="G57" s="930">
        <f t="shared" si="2"/>
        <v>0</v>
      </c>
    </row>
    <row r="58" spans="1:7" ht="15.75">
      <c r="A58" s="234" t="s">
        <v>520</v>
      </c>
      <c r="B58" s="235">
        <v>13</v>
      </c>
      <c r="C58" s="932"/>
      <c r="D58" s="932"/>
      <c r="E58" s="932"/>
      <c r="F58" s="932"/>
      <c r="G58" s="930">
        <f t="shared" si="2"/>
        <v>0</v>
      </c>
    </row>
    <row r="59" spans="1:7" ht="15.75">
      <c r="A59" s="234" t="s">
        <v>868</v>
      </c>
      <c r="B59" s="235">
        <v>24</v>
      </c>
      <c r="C59" s="932"/>
      <c r="D59" s="932"/>
      <c r="E59" s="932"/>
      <c r="F59" s="932"/>
      <c r="G59" s="930">
        <f t="shared" si="2"/>
        <v>0</v>
      </c>
    </row>
    <row r="60" spans="1:7" ht="15.75">
      <c r="A60" s="933" t="s">
        <v>1626</v>
      </c>
      <c r="B60" s="934"/>
      <c r="C60" s="935">
        <f>SUM(C42:C59)</f>
        <v>0</v>
      </c>
      <c r="D60" s="935">
        <f>SUM(D41:D59)</f>
        <v>0</v>
      </c>
      <c r="E60" s="935">
        <f>SUM(E41:E59)</f>
        <v>0</v>
      </c>
      <c r="F60" s="935">
        <f>SUM(F41:F59)</f>
        <v>0</v>
      </c>
      <c r="G60" s="935">
        <f>SUM(G41:G59)</f>
        <v>0</v>
      </c>
    </row>
    <row r="61" spans="1:7" ht="16.5">
      <c r="A61" s="939" t="s">
        <v>1627</v>
      </c>
      <c r="B61" s="940"/>
      <c r="C61" s="935">
        <f>C38-C60</f>
        <v>0</v>
      </c>
      <c r="D61" s="935">
        <f>D38-D60</f>
        <v>0</v>
      </c>
      <c r="E61" s="935">
        <f>E38-E60</f>
        <v>0</v>
      </c>
      <c r="F61" s="935">
        <f>F38-F60</f>
        <v>0</v>
      </c>
      <c r="G61" s="935">
        <f>G38-G60</f>
        <v>0</v>
      </c>
    </row>
    <row r="62" spans="1:7">
      <c r="B62" s="941"/>
      <c r="C62" s="941"/>
      <c r="D62" s="941"/>
      <c r="E62" s="941"/>
      <c r="F62" s="941"/>
      <c r="G62" s="942"/>
    </row>
    <row r="63" spans="1:7">
      <c r="A63" s="1567"/>
      <c r="B63" s="1567"/>
      <c r="C63" s="1567"/>
      <c r="D63" s="1567"/>
      <c r="E63" s="1567"/>
      <c r="F63" s="1567"/>
      <c r="G63" s="1567"/>
    </row>
    <row r="64" spans="1:7" ht="31.5" customHeight="1">
      <c r="A64" s="1568" t="s">
        <v>1597</v>
      </c>
      <c r="B64" s="1569" t="s">
        <v>1</v>
      </c>
      <c r="C64" s="923" t="s">
        <v>548</v>
      </c>
      <c r="D64" s="923" t="s">
        <v>581</v>
      </c>
      <c r="E64" s="923" t="s">
        <v>612</v>
      </c>
      <c r="F64" s="923" t="s">
        <v>1617</v>
      </c>
      <c r="G64" s="923" t="s">
        <v>40</v>
      </c>
    </row>
    <row r="65" spans="1:7" ht="31.5">
      <c r="A65" s="1568"/>
      <c r="B65" s="1569"/>
      <c r="C65" s="924" t="s">
        <v>1856</v>
      </c>
      <c r="D65" s="924" t="str">
        <f>+C65</f>
        <v>As at 30.06.2019</v>
      </c>
      <c r="E65" s="924" t="str">
        <f>+D65</f>
        <v>As at 30.06.2019</v>
      </c>
      <c r="F65" s="925" t="str">
        <f>+E65</f>
        <v>As at 30.06.2019</v>
      </c>
      <c r="G65" s="924" t="str">
        <f>+F65</f>
        <v>As at 30.06.2019</v>
      </c>
    </row>
    <row r="66" spans="1:7">
      <c r="A66" s="926"/>
      <c r="B66" s="926"/>
      <c r="C66" s="927"/>
      <c r="D66" s="927"/>
      <c r="E66" s="927"/>
      <c r="F66" s="927"/>
      <c r="G66" s="927"/>
    </row>
    <row r="67" spans="1:7" ht="15.75">
      <c r="A67" s="928" t="s">
        <v>1618</v>
      </c>
      <c r="B67" s="929"/>
      <c r="C67" s="930"/>
      <c r="D67" s="930"/>
      <c r="E67" s="930"/>
      <c r="F67" s="930"/>
      <c r="G67" s="930"/>
    </row>
    <row r="68" spans="1:7" ht="15.75">
      <c r="A68" s="931" t="s">
        <v>1619</v>
      </c>
      <c r="B68" s="929"/>
      <c r="C68" s="930"/>
      <c r="D68" s="930"/>
      <c r="E68" s="930"/>
      <c r="F68" s="930"/>
      <c r="G68" s="930"/>
    </row>
    <row r="69" spans="1:7">
      <c r="A69" s="929"/>
      <c r="B69" s="929"/>
      <c r="C69" s="930"/>
      <c r="D69" s="930"/>
      <c r="E69" s="930"/>
      <c r="F69" s="930"/>
      <c r="G69" s="930"/>
    </row>
    <row r="70" spans="1:7" ht="15.75">
      <c r="A70" s="931" t="s">
        <v>1620</v>
      </c>
      <c r="B70" s="928"/>
      <c r="C70" s="930"/>
      <c r="D70" s="930"/>
      <c r="E70" s="930"/>
      <c r="F70" s="930"/>
      <c r="G70" s="930"/>
    </row>
    <row r="71" spans="1:7" ht="15.75">
      <c r="A71" s="232" t="s">
        <v>3</v>
      </c>
      <c r="B71" s="233"/>
      <c r="C71" s="930"/>
      <c r="D71" s="930"/>
      <c r="E71" s="930"/>
      <c r="F71" s="930"/>
      <c r="G71" s="930"/>
    </row>
    <row r="72" spans="1:7" ht="15.75">
      <c r="A72" s="234" t="s">
        <v>4</v>
      </c>
      <c r="B72" s="235">
        <v>4</v>
      </c>
      <c r="C72" s="932"/>
      <c r="D72" s="932"/>
      <c r="E72" s="932"/>
      <c r="F72" s="932"/>
      <c r="G72" s="930">
        <f t="shared" ref="G72:G96" si="3">SUM(C72:F72)</f>
        <v>0</v>
      </c>
    </row>
    <row r="73" spans="1:7" ht="15.75">
      <c r="A73" s="234" t="s">
        <v>5</v>
      </c>
      <c r="B73" s="235">
        <v>5</v>
      </c>
      <c r="C73" s="932"/>
      <c r="D73" s="932"/>
      <c r="E73" s="932"/>
      <c r="F73" s="932"/>
      <c r="G73" s="930">
        <f t="shared" si="3"/>
        <v>0</v>
      </c>
    </row>
    <row r="74" spans="1:7" ht="15.75">
      <c r="A74" s="234" t="s">
        <v>137</v>
      </c>
      <c r="B74" s="235">
        <v>6</v>
      </c>
      <c r="C74" s="932"/>
      <c r="D74" s="932"/>
      <c r="E74" s="932"/>
      <c r="F74" s="932"/>
      <c r="G74" s="930">
        <f t="shared" si="3"/>
        <v>0</v>
      </c>
    </row>
    <row r="75" spans="1:7" ht="15.75">
      <c r="A75" s="234" t="s">
        <v>94</v>
      </c>
      <c r="B75" s="235">
        <v>7</v>
      </c>
      <c r="C75" s="932"/>
      <c r="D75" s="932"/>
      <c r="E75" s="932"/>
      <c r="F75" s="932"/>
      <c r="G75" s="930">
        <f t="shared" si="3"/>
        <v>0</v>
      </c>
    </row>
    <row r="76" spans="1:7" ht="15.75">
      <c r="A76" s="234" t="s">
        <v>519</v>
      </c>
      <c r="B76" s="235"/>
      <c r="C76" s="932"/>
      <c r="D76" s="932"/>
      <c r="E76" s="932"/>
      <c r="F76" s="932"/>
      <c r="G76" s="930">
        <f t="shared" si="3"/>
        <v>0</v>
      </c>
    </row>
    <row r="77" spans="1:7" ht="15.75">
      <c r="A77" s="234" t="s">
        <v>1621</v>
      </c>
      <c r="B77" s="235">
        <v>8</v>
      </c>
      <c r="C77" s="932"/>
      <c r="D77" s="932"/>
      <c r="E77" s="932"/>
      <c r="F77" s="932"/>
      <c r="G77" s="930">
        <f t="shared" si="3"/>
        <v>0</v>
      </c>
    </row>
    <row r="78" spans="1:7" ht="15.75">
      <c r="A78" s="234" t="s">
        <v>138</v>
      </c>
      <c r="B78" s="235">
        <v>9</v>
      </c>
      <c r="C78" s="932"/>
      <c r="D78" s="932"/>
      <c r="E78" s="932"/>
      <c r="F78" s="932"/>
      <c r="G78" s="930">
        <f t="shared" si="3"/>
        <v>0</v>
      </c>
    </row>
    <row r="79" spans="1:7" ht="15.75">
      <c r="A79" s="234" t="s">
        <v>739</v>
      </c>
      <c r="B79" s="235">
        <v>10</v>
      </c>
      <c r="C79" s="932"/>
      <c r="D79" s="932"/>
      <c r="E79" s="932"/>
      <c r="F79" s="932"/>
      <c r="G79" s="930">
        <f t="shared" si="3"/>
        <v>0</v>
      </c>
    </row>
    <row r="80" spans="1:7" ht="15.75">
      <c r="A80" s="234" t="s">
        <v>740</v>
      </c>
      <c r="B80" s="235">
        <v>11</v>
      </c>
      <c r="C80" s="932"/>
      <c r="D80" s="932"/>
      <c r="E80" s="932"/>
      <c r="F80" s="932"/>
      <c r="G80" s="930">
        <f t="shared" si="3"/>
        <v>0</v>
      </c>
    </row>
    <row r="81" spans="1:7" ht="15.75">
      <c r="A81" s="234" t="s">
        <v>136</v>
      </c>
      <c r="B81" s="235">
        <v>12</v>
      </c>
      <c r="C81" s="932"/>
      <c r="D81" s="932"/>
      <c r="E81" s="932"/>
      <c r="F81" s="932"/>
      <c r="G81" s="930">
        <f t="shared" si="3"/>
        <v>0</v>
      </c>
    </row>
    <row r="82" spans="1:7" ht="15.75">
      <c r="A82" s="234" t="s">
        <v>523</v>
      </c>
      <c r="B82" s="235">
        <v>13</v>
      </c>
      <c r="C82" s="932"/>
      <c r="D82" s="932"/>
      <c r="E82" s="932"/>
      <c r="F82" s="932"/>
      <c r="G82" s="930">
        <f t="shared" si="3"/>
        <v>0</v>
      </c>
    </row>
    <row r="83" spans="1:7" ht="15.75">
      <c r="A83" s="234" t="s">
        <v>517</v>
      </c>
      <c r="B83" s="235">
        <v>14</v>
      </c>
      <c r="C83" s="932"/>
      <c r="D83" s="932"/>
      <c r="E83" s="932"/>
      <c r="F83" s="932"/>
      <c r="G83" s="930">
        <f t="shared" si="3"/>
        <v>0</v>
      </c>
    </row>
    <row r="84" spans="1:7" ht="15.75">
      <c r="A84" s="234"/>
      <c r="B84" s="233"/>
      <c r="C84" s="932"/>
      <c r="D84" s="932"/>
      <c r="E84" s="932"/>
      <c r="F84" s="932"/>
      <c r="G84" s="930">
        <f t="shared" si="3"/>
        <v>0</v>
      </c>
    </row>
    <row r="85" spans="1:7" ht="15.75">
      <c r="A85" s="232" t="s">
        <v>6</v>
      </c>
      <c r="B85" s="235"/>
      <c r="C85" s="932"/>
      <c r="D85" s="932"/>
      <c r="E85" s="932"/>
      <c r="F85" s="932"/>
      <c r="G85" s="930">
        <f t="shared" si="3"/>
        <v>0</v>
      </c>
    </row>
    <row r="86" spans="1:7" ht="15.75">
      <c r="A86" s="234" t="s">
        <v>7</v>
      </c>
      <c r="B86" s="235">
        <v>15</v>
      </c>
      <c r="C86" s="932"/>
      <c r="D86" s="932"/>
      <c r="E86" s="932"/>
      <c r="F86" s="932"/>
      <c r="G86" s="930">
        <f t="shared" si="3"/>
        <v>0</v>
      </c>
    </row>
    <row r="87" spans="1:7" ht="15.75">
      <c r="A87" s="234" t="s">
        <v>518</v>
      </c>
      <c r="B87" s="235"/>
      <c r="C87" s="932"/>
      <c r="D87" s="932"/>
      <c r="E87" s="932"/>
      <c r="F87" s="932"/>
      <c r="G87" s="930">
        <f t="shared" si="3"/>
        <v>0</v>
      </c>
    </row>
    <row r="88" spans="1:7" ht="15.75">
      <c r="A88" s="234" t="s">
        <v>1622</v>
      </c>
      <c r="B88" s="235">
        <v>8</v>
      </c>
      <c r="C88" s="932"/>
      <c r="D88" s="932"/>
      <c r="E88" s="932"/>
      <c r="F88" s="932"/>
      <c r="G88" s="930">
        <f t="shared" si="3"/>
        <v>0</v>
      </c>
    </row>
    <row r="89" spans="1:7" ht="15.75">
      <c r="A89" s="234" t="s">
        <v>513</v>
      </c>
      <c r="B89" s="235">
        <v>9</v>
      </c>
      <c r="C89" s="932"/>
      <c r="D89" s="932"/>
      <c r="E89" s="932"/>
      <c r="F89" s="932"/>
      <c r="G89" s="930">
        <f t="shared" si="3"/>
        <v>0</v>
      </c>
    </row>
    <row r="90" spans="1:7" ht="15.75" customHeight="1">
      <c r="A90" s="234" t="s">
        <v>514</v>
      </c>
      <c r="B90" s="235">
        <v>16</v>
      </c>
      <c r="C90" s="932"/>
      <c r="D90" s="932"/>
      <c r="E90" s="932"/>
      <c r="F90" s="932"/>
      <c r="G90" s="930">
        <f t="shared" si="3"/>
        <v>0</v>
      </c>
    </row>
    <row r="91" spans="1:7" ht="15.75">
      <c r="A91" s="234" t="s">
        <v>515</v>
      </c>
      <c r="B91" s="235">
        <v>17</v>
      </c>
      <c r="C91" s="932"/>
      <c r="D91" s="932"/>
      <c r="E91" s="932"/>
      <c r="F91" s="932"/>
      <c r="G91" s="930">
        <f t="shared" si="3"/>
        <v>0</v>
      </c>
    </row>
    <row r="92" spans="1:7" ht="15.75">
      <c r="A92" s="234" t="s">
        <v>516</v>
      </c>
      <c r="B92" s="235">
        <v>10</v>
      </c>
      <c r="C92" s="932"/>
      <c r="D92" s="932"/>
      <c r="E92" s="932"/>
      <c r="F92" s="932"/>
      <c r="G92" s="930">
        <f t="shared" si="3"/>
        <v>0</v>
      </c>
    </row>
    <row r="93" spans="1:7" ht="15.75">
      <c r="A93" s="234" t="s">
        <v>683</v>
      </c>
      <c r="B93" s="235">
        <v>11</v>
      </c>
      <c r="C93" s="932"/>
      <c r="D93" s="932"/>
      <c r="E93" s="932"/>
      <c r="F93" s="932"/>
      <c r="G93" s="930">
        <f t="shared" si="3"/>
        <v>0</v>
      </c>
    </row>
    <row r="94" spans="1:7" ht="15.75">
      <c r="A94" s="234" t="s">
        <v>522</v>
      </c>
      <c r="B94" s="235">
        <v>13</v>
      </c>
      <c r="C94" s="932"/>
      <c r="D94" s="932"/>
      <c r="E94" s="932"/>
      <c r="F94" s="932"/>
      <c r="G94" s="930">
        <f t="shared" si="3"/>
        <v>0</v>
      </c>
    </row>
    <row r="95" spans="1:7" ht="15.75">
      <c r="A95" s="234" t="s">
        <v>83</v>
      </c>
      <c r="B95" s="235">
        <v>14</v>
      </c>
      <c r="C95" s="932"/>
      <c r="D95" s="932"/>
      <c r="E95" s="932"/>
      <c r="F95" s="932"/>
      <c r="G95" s="930">
        <f t="shared" si="3"/>
        <v>0</v>
      </c>
    </row>
    <row r="96" spans="1:7" ht="15.75">
      <c r="A96" s="234" t="s">
        <v>1785</v>
      </c>
      <c r="B96" s="235"/>
      <c r="C96" s="932"/>
      <c r="D96" s="932"/>
      <c r="E96" s="932"/>
      <c r="F96" s="932"/>
      <c r="G96" s="930">
        <f t="shared" si="3"/>
        <v>0</v>
      </c>
    </row>
    <row r="97" spans="1:7" ht="15.75">
      <c r="A97" s="933" t="s">
        <v>1623</v>
      </c>
      <c r="B97" s="934"/>
      <c r="C97" s="935">
        <f>SUM(C72:C96)</f>
        <v>0</v>
      </c>
      <c r="D97" s="935">
        <f t="shared" ref="D97:G97" si="4">SUM(D72:D96)</f>
        <v>0</v>
      </c>
      <c r="E97" s="935">
        <f t="shared" si="4"/>
        <v>0</v>
      </c>
      <c r="F97" s="935">
        <f t="shared" si="4"/>
        <v>0</v>
      </c>
      <c r="G97" s="935">
        <f t="shared" si="4"/>
        <v>0</v>
      </c>
    </row>
    <row r="98" spans="1:7" ht="16.5">
      <c r="A98" s="928" t="s">
        <v>1624</v>
      </c>
      <c r="B98" s="936"/>
      <c r="C98" s="932"/>
      <c r="D98" s="932"/>
      <c r="E98" s="932"/>
      <c r="F98" s="932"/>
      <c r="G98" s="932"/>
    </row>
    <row r="99" spans="1:7" ht="15.75">
      <c r="A99" s="232" t="s">
        <v>14</v>
      </c>
      <c r="B99" s="233"/>
      <c r="C99" s="932"/>
      <c r="D99" s="932"/>
      <c r="E99" s="932"/>
      <c r="F99" s="932"/>
      <c r="G99" s="932"/>
    </row>
    <row r="100" spans="1:7" ht="15.75">
      <c r="A100" s="234" t="s">
        <v>13</v>
      </c>
      <c r="B100" s="235"/>
      <c r="C100" s="932"/>
      <c r="D100" s="932"/>
      <c r="E100" s="932"/>
      <c r="F100" s="932"/>
      <c r="G100" s="932"/>
    </row>
    <row r="101" spans="1:7" ht="15.75">
      <c r="A101" s="234" t="s">
        <v>139</v>
      </c>
      <c r="B101" s="235">
        <v>20</v>
      </c>
      <c r="C101" s="932"/>
      <c r="D101" s="932"/>
      <c r="E101" s="932"/>
      <c r="F101" s="932"/>
      <c r="G101" s="930">
        <f t="shared" ref="G101:G115" si="5">SUM(C101:F101)</f>
        <v>0</v>
      </c>
    </row>
    <row r="102" spans="1:7" ht="15.75">
      <c r="A102" s="234" t="s">
        <v>1559</v>
      </c>
      <c r="B102" s="235"/>
      <c r="C102" s="932"/>
      <c r="D102" s="932"/>
      <c r="E102" s="932"/>
      <c r="F102" s="932"/>
      <c r="G102" s="930">
        <f t="shared" si="5"/>
        <v>0</v>
      </c>
    </row>
    <row r="103" spans="1:7" ht="15.75">
      <c r="A103" s="234" t="s">
        <v>1560</v>
      </c>
      <c r="B103" s="235">
        <v>21</v>
      </c>
      <c r="C103" s="932"/>
      <c r="D103" s="932"/>
      <c r="E103" s="932"/>
      <c r="F103" s="932"/>
      <c r="G103" s="930">
        <f t="shared" si="5"/>
        <v>0</v>
      </c>
    </row>
    <row r="104" spans="1:7" ht="15.75">
      <c r="A104" s="234" t="s">
        <v>1561</v>
      </c>
      <c r="B104" s="235">
        <v>22</v>
      </c>
      <c r="C104" s="932"/>
      <c r="D104" s="932"/>
      <c r="E104" s="932"/>
      <c r="F104" s="932"/>
      <c r="G104" s="930">
        <f t="shared" si="5"/>
        <v>0</v>
      </c>
    </row>
    <row r="105" spans="1:7" ht="15.75">
      <c r="A105" s="234" t="s">
        <v>866</v>
      </c>
      <c r="B105" s="235">
        <v>23</v>
      </c>
      <c r="C105" s="932"/>
      <c r="D105" s="932"/>
      <c r="E105" s="932"/>
      <c r="F105" s="932"/>
      <c r="G105" s="930">
        <f>SUM(C108:F108)</f>
        <v>0</v>
      </c>
    </row>
    <row r="106" spans="1:7" ht="15.75">
      <c r="A106" s="234" t="s">
        <v>85</v>
      </c>
      <c r="B106" s="235">
        <v>12</v>
      </c>
      <c r="C106" s="932"/>
      <c r="D106" s="932"/>
      <c r="E106" s="932"/>
      <c r="F106" s="932"/>
      <c r="G106" s="930">
        <f t="shared" si="5"/>
        <v>0</v>
      </c>
    </row>
    <row r="107" spans="1:7" ht="15.75">
      <c r="A107" s="234" t="s">
        <v>521</v>
      </c>
      <c r="B107" s="235">
        <v>13</v>
      </c>
      <c r="C107" s="932"/>
      <c r="D107" s="932"/>
      <c r="E107" s="932"/>
      <c r="F107" s="932"/>
      <c r="G107" s="930">
        <f t="shared" si="5"/>
        <v>0</v>
      </c>
    </row>
    <row r="108" spans="1:7" ht="28.5" customHeight="1">
      <c r="A108" s="937" t="s">
        <v>1625</v>
      </c>
      <c r="B108" s="938">
        <v>24</v>
      </c>
      <c r="C108" s="932"/>
      <c r="D108" s="932"/>
      <c r="E108" s="932"/>
      <c r="F108" s="932"/>
      <c r="G108" s="930"/>
    </row>
    <row r="109" spans="1:7" ht="15.75" customHeight="1">
      <c r="A109" s="234"/>
      <c r="B109" s="233"/>
      <c r="C109" s="932"/>
      <c r="D109" s="932"/>
      <c r="E109" s="932"/>
      <c r="F109" s="932"/>
      <c r="G109" s="930">
        <f t="shared" si="5"/>
        <v>0</v>
      </c>
    </row>
    <row r="110" spans="1:7" ht="15.75">
      <c r="A110" s="232" t="s">
        <v>15</v>
      </c>
      <c r="B110" s="233"/>
      <c r="C110" s="932"/>
      <c r="D110" s="932"/>
      <c r="E110" s="932"/>
      <c r="F110" s="932"/>
      <c r="G110" s="930">
        <f t="shared" si="5"/>
        <v>0</v>
      </c>
    </row>
    <row r="111" spans="1:7" ht="15.75">
      <c r="A111" s="234" t="s">
        <v>13</v>
      </c>
      <c r="B111" s="235"/>
      <c r="C111" s="932"/>
      <c r="D111" s="932"/>
      <c r="E111" s="932"/>
      <c r="F111" s="932"/>
      <c r="G111" s="930">
        <f t="shared" si="5"/>
        <v>0</v>
      </c>
    </row>
    <row r="112" spans="1:7" ht="15" customHeight="1">
      <c r="A112" s="234" t="s">
        <v>139</v>
      </c>
      <c r="B112" s="235">
        <v>20</v>
      </c>
      <c r="C112" s="932"/>
      <c r="D112" s="932"/>
      <c r="E112" s="932"/>
      <c r="F112" s="932"/>
      <c r="G112" s="930">
        <f t="shared" si="5"/>
        <v>0</v>
      </c>
    </row>
    <row r="113" spans="1:9" ht="15.75">
      <c r="A113" s="234" t="s">
        <v>1786</v>
      </c>
      <c r="B113" s="235"/>
      <c r="C113" s="932"/>
      <c r="D113" s="932"/>
      <c r="E113" s="932"/>
      <c r="F113" s="932"/>
      <c r="G113" s="930">
        <f t="shared" si="5"/>
        <v>0</v>
      </c>
    </row>
    <row r="114" spans="1:9" ht="15.75">
      <c r="A114" s="234" t="s">
        <v>1560</v>
      </c>
      <c r="B114" s="235">
        <v>21</v>
      </c>
      <c r="C114" s="932"/>
      <c r="D114" s="932"/>
      <c r="E114" s="932"/>
      <c r="F114" s="932"/>
      <c r="G114" s="930">
        <f t="shared" si="5"/>
        <v>0</v>
      </c>
    </row>
    <row r="115" spans="1:9" ht="15.75">
      <c r="A115" s="234" t="s">
        <v>1561</v>
      </c>
      <c r="B115" s="235">
        <v>22</v>
      </c>
      <c r="C115" s="932"/>
      <c r="D115" s="932"/>
      <c r="E115" s="932"/>
      <c r="F115" s="932"/>
      <c r="G115" s="930">
        <f t="shared" si="5"/>
        <v>0</v>
      </c>
    </row>
    <row r="116" spans="1:9" ht="15.75">
      <c r="A116" s="234" t="s">
        <v>866</v>
      </c>
      <c r="B116" s="235">
        <v>23</v>
      </c>
      <c r="C116" s="932"/>
      <c r="D116" s="932"/>
      <c r="E116" s="932"/>
      <c r="F116" s="932"/>
      <c r="G116" s="930">
        <f>SUM(C116:F116)</f>
        <v>0</v>
      </c>
    </row>
    <row r="117" spans="1:9" ht="15.75">
      <c r="A117" s="234" t="s">
        <v>520</v>
      </c>
      <c r="B117" s="235">
        <v>13</v>
      </c>
      <c r="C117" s="932"/>
      <c r="D117" s="932"/>
      <c r="E117" s="932"/>
      <c r="F117" s="932"/>
      <c r="G117" s="930">
        <f t="shared" ref="G117:G118" si="6">SUM(C117:F117)</f>
        <v>0</v>
      </c>
    </row>
    <row r="118" spans="1:9" ht="15.75">
      <c r="A118" s="234" t="s">
        <v>868</v>
      </c>
      <c r="B118" s="235">
        <v>24</v>
      </c>
      <c r="C118" s="932"/>
      <c r="D118" s="932"/>
      <c r="E118" s="932"/>
      <c r="F118" s="932"/>
      <c r="G118" s="930">
        <f t="shared" si="6"/>
        <v>0</v>
      </c>
    </row>
    <row r="119" spans="1:9" ht="15.75">
      <c r="A119" s="933" t="s">
        <v>1626</v>
      </c>
      <c r="B119" s="934"/>
      <c r="C119" s="935">
        <f>SUM(C101:C118)</f>
        <v>0</v>
      </c>
      <c r="D119" s="935">
        <f t="shared" ref="D119:G119" si="7">SUM(D101:D118)</f>
        <v>0</v>
      </c>
      <c r="E119" s="935">
        <f t="shared" si="7"/>
        <v>0</v>
      </c>
      <c r="F119" s="935">
        <f t="shared" si="7"/>
        <v>0</v>
      </c>
      <c r="G119" s="935">
        <f t="shared" si="7"/>
        <v>0</v>
      </c>
    </row>
    <row r="120" spans="1:9" ht="16.5">
      <c r="A120" s="939" t="s">
        <v>1627</v>
      </c>
      <c r="B120" s="940"/>
      <c r="C120" s="935">
        <f>C97-C119</f>
        <v>0</v>
      </c>
      <c r="D120" s="935">
        <f>D97-D119</f>
        <v>0</v>
      </c>
      <c r="E120" s="935">
        <f>E97-E119</f>
        <v>0</v>
      </c>
      <c r="F120" s="935">
        <f>F97-F119</f>
        <v>0</v>
      </c>
      <c r="G120" s="935">
        <f>G97-G119</f>
        <v>0</v>
      </c>
    </row>
    <row r="121" spans="1:9">
      <c r="G121" s="943">
        <f>G120-[64]BSheet!D38-SUM('[64]BS Notes'!E639:E640)</f>
        <v>0</v>
      </c>
    </row>
    <row r="124" spans="1:9">
      <c r="A124" s="216" t="s">
        <v>628</v>
      </c>
      <c r="B124" s="210"/>
      <c r="C124" s="210"/>
      <c r="D124" s="216" t="s">
        <v>458</v>
      </c>
      <c r="E124" s="210"/>
      <c r="F124" s="210"/>
      <c r="G124" s="216" t="s">
        <v>862</v>
      </c>
      <c r="H124" s="210"/>
      <c r="I124" s="210"/>
    </row>
  </sheetData>
  <mergeCells count="9">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70"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2"/>
  <sheetViews>
    <sheetView view="pageBreakPreview" workbookViewId="0">
      <selection activeCell="A6" sqref="A6:A8"/>
    </sheetView>
  </sheetViews>
  <sheetFormatPr defaultColWidth="8.7109375" defaultRowHeight="12.75"/>
  <cols>
    <col min="1" max="1" width="5.7109375" style="210" customWidth="1"/>
    <col min="2" max="2" width="24.42578125" style="210" customWidth="1"/>
    <col min="3" max="3" width="10.5703125" style="210" customWidth="1"/>
    <col min="4" max="4" width="11.7109375" style="210" customWidth="1"/>
    <col min="5" max="5" width="11.85546875" style="210" customWidth="1"/>
    <col min="6" max="6" width="9.140625" style="210" customWidth="1"/>
    <col min="7" max="7" width="8.28515625" style="210" customWidth="1"/>
    <col min="8" max="8" width="8.7109375" style="210" customWidth="1"/>
    <col min="9" max="9" width="9.7109375" style="210" customWidth="1"/>
    <col min="10" max="10" width="11.140625" style="210" customWidth="1"/>
    <col min="11" max="11" width="12.5703125" style="210" customWidth="1"/>
    <col min="12" max="12" width="23.42578125" style="210" customWidth="1"/>
    <col min="13" max="256" width="8.7109375" style="210"/>
    <col min="257" max="257" width="5.7109375" style="210" customWidth="1"/>
    <col min="258" max="258" width="24.42578125" style="210" customWidth="1"/>
    <col min="259" max="259" width="10.5703125" style="210" customWidth="1"/>
    <col min="260" max="260" width="11.7109375" style="210" customWidth="1"/>
    <col min="261" max="261" width="11.85546875" style="210" customWidth="1"/>
    <col min="262" max="262" width="9.140625" style="210" customWidth="1"/>
    <col min="263" max="263" width="8.28515625" style="210" customWidth="1"/>
    <col min="264" max="264" width="8.7109375" style="210" customWidth="1"/>
    <col min="265" max="265" width="9.7109375" style="210" customWidth="1"/>
    <col min="266" max="266" width="11.140625" style="210" customWidth="1"/>
    <col min="267" max="267" width="12.5703125" style="210" customWidth="1"/>
    <col min="268" max="268" width="23.42578125" style="210" customWidth="1"/>
    <col min="269" max="512" width="8.7109375" style="210"/>
    <col min="513" max="513" width="5.7109375" style="210" customWidth="1"/>
    <col min="514" max="514" width="24.42578125" style="210" customWidth="1"/>
    <col min="515" max="515" width="10.5703125" style="210" customWidth="1"/>
    <col min="516" max="516" width="11.7109375" style="210" customWidth="1"/>
    <col min="517" max="517" width="11.85546875" style="210" customWidth="1"/>
    <col min="518" max="518" width="9.140625" style="210" customWidth="1"/>
    <col min="519" max="519" width="8.28515625" style="210" customWidth="1"/>
    <col min="520" max="520" width="8.7109375" style="210" customWidth="1"/>
    <col min="521" max="521" width="9.7109375" style="210" customWidth="1"/>
    <col min="522" max="522" width="11.140625" style="210" customWidth="1"/>
    <col min="523" max="523" width="12.5703125" style="210" customWidth="1"/>
    <col min="524" max="524" width="23.42578125" style="210" customWidth="1"/>
    <col min="525" max="768" width="8.7109375" style="210"/>
    <col min="769" max="769" width="5.7109375" style="210" customWidth="1"/>
    <col min="770" max="770" width="24.42578125" style="210" customWidth="1"/>
    <col min="771" max="771" width="10.5703125" style="210" customWidth="1"/>
    <col min="772" max="772" width="11.7109375" style="210" customWidth="1"/>
    <col min="773" max="773" width="11.85546875" style="210" customWidth="1"/>
    <col min="774" max="774" width="9.140625" style="210" customWidth="1"/>
    <col min="775" max="775" width="8.28515625" style="210" customWidth="1"/>
    <col min="776" max="776" width="8.7109375" style="210" customWidth="1"/>
    <col min="777" max="777" width="9.7109375" style="210" customWidth="1"/>
    <col min="778" max="778" width="11.140625" style="210" customWidth="1"/>
    <col min="779" max="779" width="12.5703125" style="210" customWidth="1"/>
    <col min="780" max="780" width="23.42578125" style="210" customWidth="1"/>
    <col min="781" max="1024" width="8.7109375" style="210"/>
    <col min="1025" max="1025" width="5.7109375" style="210" customWidth="1"/>
    <col min="1026" max="1026" width="24.42578125" style="210" customWidth="1"/>
    <col min="1027" max="1027" width="10.5703125" style="210" customWidth="1"/>
    <col min="1028" max="1028" width="11.7109375" style="210" customWidth="1"/>
    <col min="1029" max="1029" width="11.85546875" style="210" customWidth="1"/>
    <col min="1030" max="1030" width="9.140625" style="210" customWidth="1"/>
    <col min="1031" max="1031" width="8.28515625" style="210" customWidth="1"/>
    <col min="1032" max="1032" width="8.7109375" style="210" customWidth="1"/>
    <col min="1033" max="1033" width="9.7109375" style="210" customWidth="1"/>
    <col min="1034" max="1034" width="11.140625" style="210" customWidth="1"/>
    <col min="1035" max="1035" width="12.5703125" style="210" customWidth="1"/>
    <col min="1036" max="1036" width="23.42578125" style="210" customWidth="1"/>
    <col min="1037" max="1280" width="8.7109375" style="210"/>
    <col min="1281" max="1281" width="5.7109375" style="210" customWidth="1"/>
    <col min="1282" max="1282" width="24.42578125" style="210" customWidth="1"/>
    <col min="1283" max="1283" width="10.5703125" style="210" customWidth="1"/>
    <col min="1284" max="1284" width="11.7109375" style="210" customWidth="1"/>
    <col min="1285" max="1285" width="11.85546875" style="210" customWidth="1"/>
    <col min="1286" max="1286" width="9.140625" style="210" customWidth="1"/>
    <col min="1287" max="1287" width="8.28515625" style="210" customWidth="1"/>
    <col min="1288" max="1288" width="8.7109375" style="210" customWidth="1"/>
    <col min="1289" max="1289" width="9.7109375" style="210" customWidth="1"/>
    <col min="1290" max="1290" width="11.140625" style="210" customWidth="1"/>
    <col min="1291" max="1291" width="12.5703125" style="210" customWidth="1"/>
    <col min="1292" max="1292" width="23.42578125" style="210" customWidth="1"/>
    <col min="1293" max="1536" width="8.7109375" style="210"/>
    <col min="1537" max="1537" width="5.7109375" style="210" customWidth="1"/>
    <col min="1538" max="1538" width="24.42578125" style="210" customWidth="1"/>
    <col min="1539" max="1539" width="10.5703125" style="210" customWidth="1"/>
    <col min="1540" max="1540" width="11.7109375" style="210" customWidth="1"/>
    <col min="1541" max="1541" width="11.85546875" style="210" customWidth="1"/>
    <col min="1542" max="1542" width="9.140625" style="210" customWidth="1"/>
    <col min="1543" max="1543" width="8.28515625" style="210" customWidth="1"/>
    <col min="1544" max="1544" width="8.7109375" style="210" customWidth="1"/>
    <col min="1545" max="1545" width="9.7109375" style="210" customWidth="1"/>
    <col min="1546" max="1546" width="11.140625" style="210" customWidth="1"/>
    <col min="1547" max="1547" width="12.5703125" style="210" customWidth="1"/>
    <col min="1548" max="1548" width="23.42578125" style="210" customWidth="1"/>
    <col min="1549" max="1792" width="8.7109375" style="210"/>
    <col min="1793" max="1793" width="5.7109375" style="210" customWidth="1"/>
    <col min="1794" max="1794" width="24.42578125" style="210" customWidth="1"/>
    <col min="1795" max="1795" width="10.5703125" style="210" customWidth="1"/>
    <col min="1796" max="1796" width="11.7109375" style="210" customWidth="1"/>
    <col min="1797" max="1797" width="11.85546875" style="210" customWidth="1"/>
    <col min="1798" max="1798" width="9.140625" style="210" customWidth="1"/>
    <col min="1799" max="1799" width="8.28515625" style="210" customWidth="1"/>
    <col min="1800" max="1800" width="8.7109375" style="210" customWidth="1"/>
    <col min="1801" max="1801" width="9.7109375" style="210" customWidth="1"/>
    <col min="1802" max="1802" width="11.140625" style="210" customWidth="1"/>
    <col min="1803" max="1803" width="12.5703125" style="210" customWidth="1"/>
    <col min="1804" max="1804" width="23.42578125" style="210" customWidth="1"/>
    <col min="1805" max="2048" width="8.7109375" style="210"/>
    <col min="2049" max="2049" width="5.7109375" style="210" customWidth="1"/>
    <col min="2050" max="2050" width="24.42578125" style="210" customWidth="1"/>
    <col min="2051" max="2051" width="10.5703125" style="210" customWidth="1"/>
    <col min="2052" max="2052" width="11.7109375" style="210" customWidth="1"/>
    <col min="2053" max="2053" width="11.85546875" style="210" customWidth="1"/>
    <col min="2054" max="2054" width="9.140625" style="210" customWidth="1"/>
    <col min="2055" max="2055" width="8.28515625" style="210" customWidth="1"/>
    <col min="2056" max="2056" width="8.7109375" style="210" customWidth="1"/>
    <col min="2057" max="2057" width="9.7109375" style="210" customWidth="1"/>
    <col min="2058" max="2058" width="11.140625" style="210" customWidth="1"/>
    <col min="2059" max="2059" width="12.5703125" style="210" customWidth="1"/>
    <col min="2060" max="2060" width="23.42578125" style="210" customWidth="1"/>
    <col min="2061" max="2304" width="8.7109375" style="210"/>
    <col min="2305" max="2305" width="5.7109375" style="210" customWidth="1"/>
    <col min="2306" max="2306" width="24.42578125" style="210" customWidth="1"/>
    <col min="2307" max="2307" width="10.5703125" style="210" customWidth="1"/>
    <col min="2308" max="2308" width="11.7109375" style="210" customWidth="1"/>
    <col min="2309" max="2309" width="11.85546875" style="210" customWidth="1"/>
    <col min="2310" max="2310" width="9.140625" style="210" customWidth="1"/>
    <col min="2311" max="2311" width="8.28515625" style="210" customWidth="1"/>
    <col min="2312" max="2312" width="8.7109375" style="210" customWidth="1"/>
    <col min="2313" max="2313" width="9.7109375" style="210" customWidth="1"/>
    <col min="2314" max="2314" width="11.140625" style="210" customWidth="1"/>
    <col min="2315" max="2315" width="12.5703125" style="210" customWidth="1"/>
    <col min="2316" max="2316" width="23.42578125" style="210" customWidth="1"/>
    <col min="2317" max="2560" width="8.7109375" style="210"/>
    <col min="2561" max="2561" width="5.7109375" style="210" customWidth="1"/>
    <col min="2562" max="2562" width="24.42578125" style="210" customWidth="1"/>
    <col min="2563" max="2563" width="10.5703125" style="210" customWidth="1"/>
    <col min="2564" max="2564" width="11.7109375" style="210" customWidth="1"/>
    <col min="2565" max="2565" width="11.85546875" style="210" customWidth="1"/>
    <col min="2566" max="2566" width="9.140625" style="210" customWidth="1"/>
    <col min="2567" max="2567" width="8.28515625" style="210" customWidth="1"/>
    <col min="2568" max="2568" width="8.7109375" style="210" customWidth="1"/>
    <col min="2569" max="2569" width="9.7109375" style="210" customWidth="1"/>
    <col min="2570" max="2570" width="11.140625" style="210" customWidth="1"/>
    <col min="2571" max="2571" width="12.5703125" style="210" customWidth="1"/>
    <col min="2572" max="2572" width="23.42578125" style="210" customWidth="1"/>
    <col min="2573" max="2816" width="8.7109375" style="210"/>
    <col min="2817" max="2817" width="5.7109375" style="210" customWidth="1"/>
    <col min="2818" max="2818" width="24.42578125" style="210" customWidth="1"/>
    <col min="2819" max="2819" width="10.5703125" style="210" customWidth="1"/>
    <col min="2820" max="2820" width="11.7109375" style="210" customWidth="1"/>
    <col min="2821" max="2821" width="11.85546875" style="210" customWidth="1"/>
    <col min="2822" max="2822" width="9.140625" style="210" customWidth="1"/>
    <col min="2823" max="2823" width="8.28515625" style="210" customWidth="1"/>
    <col min="2824" max="2824" width="8.7109375" style="210" customWidth="1"/>
    <col min="2825" max="2825" width="9.7109375" style="210" customWidth="1"/>
    <col min="2826" max="2826" width="11.140625" style="210" customWidth="1"/>
    <col min="2827" max="2827" width="12.5703125" style="210" customWidth="1"/>
    <col min="2828" max="2828" width="23.42578125" style="210" customWidth="1"/>
    <col min="2829" max="3072" width="8.7109375" style="210"/>
    <col min="3073" max="3073" width="5.7109375" style="210" customWidth="1"/>
    <col min="3074" max="3074" width="24.42578125" style="210" customWidth="1"/>
    <col min="3075" max="3075" width="10.5703125" style="210" customWidth="1"/>
    <col min="3076" max="3076" width="11.7109375" style="210" customWidth="1"/>
    <col min="3077" max="3077" width="11.85546875" style="210" customWidth="1"/>
    <col min="3078" max="3078" width="9.140625" style="210" customWidth="1"/>
    <col min="3079" max="3079" width="8.28515625" style="210" customWidth="1"/>
    <col min="3080" max="3080" width="8.7109375" style="210" customWidth="1"/>
    <col min="3081" max="3081" width="9.7109375" style="210" customWidth="1"/>
    <col min="3082" max="3082" width="11.140625" style="210" customWidth="1"/>
    <col min="3083" max="3083" width="12.5703125" style="210" customWidth="1"/>
    <col min="3084" max="3084" width="23.42578125" style="210" customWidth="1"/>
    <col min="3085" max="3328" width="8.7109375" style="210"/>
    <col min="3329" max="3329" width="5.7109375" style="210" customWidth="1"/>
    <col min="3330" max="3330" width="24.42578125" style="210" customWidth="1"/>
    <col min="3331" max="3331" width="10.5703125" style="210" customWidth="1"/>
    <col min="3332" max="3332" width="11.7109375" style="210" customWidth="1"/>
    <col min="3333" max="3333" width="11.85546875" style="210" customWidth="1"/>
    <col min="3334" max="3334" width="9.140625" style="210" customWidth="1"/>
    <col min="3335" max="3335" width="8.28515625" style="210" customWidth="1"/>
    <col min="3336" max="3336" width="8.7109375" style="210" customWidth="1"/>
    <col min="3337" max="3337" width="9.7109375" style="210" customWidth="1"/>
    <col min="3338" max="3338" width="11.140625" style="210" customWidth="1"/>
    <col min="3339" max="3339" width="12.5703125" style="210" customWidth="1"/>
    <col min="3340" max="3340" width="23.42578125" style="210" customWidth="1"/>
    <col min="3341" max="3584" width="8.7109375" style="210"/>
    <col min="3585" max="3585" width="5.7109375" style="210" customWidth="1"/>
    <col min="3586" max="3586" width="24.42578125" style="210" customWidth="1"/>
    <col min="3587" max="3587" width="10.5703125" style="210" customWidth="1"/>
    <col min="3588" max="3588" width="11.7109375" style="210" customWidth="1"/>
    <col min="3589" max="3589" width="11.85546875" style="210" customWidth="1"/>
    <col min="3590" max="3590" width="9.140625" style="210" customWidth="1"/>
    <col min="3591" max="3591" width="8.28515625" style="210" customWidth="1"/>
    <col min="3592" max="3592" width="8.7109375" style="210" customWidth="1"/>
    <col min="3593" max="3593" width="9.7109375" style="210" customWidth="1"/>
    <col min="3594" max="3594" width="11.140625" style="210" customWidth="1"/>
    <col min="3595" max="3595" width="12.5703125" style="210" customWidth="1"/>
    <col min="3596" max="3596" width="23.42578125" style="210" customWidth="1"/>
    <col min="3597" max="3840" width="8.7109375" style="210"/>
    <col min="3841" max="3841" width="5.7109375" style="210" customWidth="1"/>
    <col min="3842" max="3842" width="24.42578125" style="210" customWidth="1"/>
    <col min="3843" max="3843" width="10.5703125" style="210" customWidth="1"/>
    <col min="3844" max="3844" width="11.7109375" style="210" customWidth="1"/>
    <col min="3845" max="3845" width="11.85546875" style="210" customWidth="1"/>
    <col min="3846" max="3846" width="9.140625" style="210" customWidth="1"/>
    <col min="3847" max="3847" width="8.28515625" style="210" customWidth="1"/>
    <col min="3848" max="3848" width="8.7109375" style="210" customWidth="1"/>
    <col min="3849" max="3849" width="9.7109375" style="210" customWidth="1"/>
    <col min="3850" max="3850" width="11.140625" style="210" customWidth="1"/>
    <col min="3851" max="3851" width="12.5703125" style="210" customWidth="1"/>
    <col min="3852" max="3852" width="23.42578125" style="210" customWidth="1"/>
    <col min="3853" max="4096" width="8.7109375" style="210"/>
    <col min="4097" max="4097" width="5.7109375" style="210" customWidth="1"/>
    <col min="4098" max="4098" width="24.42578125" style="210" customWidth="1"/>
    <col min="4099" max="4099" width="10.5703125" style="210" customWidth="1"/>
    <col min="4100" max="4100" width="11.7109375" style="210" customWidth="1"/>
    <col min="4101" max="4101" width="11.85546875" style="210" customWidth="1"/>
    <col min="4102" max="4102" width="9.140625" style="210" customWidth="1"/>
    <col min="4103" max="4103" width="8.28515625" style="210" customWidth="1"/>
    <col min="4104" max="4104" width="8.7109375" style="210" customWidth="1"/>
    <col min="4105" max="4105" width="9.7109375" style="210" customWidth="1"/>
    <col min="4106" max="4106" width="11.140625" style="210" customWidth="1"/>
    <col min="4107" max="4107" width="12.5703125" style="210" customWidth="1"/>
    <col min="4108" max="4108" width="23.42578125" style="210" customWidth="1"/>
    <col min="4109" max="4352" width="8.7109375" style="210"/>
    <col min="4353" max="4353" width="5.7109375" style="210" customWidth="1"/>
    <col min="4354" max="4354" width="24.42578125" style="210" customWidth="1"/>
    <col min="4355" max="4355" width="10.5703125" style="210" customWidth="1"/>
    <col min="4356" max="4356" width="11.7109375" style="210" customWidth="1"/>
    <col min="4357" max="4357" width="11.85546875" style="210" customWidth="1"/>
    <col min="4358" max="4358" width="9.140625" style="210" customWidth="1"/>
    <col min="4359" max="4359" width="8.28515625" style="210" customWidth="1"/>
    <col min="4360" max="4360" width="8.7109375" style="210" customWidth="1"/>
    <col min="4361" max="4361" width="9.7109375" style="210" customWidth="1"/>
    <col min="4362" max="4362" width="11.140625" style="210" customWidth="1"/>
    <col min="4363" max="4363" width="12.5703125" style="210" customWidth="1"/>
    <col min="4364" max="4364" width="23.42578125" style="210" customWidth="1"/>
    <col min="4365" max="4608" width="8.7109375" style="210"/>
    <col min="4609" max="4609" width="5.7109375" style="210" customWidth="1"/>
    <col min="4610" max="4610" width="24.42578125" style="210" customWidth="1"/>
    <col min="4611" max="4611" width="10.5703125" style="210" customWidth="1"/>
    <col min="4612" max="4612" width="11.7109375" style="210" customWidth="1"/>
    <col min="4613" max="4613" width="11.85546875" style="210" customWidth="1"/>
    <col min="4614" max="4614" width="9.140625" style="210" customWidth="1"/>
    <col min="4615" max="4615" width="8.28515625" style="210" customWidth="1"/>
    <col min="4616" max="4616" width="8.7109375" style="210" customWidth="1"/>
    <col min="4617" max="4617" width="9.7109375" style="210" customWidth="1"/>
    <col min="4618" max="4618" width="11.140625" style="210" customWidth="1"/>
    <col min="4619" max="4619" width="12.5703125" style="210" customWidth="1"/>
    <col min="4620" max="4620" width="23.42578125" style="210" customWidth="1"/>
    <col min="4621" max="4864" width="8.7109375" style="210"/>
    <col min="4865" max="4865" width="5.7109375" style="210" customWidth="1"/>
    <col min="4866" max="4866" width="24.42578125" style="210" customWidth="1"/>
    <col min="4867" max="4867" width="10.5703125" style="210" customWidth="1"/>
    <col min="4868" max="4868" width="11.7109375" style="210" customWidth="1"/>
    <col min="4869" max="4869" width="11.85546875" style="210" customWidth="1"/>
    <col min="4870" max="4870" width="9.140625" style="210" customWidth="1"/>
    <col min="4871" max="4871" width="8.28515625" style="210" customWidth="1"/>
    <col min="4872" max="4872" width="8.7109375" style="210" customWidth="1"/>
    <col min="4873" max="4873" width="9.7109375" style="210" customWidth="1"/>
    <col min="4874" max="4874" width="11.140625" style="210" customWidth="1"/>
    <col min="4875" max="4875" width="12.5703125" style="210" customWidth="1"/>
    <col min="4876" max="4876" width="23.42578125" style="210" customWidth="1"/>
    <col min="4877" max="5120" width="8.7109375" style="210"/>
    <col min="5121" max="5121" width="5.7109375" style="210" customWidth="1"/>
    <col min="5122" max="5122" width="24.42578125" style="210" customWidth="1"/>
    <col min="5123" max="5123" width="10.5703125" style="210" customWidth="1"/>
    <col min="5124" max="5124" width="11.7109375" style="210" customWidth="1"/>
    <col min="5125" max="5125" width="11.85546875" style="210" customWidth="1"/>
    <col min="5126" max="5126" width="9.140625" style="210" customWidth="1"/>
    <col min="5127" max="5127" width="8.28515625" style="210" customWidth="1"/>
    <col min="5128" max="5128" width="8.7109375" style="210" customWidth="1"/>
    <col min="5129" max="5129" width="9.7109375" style="210" customWidth="1"/>
    <col min="5130" max="5130" width="11.140625" style="210" customWidth="1"/>
    <col min="5131" max="5131" width="12.5703125" style="210" customWidth="1"/>
    <col min="5132" max="5132" width="23.42578125" style="210" customWidth="1"/>
    <col min="5133" max="5376" width="8.7109375" style="210"/>
    <col min="5377" max="5377" width="5.7109375" style="210" customWidth="1"/>
    <col min="5378" max="5378" width="24.42578125" style="210" customWidth="1"/>
    <col min="5379" max="5379" width="10.5703125" style="210" customWidth="1"/>
    <col min="5380" max="5380" width="11.7109375" style="210" customWidth="1"/>
    <col min="5381" max="5381" width="11.85546875" style="210" customWidth="1"/>
    <col min="5382" max="5382" width="9.140625" style="210" customWidth="1"/>
    <col min="5383" max="5383" width="8.28515625" style="210" customWidth="1"/>
    <col min="5384" max="5384" width="8.7109375" style="210" customWidth="1"/>
    <col min="5385" max="5385" width="9.7109375" style="210" customWidth="1"/>
    <col min="5386" max="5386" width="11.140625" style="210" customWidth="1"/>
    <col min="5387" max="5387" width="12.5703125" style="210" customWidth="1"/>
    <col min="5388" max="5388" width="23.42578125" style="210" customWidth="1"/>
    <col min="5389" max="5632" width="8.7109375" style="210"/>
    <col min="5633" max="5633" width="5.7109375" style="210" customWidth="1"/>
    <col min="5634" max="5634" width="24.42578125" style="210" customWidth="1"/>
    <col min="5635" max="5635" width="10.5703125" style="210" customWidth="1"/>
    <col min="5636" max="5636" width="11.7109375" style="210" customWidth="1"/>
    <col min="5637" max="5637" width="11.85546875" style="210" customWidth="1"/>
    <col min="5638" max="5638" width="9.140625" style="210" customWidth="1"/>
    <col min="5639" max="5639" width="8.28515625" style="210" customWidth="1"/>
    <col min="5640" max="5640" width="8.7109375" style="210" customWidth="1"/>
    <col min="5641" max="5641" width="9.7109375" style="210" customWidth="1"/>
    <col min="5642" max="5642" width="11.140625" style="210" customWidth="1"/>
    <col min="5643" max="5643" width="12.5703125" style="210" customWidth="1"/>
    <col min="5644" max="5644" width="23.42578125" style="210" customWidth="1"/>
    <col min="5645" max="5888" width="8.7109375" style="210"/>
    <col min="5889" max="5889" width="5.7109375" style="210" customWidth="1"/>
    <col min="5890" max="5890" width="24.42578125" style="210" customWidth="1"/>
    <col min="5891" max="5891" width="10.5703125" style="210" customWidth="1"/>
    <col min="5892" max="5892" width="11.7109375" style="210" customWidth="1"/>
    <col min="5893" max="5893" width="11.85546875" style="210" customWidth="1"/>
    <col min="5894" max="5894" width="9.140625" style="210" customWidth="1"/>
    <col min="5895" max="5895" width="8.28515625" style="210" customWidth="1"/>
    <col min="5896" max="5896" width="8.7109375" style="210" customWidth="1"/>
    <col min="5897" max="5897" width="9.7109375" style="210" customWidth="1"/>
    <col min="5898" max="5898" width="11.140625" style="210" customWidth="1"/>
    <col min="5899" max="5899" width="12.5703125" style="210" customWidth="1"/>
    <col min="5900" max="5900" width="23.42578125" style="210" customWidth="1"/>
    <col min="5901" max="6144" width="8.7109375" style="210"/>
    <col min="6145" max="6145" width="5.7109375" style="210" customWidth="1"/>
    <col min="6146" max="6146" width="24.42578125" style="210" customWidth="1"/>
    <col min="6147" max="6147" width="10.5703125" style="210" customWidth="1"/>
    <col min="6148" max="6148" width="11.7109375" style="210" customWidth="1"/>
    <col min="6149" max="6149" width="11.85546875" style="210" customWidth="1"/>
    <col min="6150" max="6150" width="9.140625" style="210" customWidth="1"/>
    <col min="6151" max="6151" width="8.28515625" style="210" customWidth="1"/>
    <col min="6152" max="6152" width="8.7109375" style="210" customWidth="1"/>
    <col min="6153" max="6153" width="9.7109375" style="210" customWidth="1"/>
    <col min="6154" max="6154" width="11.140625" style="210" customWidth="1"/>
    <col min="6155" max="6155" width="12.5703125" style="210" customWidth="1"/>
    <col min="6156" max="6156" width="23.42578125" style="210" customWidth="1"/>
    <col min="6157" max="6400" width="8.7109375" style="210"/>
    <col min="6401" max="6401" width="5.7109375" style="210" customWidth="1"/>
    <col min="6402" max="6402" width="24.42578125" style="210" customWidth="1"/>
    <col min="6403" max="6403" width="10.5703125" style="210" customWidth="1"/>
    <col min="6404" max="6404" width="11.7109375" style="210" customWidth="1"/>
    <col min="6405" max="6405" width="11.85546875" style="210" customWidth="1"/>
    <col min="6406" max="6406" width="9.140625" style="210" customWidth="1"/>
    <col min="6407" max="6407" width="8.28515625" style="210" customWidth="1"/>
    <col min="6408" max="6408" width="8.7109375" style="210" customWidth="1"/>
    <col min="6409" max="6409" width="9.7109375" style="210" customWidth="1"/>
    <col min="6410" max="6410" width="11.140625" style="210" customWidth="1"/>
    <col min="6411" max="6411" width="12.5703125" style="210" customWidth="1"/>
    <col min="6412" max="6412" width="23.42578125" style="210" customWidth="1"/>
    <col min="6413" max="6656" width="8.7109375" style="210"/>
    <col min="6657" max="6657" width="5.7109375" style="210" customWidth="1"/>
    <col min="6658" max="6658" width="24.42578125" style="210" customWidth="1"/>
    <col min="6659" max="6659" width="10.5703125" style="210" customWidth="1"/>
    <col min="6660" max="6660" width="11.7109375" style="210" customWidth="1"/>
    <col min="6661" max="6661" width="11.85546875" style="210" customWidth="1"/>
    <col min="6662" max="6662" width="9.140625" style="210" customWidth="1"/>
    <col min="6663" max="6663" width="8.28515625" style="210" customWidth="1"/>
    <col min="6664" max="6664" width="8.7109375" style="210" customWidth="1"/>
    <col min="6665" max="6665" width="9.7109375" style="210" customWidth="1"/>
    <col min="6666" max="6666" width="11.140625" style="210" customWidth="1"/>
    <col min="6667" max="6667" width="12.5703125" style="210" customWidth="1"/>
    <col min="6668" max="6668" width="23.42578125" style="210" customWidth="1"/>
    <col min="6669" max="6912" width="8.7109375" style="210"/>
    <col min="6913" max="6913" width="5.7109375" style="210" customWidth="1"/>
    <col min="6914" max="6914" width="24.42578125" style="210" customWidth="1"/>
    <col min="6915" max="6915" width="10.5703125" style="210" customWidth="1"/>
    <col min="6916" max="6916" width="11.7109375" style="210" customWidth="1"/>
    <col min="6917" max="6917" width="11.85546875" style="210" customWidth="1"/>
    <col min="6918" max="6918" width="9.140625" style="210" customWidth="1"/>
    <col min="6919" max="6919" width="8.28515625" style="210" customWidth="1"/>
    <col min="6920" max="6920" width="8.7109375" style="210" customWidth="1"/>
    <col min="6921" max="6921" width="9.7109375" style="210" customWidth="1"/>
    <col min="6922" max="6922" width="11.140625" style="210" customWidth="1"/>
    <col min="6923" max="6923" width="12.5703125" style="210" customWidth="1"/>
    <col min="6924" max="6924" width="23.42578125" style="210" customWidth="1"/>
    <col min="6925" max="7168" width="8.7109375" style="210"/>
    <col min="7169" max="7169" width="5.7109375" style="210" customWidth="1"/>
    <col min="7170" max="7170" width="24.42578125" style="210" customWidth="1"/>
    <col min="7171" max="7171" width="10.5703125" style="210" customWidth="1"/>
    <col min="7172" max="7172" width="11.7109375" style="210" customWidth="1"/>
    <col min="7173" max="7173" width="11.85546875" style="210" customWidth="1"/>
    <col min="7174" max="7174" width="9.140625" style="210" customWidth="1"/>
    <col min="7175" max="7175" width="8.28515625" style="210" customWidth="1"/>
    <col min="7176" max="7176" width="8.7109375" style="210" customWidth="1"/>
    <col min="7177" max="7177" width="9.7109375" style="210" customWidth="1"/>
    <col min="7178" max="7178" width="11.140625" style="210" customWidth="1"/>
    <col min="7179" max="7179" width="12.5703125" style="210" customWidth="1"/>
    <col min="7180" max="7180" width="23.42578125" style="210" customWidth="1"/>
    <col min="7181" max="7424" width="8.7109375" style="210"/>
    <col min="7425" max="7425" width="5.7109375" style="210" customWidth="1"/>
    <col min="7426" max="7426" width="24.42578125" style="210" customWidth="1"/>
    <col min="7427" max="7427" width="10.5703125" style="210" customWidth="1"/>
    <col min="7428" max="7428" width="11.7109375" style="210" customWidth="1"/>
    <col min="7429" max="7429" width="11.85546875" style="210" customWidth="1"/>
    <col min="7430" max="7430" width="9.140625" style="210" customWidth="1"/>
    <col min="7431" max="7431" width="8.28515625" style="210" customWidth="1"/>
    <col min="7432" max="7432" width="8.7109375" style="210" customWidth="1"/>
    <col min="7433" max="7433" width="9.7109375" style="210" customWidth="1"/>
    <col min="7434" max="7434" width="11.140625" style="210" customWidth="1"/>
    <col min="7435" max="7435" width="12.5703125" style="210" customWidth="1"/>
    <col min="7436" max="7436" width="23.42578125" style="210" customWidth="1"/>
    <col min="7437" max="7680" width="8.7109375" style="210"/>
    <col min="7681" max="7681" width="5.7109375" style="210" customWidth="1"/>
    <col min="7682" max="7682" width="24.42578125" style="210" customWidth="1"/>
    <col min="7683" max="7683" width="10.5703125" style="210" customWidth="1"/>
    <col min="7684" max="7684" width="11.7109375" style="210" customWidth="1"/>
    <col min="7685" max="7685" width="11.85546875" style="210" customWidth="1"/>
    <col min="7686" max="7686" width="9.140625" style="210" customWidth="1"/>
    <col min="7687" max="7687" width="8.28515625" style="210" customWidth="1"/>
    <col min="7688" max="7688" width="8.7109375" style="210" customWidth="1"/>
    <col min="7689" max="7689" width="9.7109375" style="210" customWidth="1"/>
    <col min="7690" max="7690" width="11.140625" style="210" customWidth="1"/>
    <col min="7691" max="7691" width="12.5703125" style="210" customWidth="1"/>
    <col min="7692" max="7692" width="23.42578125" style="210" customWidth="1"/>
    <col min="7693" max="7936" width="8.7109375" style="210"/>
    <col min="7937" max="7937" width="5.7109375" style="210" customWidth="1"/>
    <col min="7938" max="7938" width="24.42578125" style="210" customWidth="1"/>
    <col min="7939" max="7939" width="10.5703125" style="210" customWidth="1"/>
    <col min="7940" max="7940" width="11.7109375" style="210" customWidth="1"/>
    <col min="7941" max="7941" width="11.85546875" style="210" customWidth="1"/>
    <col min="7942" max="7942" width="9.140625" style="210" customWidth="1"/>
    <col min="7943" max="7943" width="8.28515625" style="210" customWidth="1"/>
    <col min="7944" max="7944" width="8.7109375" style="210" customWidth="1"/>
    <col min="7945" max="7945" width="9.7109375" style="210" customWidth="1"/>
    <col min="7946" max="7946" width="11.140625" style="210" customWidth="1"/>
    <col min="7947" max="7947" width="12.5703125" style="210" customWidth="1"/>
    <col min="7948" max="7948" width="23.42578125" style="210" customWidth="1"/>
    <col min="7949" max="8192" width="8.7109375" style="210"/>
    <col min="8193" max="8193" width="5.7109375" style="210" customWidth="1"/>
    <col min="8194" max="8194" width="24.42578125" style="210" customWidth="1"/>
    <col min="8195" max="8195" width="10.5703125" style="210" customWidth="1"/>
    <col min="8196" max="8196" width="11.7109375" style="210" customWidth="1"/>
    <col min="8197" max="8197" width="11.85546875" style="210" customWidth="1"/>
    <col min="8198" max="8198" width="9.140625" style="210" customWidth="1"/>
    <col min="8199" max="8199" width="8.28515625" style="210" customWidth="1"/>
    <col min="8200" max="8200" width="8.7109375" style="210" customWidth="1"/>
    <col min="8201" max="8201" width="9.7109375" style="210" customWidth="1"/>
    <col min="8202" max="8202" width="11.140625" style="210" customWidth="1"/>
    <col min="8203" max="8203" width="12.5703125" style="210" customWidth="1"/>
    <col min="8204" max="8204" width="23.42578125" style="210" customWidth="1"/>
    <col min="8205" max="8448" width="8.7109375" style="210"/>
    <col min="8449" max="8449" width="5.7109375" style="210" customWidth="1"/>
    <col min="8450" max="8450" width="24.42578125" style="210" customWidth="1"/>
    <col min="8451" max="8451" width="10.5703125" style="210" customWidth="1"/>
    <col min="8452" max="8452" width="11.7109375" style="210" customWidth="1"/>
    <col min="8453" max="8453" width="11.85546875" style="210" customWidth="1"/>
    <col min="8454" max="8454" width="9.140625" style="210" customWidth="1"/>
    <col min="8455" max="8455" width="8.28515625" style="210" customWidth="1"/>
    <col min="8456" max="8456" width="8.7109375" style="210" customWidth="1"/>
    <col min="8457" max="8457" width="9.7109375" style="210" customWidth="1"/>
    <col min="8458" max="8458" width="11.140625" style="210" customWidth="1"/>
    <col min="8459" max="8459" width="12.5703125" style="210" customWidth="1"/>
    <col min="8460" max="8460" width="23.42578125" style="210" customWidth="1"/>
    <col min="8461" max="8704" width="8.7109375" style="210"/>
    <col min="8705" max="8705" width="5.7109375" style="210" customWidth="1"/>
    <col min="8706" max="8706" width="24.42578125" style="210" customWidth="1"/>
    <col min="8707" max="8707" width="10.5703125" style="210" customWidth="1"/>
    <col min="8708" max="8708" width="11.7109375" style="210" customWidth="1"/>
    <col min="8709" max="8709" width="11.85546875" style="210" customWidth="1"/>
    <col min="8710" max="8710" width="9.140625" style="210" customWidth="1"/>
    <col min="8711" max="8711" width="8.28515625" style="210" customWidth="1"/>
    <col min="8712" max="8712" width="8.7109375" style="210" customWidth="1"/>
    <col min="8713" max="8713" width="9.7109375" style="210" customWidth="1"/>
    <col min="8714" max="8714" width="11.140625" style="210" customWidth="1"/>
    <col min="8715" max="8715" width="12.5703125" style="210" customWidth="1"/>
    <col min="8716" max="8716" width="23.42578125" style="210" customWidth="1"/>
    <col min="8717" max="8960" width="8.7109375" style="210"/>
    <col min="8961" max="8961" width="5.7109375" style="210" customWidth="1"/>
    <col min="8962" max="8962" width="24.42578125" style="210" customWidth="1"/>
    <col min="8963" max="8963" width="10.5703125" style="210" customWidth="1"/>
    <col min="8964" max="8964" width="11.7109375" style="210" customWidth="1"/>
    <col min="8965" max="8965" width="11.85546875" style="210" customWidth="1"/>
    <col min="8966" max="8966" width="9.140625" style="210" customWidth="1"/>
    <col min="8967" max="8967" width="8.28515625" style="210" customWidth="1"/>
    <col min="8968" max="8968" width="8.7109375" style="210" customWidth="1"/>
    <col min="8969" max="8969" width="9.7109375" style="210" customWidth="1"/>
    <col min="8970" max="8970" width="11.140625" style="210" customWidth="1"/>
    <col min="8971" max="8971" width="12.5703125" style="210" customWidth="1"/>
    <col min="8972" max="8972" width="23.42578125" style="210" customWidth="1"/>
    <col min="8973" max="9216" width="8.7109375" style="210"/>
    <col min="9217" max="9217" width="5.7109375" style="210" customWidth="1"/>
    <col min="9218" max="9218" width="24.42578125" style="210" customWidth="1"/>
    <col min="9219" max="9219" width="10.5703125" style="210" customWidth="1"/>
    <col min="9220" max="9220" width="11.7109375" style="210" customWidth="1"/>
    <col min="9221" max="9221" width="11.85546875" style="210" customWidth="1"/>
    <col min="9222" max="9222" width="9.140625" style="210" customWidth="1"/>
    <col min="9223" max="9223" width="8.28515625" style="210" customWidth="1"/>
    <col min="9224" max="9224" width="8.7109375" style="210" customWidth="1"/>
    <col min="9225" max="9225" width="9.7109375" style="210" customWidth="1"/>
    <col min="9226" max="9226" width="11.140625" style="210" customWidth="1"/>
    <col min="9227" max="9227" width="12.5703125" style="210" customWidth="1"/>
    <col min="9228" max="9228" width="23.42578125" style="210" customWidth="1"/>
    <col min="9229" max="9472" width="8.7109375" style="210"/>
    <col min="9473" max="9473" width="5.7109375" style="210" customWidth="1"/>
    <col min="9474" max="9474" width="24.42578125" style="210" customWidth="1"/>
    <col min="9475" max="9475" width="10.5703125" style="210" customWidth="1"/>
    <col min="9476" max="9476" width="11.7109375" style="210" customWidth="1"/>
    <col min="9477" max="9477" width="11.85546875" style="210" customWidth="1"/>
    <col min="9478" max="9478" width="9.140625" style="210" customWidth="1"/>
    <col min="9479" max="9479" width="8.28515625" style="210" customWidth="1"/>
    <col min="9480" max="9480" width="8.7109375" style="210" customWidth="1"/>
    <col min="9481" max="9481" width="9.7109375" style="210" customWidth="1"/>
    <col min="9482" max="9482" width="11.140625" style="210" customWidth="1"/>
    <col min="9483" max="9483" width="12.5703125" style="210" customWidth="1"/>
    <col min="9484" max="9484" width="23.42578125" style="210" customWidth="1"/>
    <col min="9485" max="9728" width="8.7109375" style="210"/>
    <col min="9729" max="9729" width="5.7109375" style="210" customWidth="1"/>
    <col min="9730" max="9730" width="24.42578125" style="210" customWidth="1"/>
    <col min="9731" max="9731" width="10.5703125" style="210" customWidth="1"/>
    <col min="9732" max="9732" width="11.7109375" style="210" customWidth="1"/>
    <col min="9733" max="9733" width="11.85546875" style="210" customWidth="1"/>
    <col min="9734" max="9734" width="9.140625" style="210" customWidth="1"/>
    <col min="9735" max="9735" width="8.28515625" style="210" customWidth="1"/>
    <col min="9736" max="9736" width="8.7109375" style="210" customWidth="1"/>
    <col min="9737" max="9737" width="9.7109375" style="210" customWidth="1"/>
    <col min="9738" max="9738" width="11.140625" style="210" customWidth="1"/>
    <col min="9739" max="9739" width="12.5703125" style="210" customWidth="1"/>
    <col min="9740" max="9740" width="23.42578125" style="210" customWidth="1"/>
    <col min="9741" max="9984" width="8.7109375" style="210"/>
    <col min="9985" max="9985" width="5.7109375" style="210" customWidth="1"/>
    <col min="9986" max="9986" width="24.42578125" style="210" customWidth="1"/>
    <col min="9987" max="9987" width="10.5703125" style="210" customWidth="1"/>
    <col min="9988" max="9988" width="11.7109375" style="210" customWidth="1"/>
    <col min="9989" max="9989" width="11.85546875" style="210" customWidth="1"/>
    <col min="9990" max="9990" width="9.140625" style="210" customWidth="1"/>
    <col min="9991" max="9991" width="8.28515625" style="210" customWidth="1"/>
    <col min="9992" max="9992" width="8.7109375" style="210" customWidth="1"/>
    <col min="9993" max="9993" width="9.7109375" style="210" customWidth="1"/>
    <col min="9994" max="9994" width="11.140625" style="210" customWidth="1"/>
    <col min="9995" max="9995" width="12.5703125" style="210" customWidth="1"/>
    <col min="9996" max="9996" width="23.42578125" style="210" customWidth="1"/>
    <col min="9997" max="10240" width="8.7109375" style="210"/>
    <col min="10241" max="10241" width="5.7109375" style="210" customWidth="1"/>
    <col min="10242" max="10242" width="24.42578125" style="210" customWidth="1"/>
    <col min="10243" max="10243" width="10.5703125" style="210" customWidth="1"/>
    <col min="10244" max="10244" width="11.7109375" style="210" customWidth="1"/>
    <col min="10245" max="10245" width="11.85546875" style="210" customWidth="1"/>
    <col min="10246" max="10246" width="9.140625" style="210" customWidth="1"/>
    <col min="10247" max="10247" width="8.28515625" style="210" customWidth="1"/>
    <col min="10248" max="10248" width="8.7109375" style="210" customWidth="1"/>
    <col min="10249" max="10249" width="9.7109375" style="210" customWidth="1"/>
    <col min="10250" max="10250" width="11.140625" style="210" customWidth="1"/>
    <col min="10251" max="10251" width="12.5703125" style="210" customWidth="1"/>
    <col min="10252" max="10252" width="23.42578125" style="210" customWidth="1"/>
    <col min="10253" max="10496" width="8.7109375" style="210"/>
    <col min="10497" max="10497" width="5.7109375" style="210" customWidth="1"/>
    <col min="10498" max="10498" width="24.42578125" style="210" customWidth="1"/>
    <col min="10499" max="10499" width="10.5703125" style="210" customWidth="1"/>
    <col min="10500" max="10500" width="11.7109375" style="210" customWidth="1"/>
    <col min="10501" max="10501" width="11.85546875" style="210" customWidth="1"/>
    <col min="10502" max="10502" width="9.140625" style="210" customWidth="1"/>
    <col min="10503" max="10503" width="8.28515625" style="210" customWidth="1"/>
    <col min="10504" max="10504" width="8.7109375" style="210" customWidth="1"/>
    <col min="10505" max="10505" width="9.7109375" style="210" customWidth="1"/>
    <col min="10506" max="10506" width="11.140625" style="210" customWidth="1"/>
    <col min="10507" max="10507" width="12.5703125" style="210" customWidth="1"/>
    <col min="10508" max="10508" width="23.42578125" style="210" customWidth="1"/>
    <col min="10509" max="10752" width="8.7109375" style="210"/>
    <col min="10753" max="10753" width="5.7109375" style="210" customWidth="1"/>
    <col min="10754" max="10754" width="24.42578125" style="210" customWidth="1"/>
    <col min="10755" max="10755" width="10.5703125" style="210" customWidth="1"/>
    <col min="10756" max="10756" width="11.7109375" style="210" customWidth="1"/>
    <col min="10757" max="10757" width="11.85546875" style="210" customWidth="1"/>
    <col min="10758" max="10758" width="9.140625" style="210" customWidth="1"/>
    <col min="10759" max="10759" width="8.28515625" style="210" customWidth="1"/>
    <col min="10760" max="10760" width="8.7109375" style="210" customWidth="1"/>
    <col min="10761" max="10761" width="9.7109375" style="210" customWidth="1"/>
    <col min="10762" max="10762" width="11.140625" style="210" customWidth="1"/>
    <col min="10763" max="10763" width="12.5703125" style="210" customWidth="1"/>
    <col min="10764" max="10764" width="23.42578125" style="210" customWidth="1"/>
    <col min="10765" max="11008" width="8.7109375" style="210"/>
    <col min="11009" max="11009" width="5.7109375" style="210" customWidth="1"/>
    <col min="11010" max="11010" width="24.42578125" style="210" customWidth="1"/>
    <col min="11011" max="11011" width="10.5703125" style="210" customWidth="1"/>
    <col min="11012" max="11012" width="11.7109375" style="210" customWidth="1"/>
    <col min="11013" max="11013" width="11.85546875" style="210" customWidth="1"/>
    <col min="11014" max="11014" width="9.140625" style="210" customWidth="1"/>
    <col min="11015" max="11015" width="8.28515625" style="210" customWidth="1"/>
    <col min="11016" max="11016" width="8.7109375" style="210" customWidth="1"/>
    <col min="11017" max="11017" width="9.7109375" style="210" customWidth="1"/>
    <col min="11018" max="11018" width="11.140625" style="210" customWidth="1"/>
    <col min="11019" max="11019" width="12.5703125" style="210" customWidth="1"/>
    <col min="11020" max="11020" width="23.42578125" style="210" customWidth="1"/>
    <col min="11021" max="11264" width="8.7109375" style="210"/>
    <col min="11265" max="11265" width="5.7109375" style="210" customWidth="1"/>
    <col min="11266" max="11266" width="24.42578125" style="210" customWidth="1"/>
    <col min="11267" max="11267" width="10.5703125" style="210" customWidth="1"/>
    <col min="11268" max="11268" width="11.7109375" style="210" customWidth="1"/>
    <col min="11269" max="11269" width="11.85546875" style="210" customWidth="1"/>
    <col min="11270" max="11270" width="9.140625" style="210" customWidth="1"/>
    <col min="11271" max="11271" width="8.28515625" style="210" customWidth="1"/>
    <col min="11272" max="11272" width="8.7109375" style="210" customWidth="1"/>
    <col min="11273" max="11273" width="9.7109375" style="210" customWidth="1"/>
    <col min="11274" max="11274" width="11.140625" style="210" customWidth="1"/>
    <col min="11275" max="11275" width="12.5703125" style="210" customWidth="1"/>
    <col min="11276" max="11276" width="23.42578125" style="210" customWidth="1"/>
    <col min="11277" max="11520" width="8.7109375" style="210"/>
    <col min="11521" max="11521" width="5.7109375" style="210" customWidth="1"/>
    <col min="11522" max="11522" width="24.42578125" style="210" customWidth="1"/>
    <col min="11523" max="11523" width="10.5703125" style="210" customWidth="1"/>
    <col min="11524" max="11524" width="11.7109375" style="210" customWidth="1"/>
    <col min="11525" max="11525" width="11.85546875" style="210" customWidth="1"/>
    <col min="11526" max="11526" width="9.140625" style="210" customWidth="1"/>
    <col min="11527" max="11527" width="8.28515625" style="210" customWidth="1"/>
    <col min="11528" max="11528" width="8.7109375" style="210" customWidth="1"/>
    <col min="11529" max="11529" width="9.7109375" style="210" customWidth="1"/>
    <col min="11530" max="11530" width="11.140625" style="210" customWidth="1"/>
    <col min="11531" max="11531" width="12.5703125" style="210" customWidth="1"/>
    <col min="11532" max="11532" width="23.42578125" style="210" customWidth="1"/>
    <col min="11533" max="11776" width="8.7109375" style="210"/>
    <col min="11777" max="11777" width="5.7109375" style="210" customWidth="1"/>
    <col min="11778" max="11778" width="24.42578125" style="210" customWidth="1"/>
    <col min="11779" max="11779" width="10.5703125" style="210" customWidth="1"/>
    <col min="11780" max="11780" width="11.7109375" style="210" customWidth="1"/>
    <col min="11781" max="11781" width="11.85546875" style="210" customWidth="1"/>
    <col min="11782" max="11782" width="9.140625" style="210" customWidth="1"/>
    <col min="11783" max="11783" width="8.28515625" style="210" customWidth="1"/>
    <col min="11784" max="11784" width="8.7109375" style="210" customWidth="1"/>
    <col min="11785" max="11785" width="9.7109375" style="210" customWidth="1"/>
    <col min="11786" max="11786" width="11.140625" style="210" customWidth="1"/>
    <col min="11787" max="11787" width="12.5703125" style="210" customWidth="1"/>
    <col min="11788" max="11788" width="23.42578125" style="210" customWidth="1"/>
    <col min="11789" max="12032" width="8.7109375" style="210"/>
    <col min="12033" max="12033" width="5.7109375" style="210" customWidth="1"/>
    <col min="12034" max="12034" width="24.42578125" style="210" customWidth="1"/>
    <col min="12035" max="12035" width="10.5703125" style="210" customWidth="1"/>
    <col min="12036" max="12036" width="11.7109375" style="210" customWidth="1"/>
    <col min="12037" max="12037" width="11.85546875" style="210" customWidth="1"/>
    <col min="12038" max="12038" width="9.140625" style="210" customWidth="1"/>
    <col min="12039" max="12039" width="8.28515625" style="210" customWidth="1"/>
    <col min="12040" max="12040" width="8.7109375" style="210" customWidth="1"/>
    <col min="12041" max="12041" width="9.7109375" style="210" customWidth="1"/>
    <col min="12042" max="12042" width="11.140625" style="210" customWidth="1"/>
    <col min="12043" max="12043" width="12.5703125" style="210" customWidth="1"/>
    <col min="12044" max="12044" width="23.42578125" style="210" customWidth="1"/>
    <col min="12045" max="12288" width="8.7109375" style="210"/>
    <col min="12289" max="12289" width="5.7109375" style="210" customWidth="1"/>
    <col min="12290" max="12290" width="24.42578125" style="210" customWidth="1"/>
    <col min="12291" max="12291" width="10.5703125" style="210" customWidth="1"/>
    <col min="12292" max="12292" width="11.7109375" style="210" customWidth="1"/>
    <col min="12293" max="12293" width="11.85546875" style="210" customWidth="1"/>
    <col min="12294" max="12294" width="9.140625" style="210" customWidth="1"/>
    <col min="12295" max="12295" width="8.28515625" style="210" customWidth="1"/>
    <col min="12296" max="12296" width="8.7109375" style="210" customWidth="1"/>
    <col min="12297" max="12297" width="9.7109375" style="210" customWidth="1"/>
    <col min="12298" max="12298" width="11.140625" style="210" customWidth="1"/>
    <col min="12299" max="12299" width="12.5703125" style="210" customWidth="1"/>
    <col min="12300" max="12300" width="23.42578125" style="210" customWidth="1"/>
    <col min="12301" max="12544" width="8.7109375" style="210"/>
    <col min="12545" max="12545" width="5.7109375" style="210" customWidth="1"/>
    <col min="12546" max="12546" width="24.42578125" style="210" customWidth="1"/>
    <col min="12547" max="12547" width="10.5703125" style="210" customWidth="1"/>
    <col min="12548" max="12548" width="11.7109375" style="210" customWidth="1"/>
    <col min="12549" max="12549" width="11.85546875" style="210" customWidth="1"/>
    <col min="12550" max="12550" width="9.140625" style="210" customWidth="1"/>
    <col min="12551" max="12551" width="8.28515625" style="210" customWidth="1"/>
    <col min="12552" max="12552" width="8.7109375" style="210" customWidth="1"/>
    <col min="12553" max="12553" width="9.7109375" style="210" customWidth="1"/>
    <col min="12554" max="12554" width="11.140625" style="210" customWidth="1"/>
    <col min="12555" max="12555" width="12.5703125" style="210" customWidth="1"/>
    <col min="12556" max="12556" width="23.42578125" style="210" customWidth="1"/>
    <col min="12557" max="12800" width="8.7109375" style="210"/>
    <col min="12801" max="12801" width="5.7109375" style="210" customWidth="1"/>
    <col min="12802" max="12802" width="24.42578125" style="210" customWidth="1"/>
    <col min="12803" max="12803" width="10.5703125" style="210" customWidth="1"/>
    <col min="12804" max="12804" width="11.7109375" style="210" customWidth="1"/>
    <col min="12805" max="12805" width="11.85546875" style="210" customWidth="1"/>
    <col min="12806" max="12806" width="9.140625" style="210" customWidth="1"/>
    <col min="12807" max="12807" width="8.28515625" style="210" customWidth="1"/>
    <col min="12808" max="12808" width="8.7109375" style="210" customWidth="1"/>
    <col min="12809" max="12809" width="9.7109375" style="210" customWidth="1"/>
    <col min="12810" max="12810" width="11.140625" style="210" customWidth="1"/>
    <col min="12811" max="12811" width="12.5703125" style="210" customWidth="1"/>
    <col min="12812" max="12812" width="23.42578125" style="210" customWidth="1"/>
    <col min="12813" max="13056" width="8.7109375" style="210"/>
    <col min="13057" max="13057" width="5.7109375" style="210" customWidth="1"/>
    <col min="13058" max="13058" width="24.42578125" style="210" customWidth="1"/>
    <col min="13059" max="13059" width="10.5703125" style="210" customWidth="1"/>
    <col min="13060" max="13060" width="11.7109375" style="210" customWidth="1"/>
    <col min="13061" max="13061" width="11.85546875" style="210" customWidth="1"/>
    <col min="13062" max="13062" width="9.140625" style="210" customWidth="1"/>
    <col min="13063" max="13063" width="8.28515625" style="210" customWidth="1"/>
    <col min="13064" max="13064" width="8.7109375" style="210" customWidth="1"/>
    <col min="13065" max="13065" width="9.7109375" style="210" customWidth="1"/>
    <col min="13066" max="13066" width="11.140625" style="210" customWidth="1"/>
    <col min="13067" max="13067" width="12.5703125" style="210" customWidth="1"/>
    <col min="13068" max="13068" width="23.42578125" style="210" customWidth="1"/>
    <col min="13069" max="13312" width="8.7109375" style="210"/>
    <col min="13313" max="13313" width="5.7109375" style="210" customWidth="1"/>
    <col min="13314" max="13314" width="24.42578125" style="210" customWidth="1"/>
    <col min="13315" max="13315" width="10.5703125" style="210" customWidth="1"/>
    <col min="13316" max="13316" width="11.7109375" style="210" customWidth="1"/>
    <col min="13317" max="13317" width="11.85546875" style="210" customWidth="1"/>
    <col min="13318" max="13318" width="9.140625" style="210" customWidth="1"/>
    <col min="13319" max="13319" width="8.28515625" style="210" customWidth="1"/>
    <col min="13320" max="13320" width="8.7109375" style="210" customWidth="1"/>
    <col min="13321" max="13321" width="9.7109375" style="210" customWidth="1"/>
    <col min="13322" max="13322" width="11.140625" style="210" customWidth="1"/>
    <col min="13323" max="13323" width="12.5703125" style="210" customWidth="1"/>
    <col min="13324" max="13324" width="23.42578125" style="210" customWidth="1"/>
    <col min="13325" max="13568" width="8.7109375" style="210"/>
    <col min="13569" max="13569" width="5.7109375" style="210" customWidth="1"/>
    <col min="13570" max="13570" width="24.42578125" style="210" customWidth="1"/>
    <col min="13571" max="13571" width="10.5703125" style="210" customWidth="1"/>
    <col min="13572" max="13572" width="11.7109375" style="210" customWidth="1"/>
    <col min="13573" max="13573" width="11.85546875" style="210" customWidth="1"/>
    <col min="13574" max="13574" width="9.140625" style="210" customWidth="1"/>
    <col min="13575" max="13575" width="8.28515625" style="210" customWidth="1"/>
    <col min="13576" max="13576" width="8.7109375" style="210" customWidth="1"/>
    <col min="13577" max="13577" width="9.7109375" style="210" customWidth="1"/>
    <col min="13578" max="13578" width="11.140625" style="210" customWidth="1"/>
    <col min="13579" max="13579" width="12.5703125" style="210" customWidth="1"/>
    <col min="13580" max="13580" width="23.42578125" style="210" customWidth="1"/>
    <col min="13581" max="13824" width="8.7109375" style="210"/>
    <col min="13825" max="13825" width="5.7109375" style="210" customWidth="1"/>
    <col min="13826" max="13826" width="24.42578125" style="210" customWidth="1"/>
    <col min="13827" max="13827" width="10.5703125" style="210" customWidth="1"/>
    <col min="13828" max="13828" width="11.7109375" style="210" customWidth="1"/>
    <col min="13829" max="13829" width="11.85546875" style="210" customWidth="1"/>
    <col min="13830" max="13830" width="9.140625" style="210" customWidth="1"/>
    <col min="13831" max="13831" width="8.28515625" style="210" customWidth="1"/>
    <col min="13832" max="13832" width="8.7109375" style="210" customWidth="1"/>
    <col min="13833" max="13833" width="9.7109375" style="210" customWidth="1"/>
    <col min="13834" max="13834" width="11.140625" style="210" customWidth="1"/>
    <col min="13835" max="13835" width="12.5703125" style="210" customWidth="1"/>
    <col min="13836" max="13836" width="23.42578125" style="210" customWidth="1"/>
    <col min="13837" max="14080" width="8.7109375" style="210"/>
    <col min="14081" max="14081" width="5.7109375" style="210" customWidth="1"/>
    <col min="14082" max="14082" width="24.42578125" style="210" customWidth="1"/>
    <col min="14083" max="14083" width="10.5703125" style="210" customWidth="1"/>
    <col min="14084" max="14084" width="11.7109375" style="210" customWidth="1"/>
    <col min="14085" max="14085" width="11.85546875" style="210" customWidth="1"/>
    <col min="14086" max="14086" width="9.140625" style="210" customWidth="1"/>
    <col min="14087" max="14087" width="8.28515625" style="210" customWidth="1"/>
    <col min="14088" max="14088" width="8.7109375" style="210" customWidth="1"/>
    <col min="14089" max="14089" width="9.7109375" style="210" customWidth="1"/>
    <col min="14090" max="14090" width="11.140625" style="210" customWidth="1"/>
    <col min="14091" max="14091" width="12.5703125" style="210" customWidth="1"/>
    <col min="14092" max="14092" width="23.42578125" style="210" customWidth="1"/>
    <col min="14093" max="14336" width="8.7109375" style="210"/>
    <col min="14337" max="14337" width="5.7109375" style="210" customWidth="1"/>
    <col min="14338" max="14338" width="24.42578125" style="210" customWidth="1"/>
    <col min="14339" max="14339" width="10.5703125" style="210" customWidth="1"/>
    <col min="14340" max="14340" width="11.7109375" style="210" customWidth="1"/>
    <col min="14341" max="14341" width="11.85546875" style="210" customWidth="1"/>
    <col min="14342" max="14342" width="9.140625" style="210" customWidth="1"/>
    <col min="14343" max="14343" width="8.28515625" style="210" customWidth="1"/>
    <col min="14344" max="14344" width="8.7109375" style="210" customWidth="1"/>
    <col min="14345" max="14345" width="9.7109375" style="210" customWidth="1"/>
    <col min="14346" max="14346" width="11.140625" style="210" customWidth="1"/>
    <col min="14347" max="14347" width="12.5703125" style="210" customWidth="1"/>
    <col min="14348" max="14348" width="23.42578125" style="210" customWidth="1"/>
    <col min="14349" max="14592" width="8.7109375" style="210"/>
    <col min="14593" max="14593" width="5.7109375" style="210" customWidth="1"/>
    <col min="14594" max="14594" width="24.42578125" style="210" customWidth="1"/>
    <col min="14595" max="14595" width="10.5703125" style="210" customWidth="1"/>
    <col min="14596" max="14596" width="11.7109375" style="210" customWidth="1"/>
    <col min="14597" max="14597" width="11.85546875" style="210" customWidth="1"/>
    <col min="14598" max="14598" width="9.140625" style="210" customWidth="1"/>
    <col min="14599" max="14599" width="8.28515625" style="210" customWidth="1"/>
    <col min="14600" max="14600" width="8.7109375" style="210" customWidth="1"/>
    <col min="14601" max="14601" width="9.7109375" style="210" customWidth="1"/>
    <col min="14602" max="14602" width="11.140625" style="210" customWidth="1"/>
    <col min="14603" max="14603" width="12.5703125" style="210" customWidth="1"/>
    <col min="14604" max="14604" width="23.42578125" style="210" customWidth="1"/>
    <col min="14605" max="14848" width="8.7109375" style="210"/>
    <col min="14849" max="14849" width="5.7109375" style="210" customWidth="1"/>
    <col min="14850" max="14850" width="24.42578125" style="210" customWidth="1"/>
    <col min="14851" max="14851" width="10.5703125" style="210" customWidth="1"/>
    <col min="14852" max="14852" width="11.7109375" style="210" customWidth="1"/>
    <col min="14853" max="14853" width="11.85546875" style="210" customWidth="1"/>
    <col min="14854" max="14854" width="9.140625" style="210" customWidth="1"/>
    <col min="14855" max="14855" width="8.28515625" style="210" customWidth="1"/>
    <col min="14856" max="14856" width="8.7109375" style="210" customWidth="1"/>
    <col min="14857" max="14857" width="9.7109375" style="210" customWidth="1"/>
    <col min="14858" max="14858" width="11.140625" style="210" customWidth="1"/>
    <col min="14859" max="14859" width="12.5703125" style="210" customWidth="1"/>
    <col min="14860" max="14860" width="23.42578125" style="210" customWidth="1"/>
    <col min="14861" max="15104" width="8.7109375" style="210"/>
    <col min="15105" max="15105" width="5.7109375" style="210" customWidth="1"/>
    <col min="15106" max="15106" width="24.42578125" style="210" customWidth="1"/>
    <col min="15107" max="15107" width="10.5703125" style="210" customWidth="1"/>
    <col min="15108" max="15108" width="11.7109375" style="210" customWidth="1"/>
    <col min="15109" max="15109" width="11.85546875" style="210" customWidth="1"/>
    <col min="15110" max="15110" width="9.140625" style="210" customWidth="1"/>
    <col min="15111" max="15111" width="8.28515625" style="210" customWidth="1"/>
    <col min="15112" max="15112" width="8.7109375" style="210" customWidth="1"/>
    <col min="15113" max="15113" width="9.7109375" style="210" customWidth="1"/>
    <col min="15114" max="15114" width="11.140625" style="210" customWidth="1"/>
    <col min="15115" max="15115" width="12.5703125" style="210" customWidth="1"/>
    <col min="15116" max="15116" width="23.42578125" style="210" customWidth="1"/>
    <col min="15117" max="15360" width="8.7109375" style="210"/>
    <col min="15361" max="15361" width="5.7109375" style="210" customWidth="1"/>
    <col min="15362" max="15362" width="24.42578125" style="210" customWidth="1"/>
    <col min="15363" max="15363" width="10.5703125" style="210" customWidth="1"/>
    <col min="15364" max="15364" width="11.7109375" style="210" customWidth="1"/>
    <col min="15365" max="15365" width="11.85546875" style="210" customWidth="1"/>
    <col min="15366" max="15366" width="9.140625" style="210" customWidth="1"/>
    <col min="15367" max="15367" width="8.28515625" style="210" customWidth="1"/>
    <col min="15368" max="15368" width="8.7109375" style="210" customWidth="1"/>
    <col min="15369" max="15369" width="9.7109375" style="210" customWidth="1"/>
    <col min="15370" max="15370" width="11.140625" style="210" customWidth="1"/>
    <col min="15371" max="15371" width="12.5703125" style="210" customWidth="1"/>
    <col min="15372" max="15372" width="23.42578125" style="210" customWidth="1"/>
    <col min="15373" max="15616" width="8.7109375" style="210"/>
    <col min="15617" max="15617" width="5.7109375" style="210" customWidth="1"/>
    <col min="15618" max="15618" width="24.42578125" style="210" customWidth="1"/>
    <col min="15619" max="15619" width="10.5703125" style="210" customWidth="1"/>
    <col min="15620" max="15620" width="11.7109375" style="210" customWidth="1"/>
    <col min="15621" max="15621" width="11.85546875" style="210" customWidth="1"/>
    <col min="15622" max="15622" width="9.140625" style="210" customWidth="1"/>
    <col min="15623" max="15623" width="8.28515625" style="210" customWidth="1"/>
    <col min="15624" max="15624" width="8.7109375" style="210" customWidth="1"/>
    <col min="15625" max="15625" width="9.7109375" style="210" customWidth="1"/>
    <col min="15626" max="15626" width="11.140625" style="210" customWidth="1"/>
    <col min="15627" max="15627" width="12.5703125" style="210" customWidth="1"/>
    <col min="15628" max="15628" width="23.42578125" style="210" customWidth="1"/>
    <col min="15629" max="15872" width="8.7109375" style="210"/>
    <col min="15873" max="15873" width="5.7109375" style="210" customWidth="1"/>
    <col min="15874" max="15874" width="24.42578125" style="210" customWidth="1"/>
    <col min="15875" max="15875" width="10.5703125" style="210" customWidth="1"/>
    <col min="15876" max="15876" width="11.7109375" style="210" customWidth="1"/>
    <col min="15877" max="15877" width="11.85546875" style="210" customWidth="1"/>
    <col min="15878" max="15878" width="9.140625" style="210" customWidth="1"/>
    <col min="15879" max="15879" width="8.28515625" style="210" customWidth="1"/>
    <col min="15880" max="15880" width="8.7109375" style="210" customWidth="1"/>
    <col min="15881" max="15881" width="9.7109375" style="210" customWidth="1"/>
    <col min="15882" max="15882" width="11.140625" style="210" customWidth="1"/>
    <col min="15883" max="15883" width="12.5703125" style="210" customWidth="1"/>
    <col min="15884" max="15884" width="23.42578125" style="210" customWidth="1"/>
    <col min="15885" max="16128" width="8.7109375" style="210"/>
    <col min="16129" max="16129" width="5.7109375" style="210" customWidth="1"/>
    <col min="16130" max="16130" width="24.42578125" style="210" customWidth="1"/>
    <col min="16131" max="16131" width="10.5703125" style="210" customWidth="1"/>
    <col min="16132" max="16132" width="11.7109375" style="210" customWidth="1"/>
    <col min="16133" max="16133" width="11.85546875" style="210" customWidth="1"/>
    <col min="16134" max="16134" width="9.140625" style="210" customWidth="1"/>
    <col min="16135" max="16135" width="8.28515625" style="210" customWidth="1"/>
    <col min="16136" max="16136" width="8.7109375" style="210" customWidth="1"/>
    <col min="16137" max="16137" width="9.7109375" style="210" customWidth="1"/>
    <col min="16138" max="16138" width="11.140625" style="210" customWidth="1"/>
    <col min="16139" max="16139" width="12.5703125" style="210" customWidth="1"/>
    <col min="16140" max="16140" width="23.42578125" style="210" customWidth="1"/>
    <col min="16141" max="16384" width="8.7109375" style="210"/>
  </cols>
  <sheetData>
    <row r="1" spans="1:12" ht="15.75">
      <c r="A1" s="1562" t="s">
        <v>1628</v>
      </c>
      <c r="B1" s="1562"/>
      <c r="C1" s="1562"/>
      <c r="D1" s="1562"/>
      <c r="E1" s="1562"/>
      <c r="F1" s="1562"/>
      <c r="G1" s="1562"/>
      <c r="H1" s="1562"/>
      <c r="I1" s="1562"/>
      <c r="J1" s="1562"/>
      <c r="K1" s="1562"/>
      <c r="L1" s="1562"/>
    </row>
    <row r="2" spans="1:12" ht="15.75">
      <c r="A2" s="1562" t="s">
        <v>1762</v>
      </c>
      <c r="B2" s="1562"/>
      <c r="C2" s="1562"/>
      <c r="D2" s="1562"/>
      <c r="E2" s="1562"/>
      <c r="F2" s="1562"/>
      <c r="G2" s="1562"/>
      <c r="H2" s="1562"/>
      <c r="I2" s="1562"/>
      <c r="J2" s="1562"/>
      <c r="K2" s="1562"/>
      <c r="L2" s="1562"/>
    </row>
    <row r="3" spans="1:12" ht="15">
      <c r="A3" s="1583" t="s">
        <v>1629</v>
      </c>
      <c r="B3" s="1583"/>
      <c r="C3" s="1583"/>
      <c r="D3" s="1583"/>
      <c r="E3" s="1583"/>
      <c r="F3" s="1583"/>
      <c r="G3" s="1583"/>
      <c r="H3" s="1583"/>
      <c r="I3" s="1583"/>
      <c r="J3" s="1583"/>
      <c r="K3" s="1583"/>
      <c r="L3" s="1583"/>
    </row>
    <row r="4" spans="1:12">
      <c r="A4" s="1584" t="s">
        <v>1630</v>
      </c>
      <c r="B4" s="1584"/>
      <c r="C4" s="1584"/>
      <c r="D4" s="1584"/>
      <c r="E4" s="1584"/>
      <c r="F4" s="1584"/>
      <c r="G4" s="1584"/>
      <c r="H4" s="1584"/>
      <c r="I4" s="1584"/>
      <c r="J4" s="1584"/>
      <c r="K4" s="1584"/>
      <c r="L4" s="1584"/>
    </row>
    <row r="5" spans="1:12">
      <c r="A5" s="1585" t="s">
        <v>1296</v>
      </c>
      <c r="B5" s="1585"/>
      <c r="C5" s="1585"/>
      <c r="D5" s="1585"/>
      <c r="E5" s="1585"/>
      <c r="F5" s="1585"/>
      <c r="G5" s="1585"/>
      <c r="H5" s="1585"/>
      <c r="I5" s="1585"/>
      <c r="J5" s="1585"/>
      <c r="K5" s="1585"/>
      <c r="L5" s="1585"/>
    </row>
    <row r="6" spans="1:12" ht="13.5" customHeight="1">
      <c r="A6" s="1586" t="s">
        <v>544</v>
      </c>
      <c r="B6" s="1586" t="s">
        <v>1585</v>
      </c>
      <c r="C6" s="1586" t="s">
        <v>629</v>
      </c>
      <c r="D6" s="1579" t="s">
        <v>1428</v>
      </c>
      <c r="E6" s="1579" t="s">
        <v>1631</v>
      </c>
      <c r="F6" s="1573" t="s">
        <v>1632</v>
      </c>
      <c r="G6" s="1574"/>
      <c r="H6" s="1574"/>
      <c r="I6" s="1574"/>
      <c r="J6" s="1575"/>
      <c r="K6" s="1576" t="s">
        <v>1633</v>
      </c>
      <c r="L6" s="1579" t="s">
        <v>1634</v>
      </c>
    </row>
    <row r="7" spans="1:12" ht="40.5" customHeight="1">
      <c r="A7" s="1587"/>
      <c r="B7" s="1587"/>
      <c r="C7" s="1587"/>
      <c r="D7" s="1580"/>
      <c r="E7" s="1580"/>
      <c r="F7" s="1582" t="s">
        <v>1857</v>
      </c>
      <c r="G7" s="1582"/>
      <c r="H7" s="1582"/>
      <c r="I7" s="1582"/>
      <c r="J7" s="1094" t="s">
        <v>1858</v>
      </c>
      <c r="K7" s="1577"/>
      <c r="L7" s="1580"/>
    </row>
    <row r="8" spans="1:12" ht="15.75" customHeight="1" thickBot="1">
      <c r="A8" s="1588"/>
      <c r="B8" s="1588"/>
      <c r="C8" s="1588"/>
      <c r="D8" s="1589"/>
      <c r="E8" s="1589"/>
      <c r="F8" s="944" t="s">
        <v>671</v>
      </c>
      <c r="G8" s="944" t="s">
        <v>672</v>
      </c>
      <c r="H8" s="944" t="s">
        <v>1635</v>
      </c>
      <c r="I8" s="944" t="s">
        <v>17</v>
      </c>
      <c r="J8" s="944" t="s">
        <v>17</v>
      </c>
      <c r="K8" s="1578"/>
      <c r="L8" s="1581"/>
    </row>
    <row r="9" spans="1:12">
      <c r="A9" s="216"/>
      <c r="B9" s="216"/>
      <c r="G9" s="945"/>
      <c r="H9" s="945"/>
      <c r="I9" s="945"/>
      <c r="J9" s="945"/>
      <c r="K9" s="219"/>
    </row>
    <row r="10" spans="1:12">
      <c r="A10" s="216"/>
      <c r="B10" s="216"/>
      <c r="K10" s="220"/>
    </row>
    <row r="11" spans="1:12">
      <c r="A11" s="216"/>
      <c r="B11" s="216"/>
    </row>
    <row r="12" spans="1:12">
      <c r="A12" s="216"/>
      <c r="B12" s="216"/>
    </row>
    <row r="13" spans="1:12">
      <c r="A13" s="216"/>
      <c r="B13" s="216"/>
    </row>
    <row r="14" spans="1:12">
      <c r="A14" s="216"/>
    </row>
    <row r="15" spans="1:12">
      <c r="A15" s="216"/>
      <c r="B15" s="216" t="s">
        <v>17</v>
      </c>
    </row>
    <row r="16" spans="1:12">
      <c r="B16" s="224"/>
    </row>
    <row r="17" spans="1:12">
      <c r="B17" s="224"/>
    </row>
    <row r="18" spans="1:12">
      <c r="B18" s="216"/>
    </row>
    <row r="20" spans="1:12">
      <c r="B20" s="210" t="s">
        <v>628</v>
      </c>
      <c r="J20" s="210" t="s">
        <v>458</v>
      </c>
      <c r="L20" s="210" t="s">
        <v>862</v>
      </c>
    </row>
    <row r="22" spans="1:12">
      <c r="A22" s="210" t="s">
        <v>1636</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workbookViewId="0">
      <selection activeCell="A4" sqref="A4:F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2" t="s">
        <v>541</v>
      </c>
      <c r="B1" s="1472"/>
      <c r="C1" s="1472"/>
      <c r="D1" s="1472"/>
      <c r="E1" s="1472"/>
      <c r="F1" s="1472"/>
    </row>
    <row r="2" spans="1:7">
      <c r="A2" s="1473" t="s">
        <v>542</v>
      </c>
      <c r="B2" s="1473"/>
      <c r="C2" s="1473"/>
      <c r="D2" s="1473"/>
      <c r="E2" s="1473"/>
      <c r="F2" s="1473"/>
    </row>
    <row r="3" spans="1:7">
      <c r="A3" s="1474" t="s">
        <v>1761</v>
      </c>
      <c r="B3" s="1474"/>
      <c r="C3" s="1474"/>
      <c r="D3" s="1474"/>
      <c r="E3" s="1474"/>
      <c r="F3" s="1474"/>
    </row>
    <row r="4" spans="1:7" ht="15" customHeight="1">
      <c r="A4" s="1475"/>
      <c r="B4" s="1475"/>
      <c r="C4" s="1475"/>
      <c r="D4" s="1475"/>
      <c r="E4" s="1475"/>
      <c r="F4" s="1475"/>
    </row>
    <row r="5" spans="1:7">
      <c r="A5" s="1476" t="s">
        <v>543</v>
      </c>
      <c r="B5" s="1476"/>
      <c r="C5" s="1476"/>
      <c r="D5" s="1476"/>
      <c r="E5" s="1476"/>
      <c r="F5" s="1476"/>
    </row>
    <row r="6" spans="1:7" ht="17.25">
      <c r="A6" s="1477" t="s">
        <v>741</v>
      </c>
      <c r="B6" s="1477"/>
      <c r="C6" s="1477"/>
      <c r="D6" s="1477"/>
      <c r="E6" s="1477"/>
      <c r="F6" s="1477"/>
      <c r="G6" s="211"/>
    </row>
    <row r="7" spans="1:7" ht="38.25">
      <c r="A7" s="1592" t="s">
        <v>544</v>
      </c>
      <c r="B7" s="1592" t="s">
        <v>545</v>
      </c>
      <c r="C7" s="315" t="s">
        <v>546</v>
      </c>
      <c r="D7" s="316" t="s">
        <v>701</v>
      </c>
      <c r="E7" s="316" t="s">
        <v>716</v>
      </c>
      <c r="F7" s="315" t="s">
        <v>547</v>
      </c>
    </row>
    <row r="8" spans="1:7">
      <c r="A8" s="1479"/>
      <c r="B8" s="1479"/>
      <c r="C8" s="317" t="s">
        <v>713</v>
      </c>
      <c r="D8" s="317" t="s">
        <v>714</v>
      </c>
      <c r="E8" s="317" t="s">
        <v>721</v>
      </c>
      <c r="F8" s="317"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217"/>
      <c r="B16" s="212" t="s">
        <v>108</v>
      </c>
      <c r="C16" s="313"/>
      <c r="D16" s="313"/>
      <c r="E16" s="313"/>
      <c r="F16" s="313"/>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217"/>
      <c r="B40" s="212" t="s">
        <v>108</v>
      </c>
      <c r="C40" s="313"/>
      <c r="D40" s="313"/>
      <c r="E40" s="313"/>
      <c r="F40" s="313"/>
    </row>
    <row r="41" spans="1:6" ht="15">
      <c r="C41" s="312"/>
      <c r="D41" s="312"/>
      <c r="E41" s="312"/>
      <c r="F41" s="312"/>
    </row>
    <row r="42" spans="1:6">
      <c r="A42" s="221"/>
      <c r="B42" s="212" t="s">
        <v>573</v>
      </c>
      <c r="C42" s="314"/>
      <c r="D42" s="314"/>
      <c r="E42" s="314"/>
      <c r="F42" s="314"/>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592" t="s">
        <v>544</v>
      </c>
      <c r="B55" s="1592" t="s">
        <v>545</v>
      </c>
      <c r="C55" s="318" t="str">
        <f t="shared" ref="C55:E56" si="1">C7</f>
        <v>TURNOVER</v>
      </c>
      <c r="D55" s="319" t="str">
        <f t="shared" si="1"/>
        <v>OTHER OPERATING REVENUE</v>
      </c>
      <c r="E55" s="319" t="str">
        <f t="shared" si="1"/>
        <v>REVENUE FROM OPERATIONS     (NOTE- 25)</v>
      </c>
      <c r="F55" s="318" t="s">
        <v>547</v>
      </c>
    </row>
    <row r="56" spans="1:6" ht="16.5" customHeight="1">
      <c r="A56" s="1479"/>
      <c r="B56" s="1479"/>
      <c r="C56" s="318" t="str">
        <f t="shared" si="1"/>
        <v>(1)</v>
      </c>
      <c r="D56" s="318" t="str">
        <f t="shared" si="1"/>
        <v>(2)</v>
      </c>
      <c r="E56" s="318" t="str">
        <f t="shared" si="1"/>
        <v>(3) =(1)+(2)</v>
      </c>
      <c r="F56" s="318" t="str">
        <f>F8</f>
        <v>(4)</v>
      </c>
    </row>
    <row r="57" spans="1:6" ht="15">
      <c r="A57" s="213" t="s">
        <v>125</v>
      </c>
      <c r="B57" s="214" t="s">
        <v>581</v>
      </c>
      <c r="C57" s="320"/>
      <c r="D57" s="320"/>
      <c r="E57" s="320"/>
      <c r="F57" s="320"/>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212"/>
      <c r="B65" s="212" t="s">
        <v>108</v>
      </c>
      <c r="C65" s="314"/>
      <c r="D65" s="314"/>
      <c r="E65" s="314"/>
      <c r="F65" s="314"/>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212"/>
      <c r="B91" s="212" t="s">
        <v>108</v>
      </c>
      <c r="C91" s="314"/>
      <c r="D91" s="314"/>
      <c r="E91" s="314"/>
      <c r="F91" s="314"/>
    </row>
    <row r="92" spans="1:6" ht="15">
      <c r="A92" s="218"/>
      <c r="B92" s="219"/>
      <c r="C92" s="322"/>
      <c r="D92" s="322"/>
      <c r="E92" s="322"/>
      <c r="F92" s="323"/>
    </row>
    <row r="93" spans="1:6">
      <c r="A93" s="212"/>
      <c r="B93" s="212" t="s">
        <v>605</v>
      </c>
      <c r="C93" s="321"/>
      <c r="D93" s="321"/>
      <c r="E93" s="321"/>
      <c r="F93" s="321"/>
    </row>
    <row r="94" spans="1:6">
      <c r="A94" s="218"/>
      <c r="B94" s="219"/>
      <c r="C94" s="280"/>
      <c r="D94" s="280"/>
      <c r="E94" s="280"/>
      <c r="F94" s="280"/>
    </row>
    <row r="95" spans="1:6">
      <c r="A95" s="218"/>
      <c r="B95" s="219"/>
      <c r="C95" s="280"/>
      <c r="D95" s="280"/>
      <c r="E95" s="280"/>
      <c r="F95" s="280"/>
    </row>
    <row r="96" spans="1:6" ht="15">
      <c r="A96" s="1468" t="s">
        <v>606</v>
      </c>
      <c r="B96" s="1468"/>
      <c r="C96" s="1468"/>
      <c r="D96" s="1468"/>
      <c r="E96" s="1468"/>
      <c r="F96" s="1468"/>
    </row>
    <row r="97" spans="1:7" ht="16.5" customHeight="1">
      <c r="A97" s="1471" t="s">
        <v>607</v>
      </c>
      <c r="B97" s="1471"/>
      <c r="C97" s="1471"/>
      <c r="D97" s="1471"/>
      <c r="E97" s="1471"/>
      <c r="F97" s="1471"/>
      <c r="G97" s="222"/>
    </row>
    <row r="98" spans="1:7">
      <c r="A98" s="1468" t="s">
        <v>608</v>
      </c>
      <c r="B98" s="1468"/>
      <c r="C98" s="1468"/>
      <c r="D98" s="1468"/>
      <c r="E98" s="1468"/>
      <c r="F98" s="1468"/>
    </row>
    <row r="99" spans="1:7" ht="15">
      <c r="A99" s="1468" t="s">
        <v>609</v>
      </c>
      <c r="B99" s="1468"/>
      <c r="C99" s="1468"/>
      <c r="D99" s="1468"/>
      <c r="E99" s="1468"/>
      <c r="F99" s="1468"/>
    </row>
    <row r="100" spans="1:7">
      <c r="A100" s="1468" t="s">
        <v>610</v>
      </c>
      <c r="B100" s="1468"/>
      <c r="C100" s="1468"/>
      <c r="D100" s="1468"/>
      <c r="E100" s="1468"/>
      <c r="F100" s="1468"/>
    </row>
    <row r="101" spans="1:7">
      <c r="A101" s="218"/>
      <c r="B101" s="219"/>
      <c r="C101" s="280"/>
      <c r="D101" s="280"/>
      <c r="E101" s="280"/>
      <c r="F101" s="280"/>
    </row>
    <row r="102" spans="1:7">
      <c r="F102" s="278"/>
    </row>
    <row r="103" spans="1:7" ht="36.75" customHeight="1">
      <c r="A103" s="1590" t="s">
        <v>544</v>
      </c>
      <c r="B103" s="1590" t="s">
        <v>545</v>
      </c>
      <c r="C103" s="309" t="str">
        <f t="shared" ref="C103:F104" si="2">C55</f>
        <v>TURNOVER</v>
      </c>
      <c r="D103" s="310" t="str">
        <f t="shared" si="2"/>
        <v>OTHER OPERATING REVENUE</v>
      </c>
      <c r="E103" s="310" t="str">
        <f t="shared" si="2"/>
        <v>REVENUE FROM OPERATIONS     (NOTE- 25)</v>
      </c>
      <c r="F103" s="310" t="str">
        <f t="shared" si="2"/>
        <v>TRADING PROFIT</v>
      </c>
    </row>
    <row r="104" spans="1:7">
      <c r="A104" s="1590"/>
      <c r="B104" s="1591"/>
      <c r="C104" s="309" t="str">
        <f t="shared" si="2"/>
        <v>(1)</v>
      </c>
      <c r="D104" s="310" t="str">
        <f t="shared" si="2"/>
        <v>(2)</v>
      </c>
      <c r="E104" s="310" t="str">
        <f t="shared" si="2"/>
        <v>(3) =(1)+(2)</v>
      </c>
      <c r="F104" s="310" t="str">
        <f t="shared" si="2"/>
        <v>(4)</v>
      </c>
    </row>
    <row r="105" spans="1:7" ht="15">
      <c r="A105" s="213" t="s">
        <v>611</v>
      </c>
      <c r="B105" s="214" t="s">
        <v>612</v>
      </c>
      <c r="C105" s="320"/>
      <c r="D105" s="320"/>
      <c r="E105" s="320"/>
      <c r="F105" s="320"/>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217"/>
      <c r="B112" s="223" t="s">
        <v>108</v>
      </c>
      <c r="C112" s="313"/>
      <c r="D112" s="313"/>
      <c r="E112" s="313"/>
      <c r="F112" s="313"/>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217"/>
      <c r="B134" s="223" t="s">
        <v>108</v>
      </c>
      <c r="C134" s="313"/>
      <c r="D134" s="313"/>
      <c r="E134" s="313"/>
      <c r="F134" s="313"/>
    </row>
    <row r="135" spans="1:6" ht="15">
      <c r="A135" s="218"/>
      <c r="C135" s="312"/>
      <c r="D135" s="312"/>
      <c r="E135" s="312"/>
      <c r="F135" s="312"/>
    </row>
    <row r="136" spans="1:6">
      <c r="A136" s="221"/>
      <c r="B136" s="223" t="s">
        <v>622</v>
      </c>
      <c r="C136" s="314"/>
      <c r="D136" s="314"/>
      <c r="E136" s="314"/>
      <c r="F136" s="314"/>
    </row>
    <row r="137" spans="1:6" ht="15">
      <c r="A137" s="218"/>
      <c r="B137" s="214"/>
      <c r="C137" s="320"/>
      <c r="D137" s="320"/>
      <c r="E137" s="320"/>
      <c r="F137" s="320"/>
    </row>
    <row r="138" spans="1:6">
      <c r="A138" s="221"/>
      <c r="B138" s="225" t="s">
        <v>623</v>
      </c>
      <c r="C138" s="314"/>
      <c r="D138" s="314"/>
      <c r="E138" s="314"/>
      <c r="F138" s="314"/>
    </row>
    <row r="140" spans="1:6">
      <c r="B140" s="210" t="s">
        <v>702</v>
      </c>
      <c r="E140" s="279">
        <f>E138-'P&amp;L'!D7</f>
        <v>0</v>
      </c>
      <c r="F140" s="279">
        <f>F138-('P&amp;L'!D7-'P&amp;L'!D11-'P&amp;L'!D12-'P&amp;L'!D13-'PL  Notes'!C254)</f>
        <v>0</v>
      </c>
    </row>
    <row r="141" spans="1:6" ht="15">
      <c r="A141" s="210" t="s">
        <v>624</v>
      </c>
    </row>
    <row r="142" spans="1:6" ht="15">
      <c r="A142" s="226" t="s">
        <v>625</v>
      </c>
      <c r="B142" s="226"/>
      <c r="C142" s="281"/>
      <c r="D142" s="281"/>
      <c r="E142" s="281"/>
      <c r="F142" s="281"/>
    </row>
    <row r="143" spans="1:6">
      <c r="A143" s="1468" t="s">
        <v>608</v>
      </c>
      <c r="B143" s="1468"/>
      <c r="C143" s="1468"/>
      <c r="D143" s="1468"/>
      <c r="E143" s="1468"/>
      <c r="F143" s="1468"/>
    </row>
    <row r="144" spans="1:6" ht="15">
      <c r="A144" s="1468" t="s">
        <v>609</v>
      </c>
      <c r="B144" s="1468"/>
      <c r="C144" s="1468"/>
      <c r="D144" s="1468"/>
      <c r="E144" s="1468"/>
      <c r="F144" s="1468"/>
    </row>
    <row r="145" spans="1:6" ht="15">
      <c r="A145" s="1468" t="s">
        <v>626</v>
      </c>
      <c r="B145" s="1468"/>
      <c r="C145" s="1468"/>
      <c r="D145" s="1468"/>
      <c r="E145" s="1468"/>
      <c r="F145" s="1468"/>
    </row>
    <row r="146" spans="1:6">
      <c r="A146" s="226" t="s">
        <v>580</v>
      </c>
      <c r="B146" s="226"/>
      <c r="C146" s="281"/>
      <c r="D146" s="281"/>
      <c r="E146" s="281"/>
      <c r="F146" s="281"/>
    </row>
    <row r="147" spans="1:6">
      <c r="A147" s="1468" t="s">
        <v>627</v>
      </c>
      <c r="B147" s="1468"/>
      <c r="C147" s="1468"/>
      <c r="D147" s="1468"/>
      <c r="E147" s="1468"/>
      <c r="F147" s="1468"/>
    </row>
    <row r="148" spans="1:6">
      <c r="A148" s="1468" t="s">
        <v>670</v>
      </c>
      <c r="B148" s="1468"/>
      <c r="C148" s="1468"/>
      <c r="D148" s="1468"/>
      <c r="E148" s="1468"/>
      <c r="F148" s="1468"/>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6"/>
  <sheetViews>
    <sheetView view="pageBreakPreview" topLeftCell="C4" zoomScale="90" zoomScaleSheetLayoutView="90" workbookViewId="0">
      <selection activeCell="O25" sqref="O25"/>
    </sheetView>
  </sheetViews>
  <sheetFormatPr defaultRowHeight="15.75"/>
  <cols>
    <col min="1" max="1" width="5" style="946" customWidth="1"/>
    <col min="2" max="2" width="30" style="946" customWidth="1"/>
    <col min="3" max="3" width="17.42578125" style="946" customWidth="1"/>
    <col min="4" max="4" width="13.85546875" style="946" customWidth="1"/>
    <col min="5" max="5" width="10.42578125" style="946" customWidth="1"/>
    <col min="6" max="6" width="12.5703125" style="946" customWidth="1"/>
    <col min="7" max="7" width="12" style="946" customWidth="1"/>
    <col min="8" max="8" width="14" style="946" customWidth="1"/>
    <col min="9" max="9" width="13.140625" style="946" customWidth="1"/>
    <col min="10" max="10" width="11.85546875" style="946" customWidth="1"/>
    <col min="11" max="11" width="14.85546875" style="947" customWidth="1"/>
    <col min="12" max="12" width="12.42578125" style="947" customWidth="1"/>
    <col min="13" max="13" width="12.42578125" style="946" customWidth="1"/>
    <col min="14" max="14" width="26.5703125" style="946" customWidth="1"/>
    <col min="15" max="16384" width="9.140625" style="946"/>
  </cols>
  <sheetData>
    <row r="1" spans="1:14" ht="16.5">
      <c r="A1" s="1605" t="s">
        <v>1859</v>
      </c>
      <c r="B1" s="1606"/>
      <c r="C1" s="1606"/>
      <c r="D1" s="1606"/>
      <c r="E1" s="1606"/>
      <c r="F1" s="1606"/>
      <c r="G1" s="1606"/>
      <c r="H1" s="1606"/>
      <c r="I1" s="1606"/>
      <c r="J1" s="1606"/>
      <c r="K1" s="1606"/>
      <c r="L1" s="1606"/>
      <c r="M1" s="1606"/>
      <c r="N1" s="1606"/>
    </row>
    <row r="2" spans="1:14" ht="16.5" customHeight="1">
      <c r="A2" s="1607" t="s">
        <v>1637</v>
      </c>
      <c r="B2" s="1608"/>
      <c r="C2" s="1608"/>
      <c r="D2" s="1608"/>
      <c r="E2" s="1608"/>
      <c r="F2" s="1608"/>
      <c r="G2" s="1608"/>
      <c r="H2" s="1608"/>
      <c r="I2" s="1608"/>
      <c r="J2" s="1608"/>
      <c r="K2" s="1608"/>
      <c r="L2" s="1608"/>
      <c r="M2" s="1608"/>
      <c r="N2" s="1608"/>
    </row>
    <row r="3" spans="1:14" ht="16.5" customHeight="1">
      <c r="A3" s="1609" t="s">
        <v>1638</v>
      </c>
      <c r="B3" s="1610"/>
      <c r="C3" s="1610"/>
      <c r="D3" s="1610"/>
      <c r="E3" s="1610"/>
      <c r="F3" s="1610"/>
      <c r="G3" s="1610"/>
      <c r="H3" s="1610"/>
      <c r="I3" s="1610"/>
      <c r="J3" s="1610"/>
      <c r="K3" s="1611"/>
      <c r="L3" s="1611"/>
      <c r="M3" s="1611"/>
      <c r="N3" s="1611"/>
    </row>
    <row r="4" spans="1:14">
      <c r="A4" s="1612" t="s">
        <v>1639</v>
      </c>
      <c r="B4" s="1613"/>
      <c r="C4" s="1613"/>
      <c r="D4" s="1613"/>
      <c r="E4" s="1613"/>
      <c r="F4" s="1613"/>
      <c r="G4" s="1613"/>
      <c r="H4" s="1613"/>
      <c r="I4" s="1613"/>
      <c r="J4" s="1613"/>
    </row>
    <row r="5" spans="1:14">
      <c r="A5" s="948" t="s">
        <v>1640</v>
      </c>
      <c r="B5" s="949"/>
      <c r="C5" s="949"/>
      <c r="D5" s="949"/>
      <c r="E5" s="949"/>
      <c r="F5" s="949"/>
      <c r="G5" s="949"/>
      <c r="H5" s="949"/>
      <c r="I5" s="949"/>
      <c r="J5" s="949"/>
    </row>
    <row r="6" spans="1:14" s="950" customFormat="1" ht="40.5" customHeight="1">
      <c r="A6" s="1597" t="s">
        <v>1348</v>
      </c>
      <c r="B6" s="1599" t="s">
        <v>1641</v>
      </c>
      <c r="C6" s="1599" t="s">
        <v>1642</v>
      </c>
      <c r="D6" s="1599" t="s">
        <v>1643</v>
      </c>
      <c r="E6" s="1599" t="s">
        <v>1644</v>
      </c>
      <c r="F6" s="1599" t="s">
        <v>1645</v>
      </c>
      <c r="G6" s="1597" t="s">
        <v>1860</v>
      </c>
      <c r="H6" s="1598"/>
      <c r="I6" s="1599" t="s">
        <v>1763</v>
      </c>
      <c r="J6" s="1597" t="s">
        <v>1861</v>
      </c>
      <c r="K6" s="1598"/>
      <c r="L6" s="1601" t="s">
        <v>1646</v>
      </c>
      <c r="M6" s="1601" t="s">
        <v>1647</v>
      </c>
      <c r="N6" s="1603" t="s">
        <v>1648</v>
      </c>
    </row>
    <row r="7" spans="1:14" ht="36" customHeight="1">
      <c r="A7" s="1614"/>
      <c r="B7" s="1600"/>
      <c r="C7" s="1600"/>
      <c r="D7" s="1600"/>
      <c r="E7" s="1600"/>
      <c r="F7" s="1600"/>
      <c r="G7" s="951" t="s">
        <v>1649</v>
      </c>
      <c r="H7" s="952" t="s">
        <v>1650</v>
      </c>
      <c r="I7" s="1600"/>
      <c r="J7" s="951" t="s">
        <v>1649</v>
      </c>
      <c r="K7" s="952" t="s">
        <v>1650</v>
      </c>
      <c r="L7" s="1602"/>
      <c r="M7" s="1602"/>
      <c r="N7" s="1604"/>
    </row>
    <row r="8" spans="1:14">
      <c r="A8" s="953"/>
      <c r="B8" s="954"/>
      <c r="C8" s="955"/>
      <c r="D8" s="954"/>
      <c r="E8" s="955"/>
      <c r="F8" s="953"/>
      <c r="G8" s="956"/>
      <c r="H8" s="955"/>
      <c r="I8" s="954"/>
      <c r="J8" s="955"/>
      <c r="K8" s="956"/>
      <c r="L8" s="957"/>
      <c r="M8" s="956"/>
      <c r="N8" s="957"/>
    </row>
    <row r="9" spans="1:14" ht="27.75">
      <c r="A9" s="1091" t="s">
        <v>250</v>
      </c>
      <c r="B9" s="958" t="s">
        <v>1651</v>
      </c>
      <c r="C9" s="959"/>
      <c r="D9" s="960"/>
      <c r="E9" s="959"/>
      <c r="F9" s="961"/>
      <c r="G9" s="960"/>
      <c r="H9" s="959"/>
      <c r="I9" s="960"/>
      <c r="J9" s="959"/>
      <c r="L9" s="962"/>
      <c r="M9" s="947"/>
      <c r="N9" s="962"/>
    </row>
    <row r="10" spans="1:14" ht="30" customHeight="1">
      <c r="A10" s="959"/>
      <c r="B10" s="1090" t="s">
        <v>1515</v>
      </c>
      <c r="C10" s="1090"/>
      <c r="D10" s="1090"/>
      <c r="E10" s="1090"/>
      <c r="F10" s="1090"/>
      <c r="G10" s="960"/>
      <c r="H10" s="959"/>
      <c r="I10" s="960"/>
      <c r="J10" s="959"/>
      <c r="L10" s="962"/>
      <c r="M10" s="947"/>
      <c r="N10" s="962"/>
    </row>
    <row r="11" spans="1:14">
      <c r="A11" s="959"/>
      <c r="B11" s="1090"/>
      <c r="C11" s="1090"/>
      <c r="D11" s="1090"/>
      <c r="E11" s="1090"/>
      <c r="F11" s="1090"/>
      <c r="G11" s="960"/>
      <c r="H11" s="959"/>
      <c r="I11" s="960"/>
      <c r="J11" s="959"/>
      <c r="L11" s="962"/>
      <c r="M11" s="947"/>
      <c r="N11" s="962"/>
    </row>
    <row r="12" spans="1:14">
      <c r="A12" s="959"/>
      <c r="B12" s="1090"/>
      <c r="C12" s="1090"/>
      <c r="D12" s="1090"/>
      <c r="E12" s="1090"/>
      <c r="F12" s="1090"/>
      <c r="G12" s="960"/>
      <c r="H12" s="959"/>
      <c r="I12" s="960"/>
      <c r="J12" s="959"/>
      <c r="L12" s="962"/>
      <c r="M12" s="947"/>
      <c r="N12" s="962"/>
    </row>
    <row r="13" spans="1:14">
      <c r="A13" s="959"/>
      <c r="B13" s="1090"/>
      <c r="C13" s="1090"/>
      <c r="D13" s="1090"/>
      <c r="E13" s="1090"/>
      <c r="F13" s="1090"/>
      <c r="G13" s="960"/>
      <c r="H13" s="959"/>
      <c r="I13" s="960"/>
      <c r="J13" s="959"/>
      <c r="L13" s="962"/>
      <c r="M13" s="947"/>
      <c r="N13" s="962"/>
    </row>
    <row r="14" spans="1:14">
      <c r="A14" s="959"/>
      <c r="B14" s="1090"/>
      <c r="C14" s="1090"/>
      <c r="D14" s="1090"/>
      <c r="E14" s="1090"/>
      <c r="F14" s="1090"/>
      <c r="G14" s="960"/>
      <c r="H14" s="959"/>
      <c r="I14" s="960"/>
      <c r="J14" s="959"/>
      <c r="L14" s="962"/>
      <c r="M14" s="947"/>
      <c r="N14" s="962"/>
    </row>
    <row r="15" spans="1:14">
      <c r="A15" s="959"/>
      <c r="B15" s="1090" t="s">
        <v>1516</v>
      </c>
      <c r="C15" s="1090"/>
      <c r="D15" s="1090"/>
      <c r="E15" s="1090"/>
      <c r="F15" s="1090"/>
      <c r="G15" s="960"/>
      <c r="H15" s="959"/>
      <c r="I15" s="960"/>
      <c r="J15" s="959"/>
      <c r="L15" s="962"/>
      <c r="M15" s="947"/>
      <c r="N15" s="962"/>
    </row>
    <row r="16" spans="1:14">
      <c r="A16" s="959"/>
      <c r="B16" s="1090"/>
      <c r="C16" s="1090"/>
      <c r="D16" s="1090"/>
      <c r="E16" s="1090"/>
      <c r="F16" s="1090"/>
      <c r="G16" s="960"/>
      <c r="H16" s="959"/>
      <c r="I16" s="960"/>
      <c r="J16" s="959"/>
      <c r="L16" s="962"/>
      <c r="M16" s="947"/>
      <c r="N16" s="962"/>
    </row>
    <row r="17" spans="1:14">
      <c r="A17" s="959"/>
      <c r="B17" s="1090"/>
      <c r="C17" s="1090"/>
      <c r="D17" s="1090"/>
      <c r="E17" s="1090"/>
      <c r="F17" s="1090"/>
      <c r="G17" s="960"/>
      <c r="H17" s="959"/>
      <c r="I17" s="960"/>
      <c r="J17" s="959"/>
      <c r="L17" s="962"/>
      <c r="M17" s="947"/>
      <c r="N17" s="962"/>
    </row>
    <row r="18" spans="1:14">
      <c r="A18" s="959"/>
      <c r="B18" s="1090"/>
      <c r="C18" s="1090"/>
      <c r="D18" s="1090"/>
      <c r="E18" s="1090"/>
      <c r="F18" s="1090"/>
      <c r="G18" s="960"/>
      <c r="H18" s="959"/>
      <c r="I18" s="960"/>
      <c r="J18" s="959"/>
      <c r="L18" s="962"/>
      <c r="M18" s="947"/>
      <c r="N18" s="962"/>
    </row>
    <row r="19" spans="1:14">
      <c r="A19" s="959"/>
      <c r="B19" s="1090" t="s">
        <v>1517</v>
      </c>
      <c r="C19" s="1090"/>
      <c r="D19" s="1090"/>
      <c r="E19" s="1090"/>
      <c r="F19" s="1090"/>
      <c r="G19" s="960"/>
      <c r="H19" s="959"/>
      <c r="I19" s="960"/>
      <c r="J19" s="959"/>
      <c r="L19" s="962"/>
      <c r="M19" s="947"/>
      <c r="N19" s="962"/>
    </row>
    <row r="20" spans="1:14">
      <c r="A20" s="959"/>
      <c r="B20" s="1090"/>
      <c r="C20" s="1090"/>
      <c r="D20" s="1090"/>
      <c r="E20" s="1090"/>
      <c r="F20" s="1090"/>
      <c r="G20" s="960"/>
      <c r="H20" s="959"/>
      <c r="I20" s="960"/>
      <c r="J20" s="959"/>
      <c r="L20" s="962"/>
      <c r="M20" s="947"/>
      <c r="N20" s="962"/>
    </row>
    <row r="21" spans="1:14">
      <c r="A21" s="959"/>
      <c r="B21" s="1090"/>
      <c r="C21" s="1090"/>
      <c r="D21" s="1090"/>
      <c r="E21" s="1090"/>
      <c r="F21" s="1090"/>
      <c r="G21" s="960"/>
      <c r="H21" s="959"/>
      <c r="I21" s="960"/>
      <c r="J21" s="959"/>
      <c r="L21" s="962"/>
      <c r="M21" s="947"/>
      <c r="N21" s="962"/>
    </row>
    <row r="22" spans="1:14">
      <c r="A22" s="959"/>
      <c r="B22" s="1090"/>
      <c r="C22" s="1090"/>
      <c r="D22" s="1090"/>
      <c r="E22" s="1090"/>
      <c r="F22" s="1090"/>
      <c r="G22" s="960"/>
      <c r="H22" s="959"/>
      <c r="I22" s="960"/>
      <c r="J22" s="959"/>
      <c r="L22" s="962"/>
      <c r="M22" s="947"/>
      <c r="N22" s="962"/>
    </row>
    <row r="23" spans="1:14">
      <c r="A23" s="959"/>
      <c r="B23" s="1090" t="s">
        <v>1518</v>
      </c>
      <c r="C23" s="1090"/>
      <c r="D23" s="1090"/>
      <c r="E23" s="1090"/>
      <c r="F23" s="1090"/>
      <c r="G23" s="960"/>
      <c r="H23" s="959"/>
      <c r="I23" s="960"/>
      <c r="J23" s="959"/>
      <c r="L23" s="962"/>
      <c r="M23" s="947"/>
      <c r="N23" s="962"/>
    </row>
    <row r="24" spans="1:14">
      <c r="A24" s="959"/>
      <c r="B24" s="1090"/>
      <c r="C24" s="1090"/>
      <c r="D24" s="1090"/>
      <c r="E24" s="1090"/>
      <c r="F24" s="1090"/>
      <c r="G24" s="960"/>
      <c r="H24" s="959"/>
      <c r="I24" s="960"/>
      <c r="J24" s="959"/>
      <c r="L24" s="962"/>
      <c r="M24" s="947"/>
      <c r="N24" s="962"/>
    </row>
    <row r="25" spans="1:14">
      <c r="A25" s="959"/>
      <c r="B25" s="1090"/>
      <c r="C25" s="1090"/>
      <c r="D25" s="1090"/>
      <c r="E25" s="1090"/>
      <c r="F25" s="1090"/>
      <c r="G25" s="960"/>
      <c r="H25" s="959"/>
      <c r="I25" s="960"/>
      <c r="J25" s="959"/>
      <c r="L25" s="962"/>
      <c r="M25" s="947"/>
      <c r="N25" s="962"/>
    </row>
    <row r="26" spans="1:14">
      <c r="A26" s="959"/>
      <c r="B26" s="1090"/>
      <c r="C26" s="1090"/>
      <c r="D26" s="1090"/>
      <c r="E26" s="1090"/>
      <c r="F26" s="1090"/>
      <c r="G26" s="960"/>
      <c r="H26" s="959"/>
      <c r="I26" s="960"/>
      <c r="J26" s="959"/>
      <c r="L26" s="962"/>
      <c r="M26" s="947"/>
      <c r="N26" s="962"/>
    </row>
    <row r="27" spans="1:14">
      <c r="A27" s="959"/>
      <c r="B27" s="1090"/>
      <c r="C27" s="1090"/>
      <c r="D27" s="1090"/>
      <c r="E27" s="1090"/>
      <c r="F27" s="1090"/>
      <c r="G27" s="960"/>
      <c r="H27" s="959"/>
      <c r="I27" s="960"/>
      <c r="J27" s="959"/>
      <c r="L27" s="962"/>
      <c r="M27" s="947"/>
      <c r="N27" s="962"/>
    </row>
    <row r="28" spans="1:14">
      <c r="A28" s="959"/>
      <c r="B28" s="1090" t="s">
        <v>1519</v>
      </c>
      <c r="C28" s="1090"/>
      <c r="D28" s="1090"/>
      <c r="E28" s="1090"/>
      <c r="F28" s="1090"/>
      <c r="G28" s="960"/>
      <c r="H28" s="959"/>
      <c r="I28" s="960"/>
      <c r="J28" s="959"/>
      <c r="L28" s="962"/>
      <c r="M28" s="947"/>
      <c r="N28" s="962"/>
    </row>
    <row r="29" spans="1:14">
      <c r="A29" s="959"/>
      <c r="B29" s="1090"/>
      <c r="C29" s="1090"/>
      <c r="D29" s="1090"/>
      <c r="E29" s="1090"/>
      <c r="F29" s="1090"/>
      <c r="G29" s="960"/>
      <c r="H29" s="959"/>
      <c r="I29" s="960"/>
      <c r="J29" s="959"/>
      <c r="L29" s="962"/>
      <c r="M29" s="947"/>
      <c r="N29" s="962"/>
    </row>
    <row r="30" spans="1:14">
      <c r="A30" s="959"/>
      <c r="B30" s="1090"/>
      <c r="C30" s="1090"/>
      <c r="D30" s="1090"/>
      <c r="E30" s="1090"/>
      <c r="F30" s="1090"/>
      <c r="G30" s="960"/>
      <c r="H30" s="959"/>
      <c r="I30" s="960"/>
      <c r="J30" s="959"/>
      <c r="L30" s="962"/>
      <c r="M30" s="947"/>
      <c r="N30" s="962"/>
    </row>
    <row r="31" spans="1:14">
      <c r="A31" s="959"/>
      <c r="B31" s="1090"/>
      <c r="C31" s="1090"/>
      <c r="D31" s="1090"/>
      <c r="E31" s="1090"/>
      <c r="F31" s="1090"/>
      <c r="G31" s="960"/>
      <c r="H31" s="959"/>
      <c r="I31" s="960"/>
      <c r="J31" s="959"/>
      <c r="L31" s="962"/>
      <c r="M31" s="947"/>
      <c r="N31" s="962"/>
    </row>
    <row r="32" spans="1:14">
      <c r="A32" s="959"/>
      <c r="B32" s="1090"/>
      <c r="C32" s="1090"/>
      <c r="D32" s="1090"/>
      <c r="E32" s="1090"/>
      <c r="F32" s="1090"/>
      <c r="G32" s="960"/>
      <c r="H32" s="959"/>
      <c r="I32" s="960"/>
      <c r="J32" s="959"/>
      <c r="L32" s="962"/>
      <c r="M32" s="947"/>
      <c r="N32" s="962"/>
    </row>
    <row r="33" spans="1:14">
      <c r="A33" s="959"/>
      <c r="B33" s="1090" t="s">
        <v>1520</v>
      </c>
      <c r="C33" s="1090"/>
      <c r="D33" s="1090"/>
      <c r="E33" s="1090"/>
      <c r="F33" s="1090"/>
      <c r="G33" s="960"/>
      <c r="H33" s="959"/>
      <c r="I33" s="960"/>
      <c r="J33" s="959"/>
      <c r="L33" s="962"/>
      <c r="M33" s="947"/>
      <c r="N33" s="962"/>
    </row>
    <row r="34" spans="1:14">
      <c r="A34" s="959"/>
      <c r="B34" s="1090"/>
      <c r="C34" s="1090"/>
      <c r="D34" s="1090"/>
      <c r="E34" s="1090"/>
      <c r="F34" s="1090"/>
      <c r="G34" s="960"/>
      <c r="H34" s="959"/>
      <c r="I34" s="960"/>
      <c r="J34" s="959"/>
      <c r="L34" s="962"/>
      <c r="M34" s="947"/>
      <c r="N34" s="962"/>
    </row>
    <row r="35" spans="1:14">
      <c r="A35" s="959"/>
      <c r="B35" s="1090"/>
      <c r="C35" s="1090"/>
      <c r="D35" s="1090"/>
      <c r="E35" s="1090"/>
      <c r="F35" s="1090"/>
      <c r="G35" s="960"/>
      <c r="H35" s="959"/>
      <c r="I35" s="960"/>
      <c r="J35" s="959"/>
      <c r="L35" s="962"/>
      <c r="M35" s="947"/>
      <c r="N35" s="962"/>
    </row>
    <row r="36" spans="1:14">
      <c r="A36" s="959"/>
      <c r="B36" s="1090"/>
      <c r="C36" s="1090"/>
      <c r="D36" s="1090"/>
      <c r="E36" s="1090"/>
      <c r="F36" s="1090"/>
      <c r="G36" s="960"/>
      <c r="H36" s="959"/>
      <c r="I36" s="960"/>
      <c r="J36" s="959"/>
      <c r="L36" s="962"/>
      <c r="M36" s="947"/>
      <c r="N36" s="962"/>
    </row>
    <row r="37" spans="1:14">
      <c r="A37" s="959"/>
      <c r="B37" s="1090" t="s">
        <v>1521</v>
      </c>
      <c r="C37" s="1090"/>
      <c r="D37" s="1090"/>
      <c r="E37" s="1090"/>
      <c r="F37" s="1090"/>
      <c r="G37" s="960"/>
      <c r="H37" s="959"/>
      <c r="I37" s="960"/>
      <c r="J37" s="959"/>
      <c r="L37" s="962"/>
      <c r="M37" s="947"/>
      <c r="N37" s="962"/>
    </row>
    <row r="38" spans="1:14">
      <c r="A38" s="959"/>
      <c r="B38" s="960"/>
      <c r="C38" s="959"/>
      <c r="D38" s="960"/>
      <c r="E38" s="959"/>
      <c r="F38" s="959"/>
      <c r="G38" s="960"/>
      <c r="H38" s="959"/>
      <c r="I38" s="960"/>
      <c r="J38" s="959"/>
      <c r="L38" s="962"/>
      <c r="M38" s="947"/>
      <c r="N38" s="962"/>
    </row>
    <row r="39" spans="1:14">
      <c r="A39" s="959"/>
      <c r="B39" s="960"/>
      <c r="C39" s="959"/>
      <c r="D39" s="960"/>
      <c r="E39" s="959"/>
      <c r="F39" s="959"/>
      <c r="G39" s="960"/>
      <c r="H39" s="959"/>
      <c r="I39" s="960"/>
      <c r="J39" s="959"/>
      <c r="L39" s="962"/>
      <c r="M39" s="947"/>
      <c r="N39" s="962"/>
    </row>
    <row r="40" spans="1:14">
      <c r="A40" s="959"/>
      <c r="B40" s="960"/>
      <c r="C40" s="959"/>
      <c r="D40" s="960"/>
      <c r="E40" s="959"/>
      <c r="F40" s="959"/>
      <c r="G40" s="960"/>
      <c r="H40" s="959"/>
      <c r="I40" s="960"/>
      <c r="J40" s="959"/>
      <c r="L40" s="962"/>
      <c r="M40" s="947"/>
      <c r="N40" s="962"/>
    </row>
    <row r="41" spans="1:14" ht="33" customHeight="1">
      <c r="A41" s="963" t="s">
        <v>1652</v>
      </c>
      <c r="B41" s="958" t="s">
        <v>1653</v>
      </c>
      <c r="C41" s="959"/>
      <c r="D41" s="960"/>
      <c r="E41" s="959"/>
      <c r="F41" s="959"/>
      <c r="G41" s="960"/>
      <c r="H41" s="959"/>
      <c r="I41" s="960"/>
      <c r="J41" s="959"/>
      <c r="L41" s="962"/>
      <c r="M41" s="947"/>
      <c r="N41" s="962"/>
    </row>
    <row r="42" spans="1:14">
      <c r="A42" s="959"/>
      <c r="B42" s="960"/>
      <c r="C42" s="959"/>
      <c r="D42" s="960"/>
      <c r="E42" s="959"/>
      <c r="F42" s="959"/>
      <c r="G42" s="960"/>
      <c r="H42" s="959"/>
      <c r="I42" s="960"/>
      <c r="J42" s="959"/>
      <c r="L42" s="962"/>
      <c r="M42" s="947"/>
      <c r="N42" s="962"/>
    </row>
    <row r="43" spans="1:14">
      <c r="A43" s="959"/>
      <c r="B43" s="960"/>
      <c r="C43" s="959"/>
      <c r="D43" s="960"/>
      <c r="E43" s="959"/>
      <c r="F43" s="959"/>
      <c r="G43" s="960"/>
      <c r="H43" s="959"/>
      <c r="I43" s="960"/>
      <c r="J43" s="959"/>
      <c r="L43" s="962"/>
      <c r="M43" s="947"/>
      <c r="N43" s="962"/>
    </row>
    <row r="44" spans="1:14">
      <c r="A44" s="959"/>
      <c r="B44" s="960"/>
      <c r="C44" s="959"/>
      <c r="D44" s="960"/>
      <c r="E44" s="959"/>
      <c r="F44" s="959"/>
      <c r="G44" s="960"/>
      <c r="H44" s="959"/>
      <c r="I44" s="960"/>
      <c r="J44" s="959"/>
      <c r="L44" s="962"/>
      <c r="M44" s="947"/>
      <c r="N44" s="962"/>
    </row>
    <row r="45" spans="1:14">
      <c r="A45" s="959"/>
      <c r="B45" s="960"/>
      <c r="C45" s="959"/>
      <c r="D45" s="960"/>
      <c r="E45" s="959"/>
      <c r="F45" s="959"/>
      <c r="G45" s="960"/>
      <c r="H45" s="959"/>
      <c r="I45" s="960"/>
      <c r="J45" s="959"/>
      <c r="L45" s="962"/>
      <c r="M45" s="947"/>
      <c r="N45" s="962"/>
    </row>
    <row r="46" spans="1:14" ht="36" customHeight="1">
      <c r="A46" s="1093" t="s">
        <v>1654</v>
      </c>
      <c r="B46" s="1092" t="s">
        <v>1760</v>
      </c>
      <c r="C46" s="1092"/>
      <c r="D46" s="1092"/>
      <c r="E46" s="1092"/>
      <c r="F46" s="1092"/>
      <c r="G46" s="960"/>
      <c r="H46" s="959"/>
      <c r="I46" s="960"/>
      <c r="J46" s="959"/>
      <c r="L46" s="962"/>
      <c r="M46" s="947"/>
      <c r="N46" s="962"/>
    </row>
    <row r="47" spans="1:14">
      <c r="A47" s="959"/>
      <c r="B47" s="960"/>
      <c r="C47" s="959"/>
      <c r="D47" s="960"/>
      <c r="E47" s="959"/>
      <c r="F47" s="959"/>
      <c r="G47" s="960"/>
      <c r="H47" s="959"/>
      <c r="I47" s="960"/>
      <c r="J47" s="959"/>
      <c r="L47" s="962"/>
      <c r="M47" s="947"/>
      <c r="N47" s="962"/>
    </row>
    <row r="48" spans="1:14">
      <c r="A48" s="959"/>
      <c r="B48" s="960"/>
      <c r="C48" s="959"/>
      <c r="D48" s="960"/>
      <c r="E48" s="959"/>
      <c r="F48" s="959"/>
      <c r="G48" s="960"/>
      <c r="H48" s="959"/>
      <c r="I48" s="960"/>
      <c r="J48" s="959"/>
      <c r="L48" s="962"/>
      <c r="M48" s="947"/>
      <c r="N48" s="962"/>
    </row>
    <row r="49" spans="1:14">
      <c r="A49" s="964"/>
      <c r="B49" s="960"/>
      <c r="C49" s="964"/>
      <c r="D49" s="960"/>
      <c r="E49" s="964"/>
      <c r="F49" s="964"/>
      <c r="G49" s="960"/>
      <c r="H49" s="959"/>
      <c r="I49" s="960"/>
      <c r="J49" s="959"/>
      <c r="L49" s="962"/>
      <c r="M49" s="947"/>
      <c r="N49" s="962"/>
    </row>
    <row r="50" spans="1:14" ht="18" customHeight="1">
      <c r="A50" s="1593" t="s">
        <v>40</v>
      </c>
      <c r="B50" s="1594"/>
      <c r="C50" s="1594"/>
      <c r="D50" s="1594"/>
      <c r="E50" s="1594"/>
      <c r="F50" s="1594"/>
      <c r="G50" s="965"/>
      <c r="H50" s="952"/>
      <c r="I50" s="965"/>
      <c r="J50" s="952"/>
      <c r="K50" s="966"/>
      <c r="L50" s="967"/>
      <c r="M50" s="966"/>
      <c r="N50" s="967"/>
    </row>
    <row r="51" spans="1:14">
      <c r="A51" s="968"/>
      <c r="B51" s="960"/>
      <c r="C51" s="960"/>
      <c r="D51" s="960"/>
      <c r="E51" s="960"/>
      <c r="F51" s="960"/>
      <c r="G51" s="960"/>
      <c r="H51" s="960"/>
      <c r="I51" s="960"/>
      <c r="J51" s="960"/>
      <c r="M51" s="947"/>
      <c r="N51" s="969"/>
    </row>
    <row r="52" spans="1:14">
      <c r="A52" s="968"/>
      <c r="B52" s="960"/>
      <c r="C52" s="960"/>
      <c r="D52" s="960"/>
      <c r="E52" s="960"/>
      <c r="F52" s="960"/>
      <c r="G52" s="960"/>
      <c r="H52" s="960"/>
      <c r="I52" s="960"/>
      <c r="J52" s="960"/>
      <c r="M52" s="947"/>
      <c r="N52" s="969"/>
    </row>
    <row r="53" spans="1:14">
      <c r="A53" s="968"/>
      <c r="B53" s="960"/>
      <c r="C53" s="960"/>
      <c r="D53" s="960"/>
      <c r="E53" s="960"/>
      <c r="F53" s="960"/>
      <c r="G53" s="960"/>
      <c r="H53" s="960"/>
      <c r="I53" s="960"/>
      <c r="J53" s="960"/>
      <c r="M53" s="947"/>
      <c r="N53" s="969"/>
    </row>
    <row r="54" spans="1:14">
      <c r="A54" s="968"/>
      <c r="B54" s="960"/>
      <c r="C54" s="960"/>
      <c r="D54" s="960"/>
      <c r="E54" s="960"/>
      <c r="F54" s="960"/>
      <c r="G54" s="960"/>
      <c r="H54" s="960"/>
      <c r="I54" s="960"/>
      <c r="J54" s="960"/>
      <c r="M54" s="947"/>
      <c r="N54" s="969"/>
    </row>
    <row r="55" spans="1:14">
      <c r="A55" s="970" t="s">
        <v>628</v>
      </c>
      <c r="B55" s="970"/>
      <c r="C55" s="970"/>
      <c r="D55" s="970"/>
      <c r="E55" s="970"/>
      <c r="F55" s="960"/>
      <c r="G55" s="960"/>
      <c r="H55" s="960"/>
      <c r="K55" s="946"/>
      <c r="L55" s="971"/>
      <c r="M55" s="1595" t="s">
        <v>1655</v>
      </c>
      <c r="N55" s="1596"/>
    </row>
    <row r="56" spans="1:14">
      <c r="A56" s="972"/>
      <c r="B56" s="973"/>
      <c r="C56" s="973"/>
      <c r="D56" s="973"/>
      <c r="E56" s="973"/>
      <c r="F56" s="973"/>
      <c r="G56" s="973"/>
      <c r="H56" s="973"/>
      <c r="I56" s="973"/>
      <c r="J56" s="973"/>
      <c r="K56" s="974"/>
      <c r="L56" s="974"/>
      <c r="M56" s="974"/>
      <c r="N56" s="975"/>
    </row>
  </sheetData>
  <mergeCells count="18">
    <mergeCell ref="A1:N1"/>
    <mergeCell ref="A2:N2"/>
    <mergeCell ref="A3:N3"/>
    <mergeCell ref="A4:J4"/>
    <mergeCell ref="A6:A7"/>
    <mergeCell ref="B6:B7"/>
    <mergeCell ref="C6:C7"/>
    <mergeCell ref="D6:D7"/>
    <mergeCell ref="E6:E7"/>
    <mergeCell ref="F6:F7"/>
    <mergeCell ref="A50:F50"/>
    <mergeCell ref="M55:N55"/>
    <mergeCell ref="G6:H6"/>
    <mergeCell ref="I6:I7"/>
    <mergeCell ref="J6:K6"/>
    <mergeCell ref="L6:L7"/>
    <mergeCell ref="M6:M7"/>
    <mergeCell ref="N6:N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9"/>
  <sheetViews>
    <sheetView view="pageBreakPreview" zoomScaleSheetLayoutView="100" workbookViewId="0">
      <selection activeCell="A2" sqref="A2:H2"/>
    </sheetView>
  </sheetViews>
  <sheetFormatPr defaultRowHeight="12.75"/>
  <cols>
    <col min="1" max="1" width="5.28515625" style="976" customWidth="1"/>
    <col min="2" max="2" width="29.5703125" style="976" customWidth="1"/>
    <col min="3" max="3" width="15.7109375" style="976" customWidth="1"/>
    <col min="4" max="6" width="15.140625" style="976" customWidth="1"/>
    <col min="7" max="7" width="25" style="976" customWidth="1"/>
    <col min="8" max="16384" width="9.140625" style="976"/>
  </cols>
  <sheetData>
    <row r="1" spans="1:8" ht="15.75" customHeight="1">
      <c r="A1" s="1615" t="s">
        <v>1656</v>
      </c>
      <c r="B1" s="1615"/>
      <c r="C1" s="1615"/>
      <c r="D1" s="1615"/>
      <c r="E1" s="1615"/>
      <c r="F1" s="1615"/>
      <c r="G1" s="1615"/>
      <c r="H1" s="1615"/>
    </row>
    <row r="2" spans="1:8" ht="15.75">
      <c r="A2" s="1616" t="s">
        <v>1762</v>
      </c>
      <c r="B2" s="1616"/>
      <c r="C2" s="1616"/>
      <c r="D2" s="1616"/>
      <c r="E2" s="1616"/>
      <c r="F2" s="1616"/>
      <c r="G2" s="1616"/>
      <c r="H2" s="1616"/>
    </row>
    <row r="3" spans="1:8" ht="15">
      <c r="A3" s="1617" t="s">
        <v>1657</v>
      </c>
      <c r="B3" s="1617"/>
      <c r="C3" s="1617"/>
      <c r="D3" s="1617"/>
      <c r="E3" s="1617"/>
      <c r="F3" s="1617"/>
      <c r="G3" s="1617"/>
      <c r="H3" s="1617"/>
    </row>
    <row r="4" spans="1:8">
      <c r="A4" s="1618" t="s">
        <v>1658</v>
      </c>
      <c r="B4" s="1618"/>
      <c r="C4" s="1618"/>
      <c r="D4" s="1618"/>
      <c r="E4" s="1618"/>
      <c r="F4" s="1618"/>
      <c r="G4" s="1618"/>
      <c r="H4" s="1618"/>
    </row>
    <row r="5" spans="1:8">
      <c r="A5" s="1619" t="s">
        <v>741</v>
      </c>
      <c r="B5" s="1619"/>
      <c r="C5" s="1619"/>
      <c r="D5" s="1619"/>
      <c r="E5" s="1619"/>
      <c r="F5" s="1619"/>
      <c r="G5" s="1619"/>
      <c r="H5" s="1619"/>
    </row>
    <row r="6" spans="1:8" ht="26.25" customHeight="1">
      <c r="A6" s="977" t="s">
        <v>544</v>
      </c>
      <c r="B6" s="978" t="s">
        <v>1659</v>
      </c>
      <c r="C6" s="978" t="s">
        <v>629</v>
      </c>
      <c r="D6" s="979" t="s">
        <v>1660</v>
      </c>
      <c r="E6" s="979" t="s">
        <v>1661</v>
      </c>
      <c r="F6" s="979" t="s">
        <v>1662</v>
      </c>
      <c r="G6" s="978" t="s">
        <v>1428</v>
      </c>
      <c r="H6" s="979" t="s">
        <v>718</v>
      </c>
    </row>
    <row r="14" spans="1:8">
      <c r="A14" s="980"/>
      <c r="B14" s="981" t="s">
        <v>17</v>
      </c>
      <c r="C14" s="980"/>
      <c r="D14" s="980"/>
      <c r="E14" s="980"/>
      <c r="F14" s="980"/>
      <c r="G14" s="980"/>
      <c r="H14" s="982"/>
    </row>
    <row r="19" spans="2:8">
      <c r="B19" s="983" t="s">
        <v>1663</v>
      </c>
      <c r="D19" s="984"/>
      <c r="E19" s="971" t="s">
        <v>458</v>
      </c>
      <c r="F19" s="971"/>
      <c r="G19" s="1595" t="s">
        <v>1655</v>
      </c>
      <c r="H19" s="1596"/>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0"/>
  <sheetViews>
    <sheetView view="pageBreakPreview" topLeftCell="A16" zoomScaleSheetLayoutView="100" workbookViewId="0">
      <selection activeCell="B21" sqref="B21"/>
    </sheetView>
  </sheetViews>
  <sheetFormatPr defaultRowHeight="12.75"/>
  <cols>
    <col min="1" max="1" width="5.85546875" style="427" customWidth="1"/>
    <col min="2" max="2" width="60" style="427" customWidth="1"/>
    <col min="3" max="3" width="13.28515625" style="427" customWidth="1"/>
    <col min="4" max="4" width="26.7109375" style="427" customWidth="1"/>
    <col min="5" max="256" width="9.140625" style="427"/>
    <col min="257" max="257" width="5.85546875" style="427" customWidth="1"/>
    <col min="258" max="258" width="60" style="427" customWidth="1"/>
    <col min="259" max="259" width="13.28515625" style="427" customWidth="1"/>
    <col min="260" max="260" width="26.7109375" style="427" customWidth="1"/>
    <col min="261" max="512" width="9.140625" style="427"/>
    <col min="513" max="513" width="5.85546875" style="427" customWidth="1"/>
    <col min="514" max="514" width="60" style="427" customWidth="1"/>
    <col min="515" max="515" width="13.28515625" style="427" customWidth="1"/>
    <col min="516" max="516" width="26.7109375" style="427" customWidth="1"/>
    <col min="517" max="768" width="9.140625" style="427"/>
    <col min="769" max="769" width="5.85546875" style="427" customWidth="1"/>
    <col min="770" max="770" width="60" style="427" customWidth="1"/>
    <col min="771" max="771" width="13.28515625" style="427" customWidth="1"/>
    <col min="772" max="772" width="26.7109375" style="427" customWidth="1"/>
    <col min="773" max="1024" width="9.140625" style="427"/>
    <col min="1025" max="1025" width="5.85546875" style="427" customWidth="1"/>
    <col min="1026" max="1026" width="60" style="427" customWidth="1"/>
    <col min="1027" max="1027" width="13.28515625" style="427" customWidth="1"/>
    <col min="1028" max="1028" width="26.7109375" style="427" customWidth="1"/>
    <col min="1029" max="1280" width="9.140625" style="427"/>
    <col min="1281" max="1281" width="5.85546875" style="427" customWidth="1"/>
    <col min="1282" max="1282" width="60" style="427" customWidth="1"/>
    <col min="1283" max="1283" width="13.28515625" style="427" customWidth="1"/>
    <col min="1284" max="1284" width="26.7109375" style="427" customWidth="1"/>
    <col min="1285" max="1536" width="9.140625" style="427"/>
    <col min="1537" max="1537" width="5.85546875" style="427" customWidth="1"/>
    <col min="1538" max="1538" width="60" style="427" customWidth="1"/>
    <col min="1539" max="1539" width="13.28515625" style="427" customWidth="1"/>
    <col min="1540" max="1540" width="26.7109375" style="427" customWidth="1"/>
    <col min="1541" max="1792" width="9.140625" style="427"/>
    <col min="1793" max="1793" width="5.85546875" style="427" customWidth="1"/>
    <col min="1794" max="1794" width="60" style="427" customWidth="1"/>
    <col min="1795" max="1795" width="13.28515625" style="427" customWidth="1"/>
    <col min="1796" max="1796" width="26.7109375" style="427" customWidth="1"/>
    <col min="1797" max="2048" width="9.140625" style="427"/>
    <col min="2049" max="2049" width="5.85546875" style="427" customWidth="1"/>
    <col min="2050" max="2050" width="60" style="427" customWidth="1"/>
    <col min="2051" max="2051" width="13.28515625" style="427" customWidth="1"/>
    <col min="2052" max="2052" width="26.7109375" style="427" customWidth="1"/>
    <col min="2053" max="2304" width="9.140625" style="427"/>
    <col min="2305" max="2305" width="5.85546875" style="427" customWidth="1"/>
    <col min="2306" max="2306" width="60" style="427" customWidth="1"/>
    <col min="2307" max="2307" width="13.28515625" style="427" customWidth="1"/>
    <col min="2308" max="2308" width="26.7109375" style="427" customWidth="1"/>
    <col min="2309" max="2560" width="9.140625" style="427"/>
    <col min="2561" max="2561" width="5.85546875" style="427" customWidth="1"/>
    <col min="2562" max="2562" width="60" style="427" customWidth="1"/>
    <col min="2563" max="2563" width="13.28515625" style="427" customWidth="1"/>
    <col min="2564" max="2564" width="26.7109375" style="427" customWidth="1"/>
    <col min="2565" max="2816" width="9.140625" style="427"/>
    <col min="2817" max="2817" width="5.85546875" style="427" customWidth="1"/>
    <col min="2818" max="2818" width="60" style="427" customWidth="1"/>
    <col min="2819" max="2819" width="13.28515625" style="427" customWidth="1"/>
    <col min="2820" max="2820" width="26.7109375" style="427" customWidth="1"/>
    <col min="2821" max="3072" width="9.140625" style="427"/>
    <col min="3073" max="3073" width="5.85546875" style="427" customWidth="1"/>
    <col min="3074" max="3074" width="60" style="427" customWidth="1"/>
    <col min="3075" max="3075" width="13.28515625" style="427" customWidth="1"/>
    <col min="3076" max="3076" width="26.7109375" style="427" customWidth="1"/>
    <col min="3077" max="3328" width="9.140625" style="427"/>
    <col min="3329" max="3329" width="5.85546875" style="427" customWidth="1"/>
    <col min="3330" max="3330" width="60" style="427" customWidth="1"/>
    <col min="3331" max="3331" width="13.28515625" style="427" customWidth="1"/>
    <col min="3332" max="3332" width="26.7109375" style="427" customWidth="1"/>
    <col min="3333" max="3584" width="9.140625" style="427"/>
    <col min="3585" max="3585" width="5.85546875" style="427" customWidth="1"/>
    <col min="3586" max="3586" width="60" style="427" customWidth="1"/>
    <col min="3587" max="3587" width="13.28515625" style="427" customWidth="1"/>
    <col min="3588" max="3588" width="26.7109375" style="427" customWidth="1"/>
    <col min="3589" max="3840" width="9.140625" style="427"/>
    <col min="3841" max="3841" width="5.85546875" style="427" customWidth="1"/>
    <col min="3842" max="3842" width="60" style="427" customWidth="1"/>
    <col min="3843" max="3843" width="13.28515625" style="427" customWidth="1"/>
    <col min="3844" max="3844" width="26.7109375" style="427" customWidth="1"/>
    <col min="3845" max="4096" width="9.140625" style="427"/>
    <col min="4097" max="4097" width="5.85546875" style="427" customWidth="1"/>
    <col min="4098" max="4098" width="60" style="427" customWidth="1"/>
    <col min="4099" max="4099" width="13.28515625" style="427" customWidth="1"/>
    <col min="4100" max="4100" width="26.7109375" style="427" customWidth="1"/>
    <col min="4101" max="4352" width="9.140625" style="427"/>
    <col min="4353" max="4353" width="5.85546875" style="427" customWidth="1"/>
    <col min="4354" max="4354" width="60" style="427" customWidth="1"/>
    <col min="4355" max="4355" width="13.28515625" style="427" customWidth="1"/>
    <col min="4356" max="4356" width="26.7109375" style="427" customWidth="1"/>
    <col min="4357" max="4608" width="9.140625" style="427"/>
    <col min="4609" max="4609" width="5.85546875" style="427" customWidth="1"/>
    <col min="4610" max="4610" width="60" style="427" customWidth="1"/>
    <col min="4611" max="4611" width="13.28515625" style="427" customWidth="1"/>
    <col min="4612" max="4612" width="26.7109375" style="427" customWidth="1"/>
    <col min="4613" max="4864" width="9.140625" style="427"/>
    <col min="4865" max="4865" width="5.85546875" style="427" customWidth="1"/>
    <col min="4866" max="4866" width="60" style="427" customWidth="1"/>
    <col min="4867" max="4867" width="13.28515625" style="427" customWidth="1"/>
    <col min="4868" max="4868" width="26.7109375" style="427" customWidth="1"/>
    <col min="4869" max="5120" width="9.140625" style="427"/>
    <col min="5121" max="5121" width="5.85546875" style="427" customWidth="1"/>
    <col min="5122" max="5122" width="60" style="427" customWidth="1"/>
    <col min="5123" max="5123" width="13.28515625" style="427" customWidth="1"/>
    <col min="5124" max="5124" width="26.7109375" style="427" customWidth="1"/>
    <col min="5125" max="5376" width="9.140625" style="427"/>
    <col min="5377" max="5377" width="5.85546875" style="427" customWidth="1"/>
    <col min="5378" max="5378" width="60" style="427" customWidth="1"/>
    <col min="5379" max="5379" width="13.28515625" style="427" customWidth="1"/>
    <col min="5380" max="5380" width="26.7109375" style="427" customWidth="1"/>
    <col min="5381" max="5632" width="9.140625" style="427"/>
    <col min="5633" max="5633" width="5.85546875" style="427" customWidth="1"/>
    <col min="5634" max="5634" width="60" style="427" customWidth="1"/>
    <col min="5635" max="5635" width="13.28515625" style="427" customWidth="1"/>
    <col min="5636" max="5636" width="26.7109375" style="427" customWidth="1"/>
    <col min="5637" max="5888" width="9.140625" style="427"/>
    <col min="5889" max="5889" width="5.85546875" style="427" customWidth="1"/>
    <col min="5890" max="5890" width="60" style="427" customWidth="1"/>
    <col min="5891" max="5891" width="13.28515625" style="427" customWidth="1"/>
    <col min="5892" max="5892" width="26.7109375" style="427" customWidth="1"/>
    <col min="5893" max="6144" width="9.140625" style="427"/>
    <col min="6145" max="6145" width="5.85546875" style="427" customWidth="1"/>
    <col min="6146" max="6146" width="60" style="427" customWidth="1"/>
    <col min="6147" max="6147" width="13.28515625" style="427" customWidth="1"/>
    <col min="6148" max="6148" width="26.7109375" style="427" customWidth="1"/>
    <col min="6149" max="6400" width="9.140625" style="427"/>
    <col min="6401" max="6401" width="5.85546875" style="427" customWidth="1"/>
    <col min="6402" max="6402" width="60" style="427" customWidth="1"/>
    <col min="6403" max="6403" width="13.28515625" style="427" customWidth="1"/>
    <col min="6404" max="6404" width="26.7109375" style="427" customWidth="1"/>
    <col min="6405" max="6656" width="9.140625" style="427"/>
    <col min="6657" max="6657" width="5.85546875" style="427" customWidth="1"/>
    <col min="6658" max="6658" width="60" style="427" customWidth="1"/>
    <col min="6659" max="6659" width="13.28515625" style="427" customWidth="1"/>
    <col min="6660" max="6660" width="26.7109375" style="427" customWidth="1"/>
    <col min="6661" max="6912" width="9.140625" style="427"/>
    <col min="6913" max="6913" width="5.85546875" style="427" customWidth="1"/>
    <col min="6914" max="6914" width="60" style="427" customWidth="1"/>
    <col min="6915" max="6915" width="13.28515625" style="427" customWidth="1"/>
    <col min="6916" max="6916" width="26.7109375" style="427" customWidth="1"/>
    <col min="6917" max="7168" width="9.140625" style="427"/>
    <col min="7169" max="7169" width="5.85546875" style="427" customWidth="1"/>
    <col min="7170" max="7170" width="60" style="427" customWidth="1"/>
    <col min="7171" max="7171" width="13.28515625" style="427" customWidth="1"/>
    <col min="7172" max="7172" width="26.7109375" style="427" customWidth="1"/>
    <col min="7173" max="7424" width="9.140625" style="427"/>
    <col min="7425" max="7425" width="5.85546875" style="427" customWidth="1"/>
    <col min="7426" max="7426" width="60" style="427" customWidth="1"/>
    <col min="7427" max="7427" width="13.28515625" style="427" customWidth="1"/>
    <col min="7428" max="7428" width="26.7109375" style="427" customWidth="1"/>
    <col min="7429" max="7680" width="9.140625" style="427"/>
    <col min="7681" max="7681" width="5.85546875" style="427" customWidth="1"/>
    <col min="7682" max="7682" width="60" style="427" customWidth="1"/>
    <col min="7683" max="7683" width="13.28515625" style="427" customWidth="1"/>
    <col min="7684" max="7684" width="26.7109375" style="427" customWidth="1"/>
    <col min="7685" max="7936" width="9.140625" style="427"/>
    <col min="7937" max="7937" width="5.85546875" style="427" customWidth="1"/>
    <col min="7938" max="7938" width="60" style="427" customWidth="1"/>
    <col min="7939" max="7939" width="13.28515625" style="427" customWidth="1"/>
    <col min="7940" max="7940" width="26.7109375" style="427" customWidth="1"/>
    <col min="7941" max="8192" width="9.140625" style="427"/>
    <col min="8193" max="8193" width="5.85546875" style="427" customWidth="1"/>
    <col min="8194" max="8194" width="60" style="427" customWidth="1"/>
    <col min="8195" max="8195" width="13.28515625" style="427" customWidth="1"/>
    <col min="8196" max="8196" width="26.7109375" style="427" customWidth="1"/>
    <col min="8197" max="8448" width="9.140625" style="427"/>
    <col min="8449" max="8449" width="5.85546875" style="427" customWidth="1"/>
    <col min="8450" max="8450" width="60" style="427" customWidth="1"/>
    <col min="8451" max="8451" width="13.28515625" style="427" customWidth="1"/>
    <col min="8452" max="8452" width="26.7109375" style="427" customWidth="1"/>
    <col min="8453" max="8704" width="9.140625" style="427"/>
    <col min="8705" max="8705" width="5.85546875" style="427" customWidth="1"/>
    <col min="8706" max="8706" width="60" style="427" customWidth="1"/>
    <col min="8707" max="8707" width="13.28515625" style="427" customWidth="1"/>
    <col min="8708" max="8708" width="26.7109375" style="427" customWidth="1"/>
    <col min="8709" max="8960" width="9.140625" style="427"/>
    <col min="8961" max="8961" width="5.85546875" style="427" customWidth="1"/>
    <col min="8962" max="8962" width="60" style="427" customWidth="1"/>
    <col min="8963" max="8963" width="13.28515625" style="427" customWidth="1"/>
    <col min="8964" max="8964" width="26.7109375" style="427" customWidth="1"/>
    <col min="8965" max="9216" width="9.140625" style="427"/>
    <col min="9217" max="9217" width="5.85546875" style="427" customWidth="1"/>
    <col min="9218" max="9218" width="60" style="427" customWidth="1"/>
    <col min="9219" max="9219" width="13.28515625" style="427" customWidth="1"/>
    <col min="9220" max="9220" width="26.7109375" style="427" customWidth="1"/>
    <col min="9221" max="9472" width="9.140625" style="427"/>
    <col min="9473" max="9473" width="5.85546875" style="427" customWidth="1"/>
    <col min="9474" max="9474" width="60" style="427" customWidth="1"/>
    <col min="9475" max="9475" width="13.28515625" style="427" customWidth="1"/>
    <col min="9476" max="9476" width="26.7109375" style="427" customWidth="1"/>
    <col min="9477" max="9728" width="9.140625" style="427"/>
    <col min="9729" max="9729" width="5.85546875" style="427" customWidth="1"/>
    <col min="9730" max="9730" width="60" style="427" customWidth="1"/>
    <col min="9731" max="9731" width="13.28515625" style="427" customWidth="1"/>
    <col min="9732" max="9732" width="26.7109375" style="427" customWidth="1"/>
    <col min="9733" max="9984" width="9.140625" style="427"/>
    <col min="9985" max="9985" width="5.85546875" style="427" customWidth="1"/>
    <col min="9986" max="9986" width="60" style="427" customWidth="1"/>
    <col min="9987" max="9987" width="13.28515625" style="427" customWidth="1"/>
    <col min="9988" max="9988" width="26.7109375" style="427" customWidth="1"/>
    <col min="9989" max="10240" width="9.140625" style="427"/>
    <col min="10241" max="10241" width="5.85546875" style="427" customWidth="1"/>
    <col min="10242" max="10242" width="60" style="427" customWidth="1"/>
    <col min="10243" max="10243" width="13.28515625" style="427" customWidth="1"/>
    <col min="10244" max="10244" width="26.7109375" style="427" customWidth="1"/>
    <col min="10245" max="10496" width="9.140625" style="427"/>
    <col min="10497" max="10497" width="5.85546875" style="427" customWidth="1"/>
    <col min="10498" max="10498" width="60" style="427" customWidth="1"/>
    <col min="10499" max="10499" width="13.28515625" style="427" customWidth="1"/>
    <col min="10500" max="10500" width="26.7109375" style="427" customWidth="1"/>
    <col min="10501" max="10752" width="9.140625" style="427"/>
    <col min="10753" max="10753" width="5.85546875" style="427" customWidth="1"/>
    <col min="10754" max="10754" width="60" style="427" customWidth="1"/>
    <col min="10755" max="10755" width="13.28515625" style="427" customWidth="1"/>
    <col min="10756" max="10756" width="26.7109375" style="427" customWidth="1"/>
    <col min="10757" max="11008" width="9.140625" style="427"/>
    <col min="11009" max="11009" width="5.85546875" style="427" customWidth="1"/>
    <col min="11010" max="11010" width="60" style="427" customWidth="1"/>
    <col min="11011" max="11011" width="13.28515625" style="427" customWidth="1"/>
    <col min="11012" max="11012" width="26.7109375" style="427" customWidth="1"/>
    <col min="11013" max="11264" width="9.140625" style="427"/>
    <col min="11265" max="11265" width="5.85546875" style="427" customWidth="1"/>
    <col min="11266" max="11266" width="60" style="427" customWidth="1"/>
    <col min="11267" max="11267" width="13.28515625" style="427" customWidth="1"/>
    <col min="11268" max="11268" width="26.7109375" style="427" customWidth="1"/>
    <col min="11269" max="11520" width="9.140625" style="427"/>
    <col min="11521" max="11521" width="5.85546875" style="427" customWidth="1"/>
    <col min="11522" max="11522" width="60" style="427" customWidth="1"/>
    <col min="11523" max="11523" width="13.28515625" style="427" customWidth="1"/>
    <col min="11524" max="11524" width="26.7109375" style="427" customWidth="1"/>
    <col min="11525" max="11776" width="9.140625" style="427"/>
    <col min="11777" max="11777" width="5.85546875" style="427" customWidth="1"/>
    <col min="11778" max="11778" width="60" style="427" customWidth="1"/>
    <col min="11779" max="11779" width="13.28515625" style="427" customWidth="1"/>
    <col min="11780" max="11780" width="26.7109375" style="427" customWidth="1"/>
    <col min="11781" max="12032" width="9.140625" style="427"/>
    <col min="12033" max="12033" width="5.85546875" style="427" customWidth="1"/>
    <col min="12034" max="12034" width="60" style="427" customWidth="1"/>
    <col min="12035" max="12035" width="13.28515625" style="427" customWidth="1"/>
    <col min="12036" max="12036" width="26.7109375" style="427" customWidth="1"/>
    <col min="12037" max="12288" width="9.140625" style="427"/>
    <col min="12289" max="12289" width="5.85546875" style="427" customWidth="1"/>
    <col min="12290" max="12290" width="60" style="427" customWidth="1"/>
    <col min="12291" max="12291" width="13.28515625" style="427" customWidth="1"/>
    <col min="12292" max="12292" width="26.7109375" style="427" customWidth="1"/>
    <col min="12293" max="12544" width="9.140625" style="427"/>
    <col min="12545" max="12545" width="5.85546875" style="427" customWidth="1"/>
    <col min="12546" max="12546" width="60" style="427" customWidth="1"/>
    <col min="12547" max="12547" width="13.28515625" style="427" customWidth="1"/>
    <col min="12548" max="12548" width="26.7109375" style="427" customWidth="1"/>
    <col min="12549" max="12800" width="9.140625" style="427"/>
    <col min="12801" max="12801" width="5.85546875" style="427" customWidth="1"/>
    <col min="12802" max="12802" width="60" style="427" customWidth="1"/>
    <col min="12803" max="12803" width="13.28515625" style="427" customWidth="1"/>
    <col min="12804" max="12804" width="26.7109375" style="427" customWidth="1"/>
    <col min="12805" max="13056" width="9.140625" style="427"/>
    <col min="13057" max="13057" width="5.85546875" style="427" customWidth="1"/>
    <col min="13058" max="13058" width="60" style="427" customWidth="1"/>
    <col min="13059" max="13059" width="13.28515625" style="427" customWidth="1"/>
    <col min="13060" max="13060" width="26.7109375" style="427" customWidth="1"/>
    <col min="13061" max="13312" width="9.140625" style="427"/>
    <col min="13313" max="13313" width="5.85546875" style="427" customWidth="1"/>
    <col min="13314" max="13314" width="60" style="427" customWidth="1"/>
    <col min="13315" max="13315" width="13.28515625" style="427" customWidth="1"/>
    <col min="13316" max="13316" width="26.7109375" style="427" customWidth="1"/>
    <col min="13317" max="13568" width="9.140625" style="427"/>
    <col min="13569" max="13569" width="5.85546875" style="427" customWidth="1"/>
    <col min="13570" max="13570" width="60" style="427" customWidth="1"/>
    <col min="13571" max="13571" width="13.28515625" style="427" customWidth="1"/>
    <col min="13572" max="13572" width="26.7109375" style="427" customWidth="1"/>
    <col min="13573" max="13824" width="9.140625" style="427"/>
    <col min="13825" max="13825" width="5.85546875" style="427" customWidth="1"/>
    <col min="13826" max="13826" width="60" style="427" customWidth="1"/>
    <col min="13827" max="13827" width="13.28515625" style="427" customWidth="1"/>
    <col min="13828" max="13828" width="26.7109375" style="427" customWidth="1"/>
    <col min="13829" max="14080" width="9.140625" style="427"/>
    <col min="14081" max="14081" width="5.85546875" style="427" customWidth="1"/>
    <col min="14082" max="14082" width="60" style="427" customWidth="1"/>
    <col min="14083" max="14083" width="13.28515625" style="427" customWidth="1"/>
    <col min="14084" max="14084" width="26.7109375" style="427" customWidth="1"/>
    <col min="14085" max="14336" width="9.140625" style="427"/>
    <col min="14337" max="14337" width="5.85546875" style="427" customWidth="1"/>
    <col min="14338" max="14338" width="60" style="427" customWidth="1"/>
    <col min="14339" max="14339" width="13.28515625" style="427" customWidth="1"/>
    <col min="14340" max="14340" width="26.7109375" style="427" customWidth="1"/>
    <col min="14341" max="14592" width="9.140625" style="427"/>
    <col min="14593" max="14593" width="5.85546875" style="427" customWidth="1"/>
    <col min="14594" max="14594" width="60" style="427" customWidth="1"/>
    <col min="14595" max="14595" width="13.28515625" style="427" customWidth="1"/>
    <col min="14596" max="14596" width="26.7109375" style="427" customWidth="1"/>
    <col min="14597" max="14848" width="9.140625" style="427"/>
    <col min="14849" max="14849" width="5.85546875" style="427" customWidth="1"/>
    <col min="14850" max="14850" width="60" style="427" customWidth="1"/>
    <col min="14851" max="14851" width="13.28515625" style="427" customWidth="1"/>
    <col min="14852" max="14852" width="26.7109375" style="427" customWidth="1"/>
    <col min="14853" max="15104" width="9.140625" style="427"/>
    <col min="15105" max="15105" width="5.85546875" style="427" customWidth="1"/>
    <col min="15106" max="15106" width="60" style="427" customWidth="1"/>
    <col min="15107" max="15107" width="13.28515625" style="427" customWidth="1"/>
    <col min="15108" max="15108" width="26.7109375" style="427" customWidth="1"/>
    <col min="15109" max="15360" width="9.140625" style="427"/>
    <col min="15361" max="15361" width="5.85546875" style="427" customWidth="1"/>
    <col min="15362" max="15362" width="60" style="427" customWidth="1"/>
    <col min="15363" max="15363" width="13.28515625" style="427" customWidth="1"/>
    <col min="15364" max="15364" width="26.7109375" style="427" customWidth="1"/>
    <col min="15365" max="15616" width="9.140625" style="427"/>
    <col min="15617" max="15617" width="5.85546875" style="427" customWidth="1"/>
    <col min="15618" max="15618" width="60" style="427" customWidth="1"/>
    <col min="15619" max="15619" width="13.28515625" style="427" customWidth="1"/>
    <col min="15620" max="15620" width="26.7109375" style="427" customWidth="1"/>
    <col min="15621" max="15872" width="9.140625" style="427"/>
    <col min="15873" max="15873" width="5.85546875" style="427" customWidth="1"/>
    <col min="15874" max="15874" width="60" style="427" customWidth="1"/>
    <col min="15875" max="15875" width="13.28515625" style="427" customWidth="1"/>
    <col min="15876" max="15876" width="26.7109375" style="427" customWidth="1"/>
    <col min="15877" max="16128" width="9.140625" style="427"/>
    <col min="16129" max="16129" width="5.85546875" style="427" customWidth="1"/>
    <col min="16130" max="16130" width="60" style="427" customWidth="1"/>
    <col min="16131" max="16131" width="13.28515625" style="427" customWidth="1"/>
    <col min="16132" max="16132" width="26.7109375" style="427" customWidth="1"/>
    <col min="16133" max="16384" width="9.140625" style="427"/>
  </cols>
  <sheetData>
    <row r="1" spans="1:4" ht="17.25">
      <c r="A1" s="1621" t="s">
        <v>1862</v>
      </c>
      <c r="B1" s="1621"/>
      <c r="C1" s="1621"/>
      <c r="D1" s="1621"/>
    </row>
    <row r="2" spans="1:4" ht="15">
      <c r="A2" s="1622" t="s">
        <v>1664</v>
      </c>
      <c r="B2" s="1622"/>
      <c r="C2" s="1622"/>
      <c r="D2" s="1622"/>
    </row>
    <row r="3" spans="1:4">
      <c r="A3" s="1584" t="s">
        <v>1630</v>
      </c>
      <c r="B3" s="1584"/>
      <c r="C3" s="1584"/>
      <c r="D3" s="1584"/>
    </row>
    <row r="4" spans="1:4" ht="9.75" customHeight="1">
      <c r="C4" s="985"/>
      <c r="D4" s="985"/>
    </row>
    <row r="5" spans="1:4" ht="36" customHeight="1">
      <c r="A5" s="986" t="s">
        <v>544</v>
      </c>
      <c r="B5" s="986" t="s">
        <v>1665</v>
      </c>
      <c r="C5" s="987" t="s">
        <v>1666</v>
      </c>
      <c r="D5" s="987" t="s">
        <v>1667</v>
      </c>
    </row>
    <row r="6" spans="1:4" ht="15">
      <c r="A6" s="988">
        <v>1</v>
      </c>
      <c r="B6" s="989" t="s">
        <v>1811</v>
      </c>
      <c r="C6" s="988"/>
      <c r="D6" s="988"/>
    </row>
    <row r="7" spans="1:4" ht="29.25" customHeight="1">
      <c r="A7" s="988">
        <f t="shared" ref="A7:A19" si="0">A6+1</f>
        <v>2</v>
      </c>
      <c r="B7" s="989" t="s">
        <v>1668</v>
      </c>
      <c r="C7" s="988"/>
      <c r="D7" s="988"/>
    </row>
    <row r="8" spans="1:4" ht="30">
      <c r="A8" s="988">
        <f t="shared" si="0"/>
        <v>3</v>
      </c>
      <c r="B8" s="989" t="s">
        <v>1669</v>
      </c>
      <c r="C8" s="988"/>
      <c r="D8" s="988"/>
    </row>
    <row r="9" spans="1:4" ht="33.75" customHeight="1">
      <c r="A9" s="988">
        <f t="shared" si="0"/>
        <v>4</v>
      </c>
      <c r="B9" s="989" t="s">
        <v>1670</v>
      </c>
      <c r="C9" s="988"/>
      <c r="D9" s="988"/>
    </row>
    <row r="10" spans="1:4" ht="29.25" customHeight="1">
      <c r="A10" s="988">
        <f t="shared" si="0"/>
        <v>5</v>
      </c>
      <c r="B10" s="989" t="s">
        <v>1671</v>
      </c>
      <c r="C10" s="988"/>
      <c r="D10" s="988"/>
    </row>
    <row r="11" spans="1:4" ht="33" customHeight="1">
      <c r="A11" s="988">
        <f t="shared" si="0"/>
        <v>6</v>
      </c>
      <c r="B11" s="989" t="s">
        <v>1672</v>
      </c>
      <c r="C11" s="988"/>
      <c r="D11" s="988"/>
    </row>
    <row r="12" spans="1:4" ht="45">
      <c r="A12" s="988">
        <f t="shared" si="0"/>
        <v>7</v>
      </c>
      <c r="B12" s="989" t="s">
        <v>1673</v>
      </c>
      <c r="C12" s="988"/>
      <c r="D12" s="988"/>
    </row>
    <row r="13" spans="1:4" ht="15">
      <c r="A13" s="988">
        <f t="shared" si="0"/>
        <v>8</v>
      </c>
      <c r="B13" s="989" t="s">
        <v>1674</v>
      </c>
      <c r="C13" s="988"/>
      <c r="D13" s="988"/>
    </row>
    <row r="14" spans="1:4" ht="30">
      <c r="A14" s="988">
        <f t="shared" si="0"/>
        <v>9</v>
      </c>
      <c r="B14" s="989" t="s">
        <v>1675</v>
      </c>
      <c r="C14" s="988"/>
      <c r="D14" s="988"/>
    </row>
    <row r="15" spans="1:4" ht="48.75" customHeight="1">
      <c r="A15" s="988">
        <f t="shared" si="0"/>
        <v>10</v>
      </c>
      <c r="B15" s="989" t="s">
        <v>1676</v>
      </c>
      <c r="C15" s="988"/>
      <c r="D15" s="988"/>
    </row>
    <row r="16" spans="1:4" ht="60">
      <c r="A16" s="988">
        <f t="shared" si="0"/>
        <v>11</v>
      </c>
      <c r="B16" s="989" t="s">
        <v>1677</v>
      </c>
      <c r="C16" s="988"/>
      <c r="D16" s="988"/>
    </row>
    <row r="17" spans="1:4" ht="30.75" customHeight="1">
      <c r="A17" s="988">
        <f t="shared" si="0"/>
        <v>12</v>
      </c>
      <c r="B17" s="990" t="s">
        <v>1678</v>
      </c>
      <c r="C17" s="991"/>
      <c r="D17" s="991"/>
    </row>
    <row r="18" spans="1:4" ht="15">
      <c r="A18" s="988">
        <f t="shared" si="0"/>
        <v>13</v>
      </c>
      <c r="B18" s="990" t="s">
        <v>1679</v>
      </c>
      <c r="C18" s="991"/>
      <c r="D18" s="991"/>
    </row>
    <row r="19" spans="1:4" ht="45">
      <c r="A19" s="988">
        <f t="shared" si="0"/>
        <v>14</v>
      </c>
      <c r="B19" s="990" t="s">
        <v>1680</v>
      </c>
      <c r="C19" s="991"/>
      <c r="D19" s="991"/>
    </row>
    <row r="20" spans="1:4" ht="45">
      <c r="A20" s="1623">
        <f>A19+1</f>
        <v>15</v>
      </c>
      <c r="B20" s="992" t="s">
        <v>1681</v>
      </c>
      <c r="C20" s="991"/>
      <c r="D20" s="991"/>
    </row>
    <row r="21" spans="1:4" ht="60">
      <c r="A21" s="1624"/>
      <c r="B21" s="992" t="s">
        <v>1682</v>
      </c>
      <c r="C21" s="991"/>
      <c r="D21" s="991"/>
    </row>
    <row r="22" spans="1:4" ht="45">
      <c r="A22" s="1625"/>
      <c r="B22" s="992" t="s">
        <v>1683</v>
      </c>
      <c r="C22" s="991"/>
      <c r="D22" s="991"/>
    </row>
    <row r="23" spans="1:4" ht="15">
      <c r="A23" s="988">
        <f>A20+1</f>
        <v>16</v>
      </c>
      <c r="B23" s="990" t="s">
        <v>1684</v>
      </c>
      <c r="C23" s="993"/>
      <c r="D23" s="993"/>
    </row>
    <row r="24" spans="1:4" ht="15">
      <c r="A24" s="994"/>
      <c r="B24" s="995"/>
      <c r="C24" s="995"/>
      <c r="D24" s="995"/>
    </row>
    <row r="25" spans="1:4" ht="15">
      <c r="A25" s="994"/>
      <c r="B25" s="995"/>
      <c r="C25" s="995"/>
      <c r="D25" s="995"/>
    </row>
    <row r="26" spans="1:4" ht="15">
      <c r="A26" s="994"/>
      <c r="B26" s="995"/>
      <c r="C26" s="995"/>
      <c r="D26" s="995"/>
    </row>
    <row r="27" spans="1:4" ht="15">
      <c r="A27" s="996" t="s">
        <v>1685</v>
      </c>
      <c r="B27" s="996"/>
      <c r="C27" s="996"/>
      <c r="D27" s="996"/>
    </row>
    <row r="28" spans="1:4" ht="15">
      <c r="A28" s="996"/>
      <c r="B28" s="996"/>
      <c r="C28" s="1626"/>
      <c r="D28" s="1626"/>
    </row>
    <row r="29" spans="1:4" ht="15">
      <c r="A29" s="1620" t="s">
        <v>506</v>
      </c>
      <c r="B29" s="1620" t="s">
        <v>1663</v>
      </c>
      <c r="C29" s="1620"/>
      <c r="D29" s="1620"/>
    </row>
    <row r="30" spans="1:4" ht="15">
      <c r="A30" s="1620" t="s">
        <v>505</v>
      </c>
      <c r="B30" s="1620"/>
      <c r="C30" s="1620"/>
      <c r="D30" s="1620"/>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6"/>
  <sheetViews>
    <sheetView view="pageBreakPreview" topLeftCell="A2" zoomScaleSheetLayoutView="100" workbookViewId="0">
      <selection activeCell="A18" sqref="A18"/>
    </sheetView>
  </sheetViews>
  <sheetFormatPr defaultRowHeight="12.75"/>
  <cols>
    <col min="1" max="2" width="9.140625" style="427"/>
    <col min="3" max="3" width="17.7109375" style="427" customWidth="1"/>
    <col min="4" max="4" width="19.7109375" style="427" customWidth="1"/>
    <col min="5" max="7" width="9.140625" style="427"/>
    <col min="8" max="8" width="14.140625" style="427" customWidth="1"/>
    <col min="9" max="258" width="9.140625" style="427"/>
    <col min="259" max="259" width="17.7109375" style="427" customWidth="1"/>
    <col min="260" max="260" width="19.7109375" style="427" customWidth="1"/>
    <col min="261" max="263" width="9.140625" style="427"/>
    <col min="264" max="264" width="14.140625" style="427" customWidth="1"/>
    <col min="265" max="514" width="9.140625" style="427"/>
    <col min="515" max="515" width="17.7109375" style="427" customWidth="1"/>
    <col min="516" max="516" width="19.7109375" style="427" customWidth="1"/>
    <col min="517" max="519" width="9.140625" style="427"/>
    <col min="520" max="520" width="14.140625" style="427" customWidth="1"/>
    <col min="521" max="770" width="9.140625" style="427"/>
    <col min="771" max="771" width="17.7109375" style="427" customWidth="1"/>
    <col min="772" max="772" width="19.7109375" style="427" customWidth="1"/>
    <col min="773" max="775" width="9.140625" style="427"/>
    <col min="776" max="776" width="14.140625" style="427" customWidth="1"/>
    <col min="777" max="1026" width="9.140625" style="427"/>
    <col min="1027" max="1027" width="17.7109375" style="427" customWidth="1"/>
    <col min="1028" max="1028" width="19.7109375" style="427" customWidth="1"/>
    <col min="1029" max="1031" width="9.140625" style="427"/>
    <col min="1032" max="1032" width="14.140625" style="427" customWidth="1"/>
    <col min="1033" max="1282" width="9.140625" style="427"/>
    <col min="1283" max="1283" width="17.7109375" style="427" customWidth="1"/>
    <col min="1284" max="1284" width="19.7109375" style="427" customWidth="1"/>
    <col min="1285" max="1287" width="9.140625" style="427"/>
    <col min="1288" max="1288" width="14.140625" style="427" customWidth="1"/>
    <col min="1289" max="1538" width="9.140625" style="427"/>
    <col min="1539" max="1539" width="17.7109375" style="427" customWidth="1"/>
    <col min="1540" max="1540" width="19.7109375" style="427" customWidth="1"/>
    <col min="1541" max="1543" width="9.140625" style="427"/>
    <col min="1544" max="1544" width="14.140625" style="427" customWidth="1"/>
    <col min="1545" max="1794" width="9.140625" style="427"/>
    <col min="1795" max="1795" width="17.7109375" style="427" customWidth="1"/>
    <col min="1796" max="1796" width="19.7109375" style="427" customWidth="1"/>
    <col min="1797" max="1799" width="9.140625" style="427"/>
    <col min="1800" max="1800" width="14.140625" style="427" customWidth="1"/>
    <col min="1801" max="2050" width="9.140625" style="427"/>
    <col min="2051" max="2051" width="17.7109375" style="427" customWidth="1"/>
    <col min="2052" max="2052" width="19.7109375" style="427" customWidth="1"/>
    <col min="2053" max="2055" width="9.140625" style="427"/>
    <col min="2056" max="2056" width="14.140625" style="427" customWidth="1"/>
    <col min="2057" max="2306" width="9.140625" style="427"/>
    <col min="2307" max="2307" width="17.7109375" style="427" customWidth="1"/>
    <col min="2308" max="2308" width="19.7109375" style="427" customWidth="1"/>
    <col min="2309" max="2311" width="9.140625" style="427"/>
    <col min="2312" max="2312" width="14.140625" style="427" customWidth="1"/>
    <col min="2313" max="2562" width="9.140625" style="427"/>
    <col min="2563" max="2563" width="17.7109375" style="427" customWidth="1"/>
    <col min="2564" max="2564" width="19.7109375" style="427" customWidth="1"/>
    <col min="2565" max="2567" width="9.140625" style="427"/>
    <col min="2568" max="2568" width="14.140625" style="427" customWidth="1"/>
    <col min="2569" max="2818" width="9.140625" style="427"/>
    <col min="2819" max="2819" width="17.7109375" style="427" customWidth="1"/>
    <col min="2820" max="2820" width="19.7109375" style="427" customWidth="1"/>
    <col min="2821" max="2823" width="9.140625" style="427"/>
    <col min="2824" max="2824" width="14.140625" style="427" customWidth="1"/>
    <col min="2825" max="3074" width="9.140625" style="427"/>
    <col min="3075" max="3075" width="17.7109375" style="427" customWidth="1"/>
    <col min="3076" max="3076" width="19.7109375" style="427" customWidth="1"/>
    <col min="3077" max="3079" width="9.140625" style="427"/>
    <col min="3080" max="3080" width="14.140625" style="427" customWidth="1"/>
    <col min="3081" max="3330" width="9.140625" style="427"/>
    <col min="3331" max="3331" width="17.7109375" style="427" customWidth="1"/>
    <col min="3332" max="3332" width="19.7109375" style="427" customWidth="1"/>
    <col min="3333" max="3335" width="9.140625" style="427"/>
    <col min="3336" max="3336" width="14.140625" style="427" customWidth="1"/>
    <col min="3337" max="3586" width="9.140625" style="427"/>
    <col min="3587" max="3587" width="17.7109375" style="427" customWidth="1"/>
    <col min="3588" max="3588" width="19.7109375" style="427" customWidth="1"/>
    <col min="3589" max="3591" width="9.140625" style="427"/>
    <col min="3592" max="3592" width="14.140625" style="427" customWidth="1"/>
    <col min="3593" max="3842" width="9.140625" style="427"/>
    <col min="3843" max="3843" width="17.7109375" style="427" customWidth="1"/>
    <col min="3844" max="3844" width="19.7109375" style="427" customWidth="1"/>
    <col min="3845" max="3847" width="9.140625" style="427"/>
    <col min="3848" max="3848" width="14.140625" style="427" customWidth="1"/>
    <col min="3849" max="4098" width="9.140625" style="427"/>
    <col min="4099" max="4099" width="17.7109375" style="427" customWidth="1"/>
    <col min="4100" max="4100" width="19.7109375" style="427" customWidth="1"/>
    <col min="4101" max="4103" width="9.140625" style="427"/>
    <col min="4104" max="4104" width="14.140625" style="427" customWidth="1"/>
    <col min="4105" max="4354" width="9.140625" style="427"/>
    <col min="4355" max="4355" width="17.7109375" style="427" customWidth="1"/>
    <col min="4356" max="4356" width="19.7109375" style="427" customWidth="1"/>
    <col min="4357" max="4359" width="9.140625" style="427"/>
    <col min="4360" max="4360" width="14.140625" style="427" customWidth="1"/>
    <col min="4361" max="4610" width="9.140625" style="427"/>
    <col min="4611" max="4611" width="17.7109375" style="427" customWidth="1"/>
    <col min="4612" max="4612" width="19.7109375" style="427" customWidth="1"/>
    <col min="4613" max="4615" width="9.140625" style="427"/>
    <col min="4616" max="4616" width="14.140625" style="427" customWidth="1"/>
    <col min="4617" max="4866" width="9.140625" style="427"/>
    <col min="4867" max="4867" width="17.7109375" style="427" customWidth="1"/>
    <col min="4868" max="4868" width="19.7109375" style="427" customWidth="1"/>
    <col min="4869" max="4871" width="9.140625" style="427"/>
    <col min="4872" max="4872" width="14.140625" style="427" customWidth="1"/>
    <col min="4873" max="5122" width="9.140625" style="427"/>
    <col min="5123" max="5123" width="17.7109375" style="427" customWidth="1"/>
    <col min="5124" max="5124" width="19.7109375" style="427" customWidth="1"/>
    <col min="5125" max="5127" width="9.140625" style="427"/>
    <col min="5128" max="5128" width="14.140625" style="427" customWidth="1"/>
    <col min="5129" max="5378" width="9.140625" style="427"/>
    <col min="5379" max="5379" width="17.7109375" style="427" customWidth="1"/>
    <col min="5380" max="5380" width="19.7109375" style="427" customWidth="1"/>
    <col min="5381" max="5383" width="9.140625" style="427"/>
    <col min="5384" max="5384" width="14.140625" style="427" customWidth="1"/>
    <col min="5385" max="5634" width="9.140625" style="427"/>
    <col min="5635" max="5635" width="17.7109375" style="427" customWidth="1"/>
    <col min="5636" max="5636" width="19.7109375" style="427" customWidth="1"/>
    <col min="5637" max="5639" width="9.140625" style="427"/>
    <col min="5640" max="5640" width="14.140625" style="427" customWidth="1"/>
    <col min="5641" max="5890" width="9.140625" style="427"/>
    <col min="5891" max="5891" width="17.7109375" style="427" customWidth="1"/>
    <col min="5892" max="5892" width="19.7109375" style="427" customWidth="1"/>
    <col min="5893" max="5895" width="9.140625" style="427"/>
    <col min="5896" max="5896" width="14.140625" style="427" customWidth="1"/>
    <col min="5897" max="6146" width="9.140625" style="427"/>
    <col min="6147" max="6147" width="17.7109375" style="427" customWidth="1"/>
    <col min="6148" max="6148" width="19.7109375" style="427" customWidth="1"/>
    <col min="6149" max="6151" width="9.140625" style="427"/>
    <col min="6152" max="6152" width="14.140625" style="427" customWidth="1"/>
    <col min="6153" max="6402" width="9.140625" style="427"/>
    <col min="6403" max="6403" width="17.7109375" style="427" customWidth="1"/>
    <col min="6404" max="6404" width="19.7109375" style="427" customWidth="1"/>
    <col min="6405" max="6407" width="9.140625" style="427"/>
    <col min="6408" max="6408" width="14.140625" style="427" customWidth="1"/>
    <col min="6409" max="6658" width="9.140625" style="427"/>
    <col min="6659" max="6659" width="17.7109375" style="427" customWidth="1"/>
    <col min="6660" max="6660" width="19.7109375" style="427" customWidth="1"/>
    <col min="6661" max="6663" width="9.140625" style="427"/>
    <col min="6664" max="6664" width="14.140625" style="427" customWidth="1"/>
    <col min="6665" max="6914" width="9.140625" style="427"/>
    <col min="6915" max="6915" width="17.7109375" style="427" customWidth="1"/>
    <col min="6916" max="6916" width="19.7109375" style="427" customWidth="1"/>
    <col min="6917" max="6919" width="9.140625" style="427"/>
    <col min="6920" max="6920" width="14.140625" style="427" customWidth="1"/>
    <col min="6921" max="7170" width="9.140625" style="427"/>
    <col min="7171" max="7171" width="17.7109375" style="427" customWidth="1"/>
    <col min="7172" max="7172" width="19.7109375" style="427" customWidth="1"/>
    <col min="7173" max="7175" width="9.140625" style="427"/>
    <col min="7176" max="7176" width="14.140625" style="427" customWidth="1"/>
    <col min="7177" max="7426" width="9.140625" style="427"/>
    <col min="7427" max="7427" width="17.7109375" style="427" customWidth="1"/>
    <col min="7428" max="7428" width="19.7109375" style="427" customWidth="1"/>
    <col min="7429" max="7431" width="9.140625" style="427"/>
    <col min="7432" max="7432" width="14.140625" style="427" customWidth="1"/>
    <col min="7433" max="7682" width="9.140625" style="427"/>
    <col min="7683" max="7683" width="17.7109375" style="427" customWidth="1"/>
    <col min="7684" max="7684" width="19.7109375" style="427" customWidth="1"/>
    <col min="7685" max="7687" width="9.140625" style="427"/>
    <col min="7688" max="7688" width="14.140625" style="427" customWidth="1"/>
    <col min="7689" max="7938" width="9.140625" style="427"/>
    <col min="7939" max="7939" width="17.7109375" style="427" customWidth="1"/>
    <col min="7940" max="7940" width="19.7109375" style="427" customWidth="1"/>
    <col min="7941" max="7943" width="9.140625" style="427"/>
    <col min="7944" max="7944" width="14.140625" style="427" customWidth="1"/>
    <col min="7945" max="8194" width="9.140625" style="427"/>
    <col min="8195" max="8195" width="17.7109375" style="427" customWidth="1"/>
    <col min="8196" max="8196" width="19.7109375" style="427" customWidth="1"/>
    <col min="8197" max="8199" width="9.140625" style="427"/>
    <col min="8200" max="8200" width="14.140625" style="427" customWidth="1"/>
    <col min="8201" max="8450" width="9.140625" style="427"/>
    <col min="8451" max="8451" width="17.7109375" style="427" customWidth="1"/>
    <col min="8452" max="8452" width="19.7109375" style="427" customWidth="1"/>
    <col min="8453" max="8455" width="9.140625" style="427"/>
    <col min="8456" max="8456" width="14.140625" style="427" customWidth="1"/>
    <col min="8457" max="8706" width="9.140625" style="427"/>
    <col min="8707" max="8707" width="17.7109375" style="427" customWidth="1"/>
    <col min="8708" max="8708" width="19.7109375" style="427" customWidth="1"/>
    <col min="8709" max="8711" width="9.140625" style="427"/>
    <col min="8712" max="8712" width="14.140625" style="427" customWidth="1"/>
    <col min="8713" max="8962" width="9.140625" style="427"/>
    <col min="8963" max="8963" width="17.7109375" style="427" customWidth="1"/>
    <col min="8964" max="8964" width="19.7109375" style="427" customWidth="1"/>
    <col min="8965" max="8967" width="9.140625" style="427"/>
    <col min="8968" max="8968" width="14.140625" style="427" customWidth="1"/>
    <col min="8969" max="9218" width="9.140625" style="427"/>
    <col min="9219" max="9219" width="17.7109375" style="427" customWidth="1"/>
    <col min="9220" max="9220" width="19.7109375" style="427" customWidth="1"/>
    <col min="9221" max="9223" width="9.140625" style="427"/>
    <col min="9224" max="9224" width="14.140625" style="427" customWidth="1"/>
    <col min="9225" max="9474" width="9.140625" style="427"/>
    <col min="9475" max="9475" width="17.7109375" style="427" customWidth="1"/>
    <col min="9476" max="9476" width="19.7109375" style="427" customWidth="1"/>
    <col min="9477" max="9479" width="9.140625" style="427"/>
    <col min="9480" max="9480" width="14.140625" style="427" customWidth="1"/>
    <col min="9481" max="9730" width="9.140625" style="427"/>
    <col min="9731" max="9731" width="17.7109375" style="427" customWidth="1"/>
    <col min="9732" max="9732" width="19.7109375" style="427" customWidth="1"/>
    <col min="9733" max="9735" width="9.140625" style="427"/>
    <col min="9736" max="9736" width="14.140625" style="427" customWidth="1"/>
    <col min="9737" max="9986" width="9.140625" style="427"/>
    <col min="9987" max="9987" width="17.7109375" style="427" customWidth="1"/>
    <col min="9988" max="9988" width="19.7109375" style="427" customWidth="1"/>
    <col min="9989" max="9991" width="9.140625" style="427"/>
    <col min="9992" max="9992" width="14.140625" style="427" customWidth="1"/>
    <col min="9993" max="10242" width="9.140625" style="427"/>
    <col min="10243" max="10243" width="17.7109375" style="427" customWidth="1"/>
    <col min="10244" max="10244" width="19.7109375" style="427" customWidth="1"/>
    <col min="10245" max="10247" width="9.140625" style="427"/>
    <col min="10248" max="10248" width="14.140625" style="427" customWidth="1"/>
    <col min="10249" max="10498" width="9.140625" style="427"/>
    <col min="10499" max="10499" width="17.7109375" style="427" customWidth="1"/>
    <col min="10500" max="10500" width="19.7109375" style="427" customWidth="1"/>
    <col min="10501" max="10503" width="9.140625" style="427"/>
    <col min="10504" max="10504" width="14.140625" style="427" customWidth="1"/>
    <col min="10505" max="10754" width="9.140625" style="427"/>
    <col min="10755" max="10755" width="17.7109375" style="427" customWidth="1"/>
    <col min="10756" max="10756" width="19.7109375" style="427" customWidth="1"/>
    <col min="10757" max="10759" width="9.140625" style="427"/>
    <col min="10760" max="10760" width="14.140625" style="427" customWidth="1"/>
    <col min="10761" max="11010" width="9.140625" style="427"/>
    <col min="11011" max="11011" width="17.7109375" style="427" customWidth="1"/>
    <col min="11012" max="11012" width="19.7109375" style="427" customWidth="1"/>
    <col min="11013" max="11015" width="9.140625" style="427"/>
    <col min="11016" max="11016" width="14.140625" style="427" customWidth="1"/>
    <col min="11017" max="11266" width="9.140625" style="427"/>
    <col min="11267" max="11267" width="17.7109375" style="427" customWidth="1"/>
    <col min="11268" max="11268" width="19.7109375" style="427" customWidth="1"/>
    <col min="11269" max="11271" width="9.140625" style="427"/>
    <col min="11272" max="11272" width="14.140625" style="427" customWidth="1"/>
    <col min="11273" max="11522" width="9.140625" style="427"/>
    <col min="11523" max="11523" width="17.7109375" style="427" customWidth="1"/>
    <col min="11524" max="11524" width="19.7109375" style="427" customWidth="1"/>
    <col min="11525" max="11527" width="9.140625" style="427"/>
    <col min="11528" max="11528" width="14.140625" style="427" customWidth="1"/>
    <col min="11529" max="11778" width="9.140625" style="427"/>
    <col min="11779" max="11779" width="17.7109375" style="427" customWidth="1"/>
    <col min="11780" max="11780" width="19.7109375" style="427" customWidth="1"/>
    <col min="11781" max="11783" width="9.140625" style="427"/>
    <col min="11784" max="11784" width="14.140625" style="427" customWidth="1"/>
    <col min="11785" max="12034" width="9.140625" style="427"/>
    <col min="12035" max="12035" width="17.7109375" style="427" customWidth="1"/>
    <col min="12036" max="12036" width="19.7109375" style="427" customWidth="1"/>
    <col min="12037" max="12039" width="9.140625" style="427"/>
    <col min="12040" max="12040" width="14.140625" style="427" customWidth="1"/>
    <col min="12041" max="12290" width="9.140625" style="427"/>
    <col min="12291" max="12291" width="17.7109375" style="427" customWidth="1"/>
    <col min="12292" max="12292" width="19.7109375" style="427" customWidth="1"/>
    <col min="12293" max="12295" width="9.140625" style="427"/>
    <col min="12296" max="12296" width="14.140625" style="427" customWidth="1"/>
    <col min="12297" max="12546" width="9.140625" style="427"/>
    <col min="12547" max="12547" width="17.7109375" style="427" customWidth="1"/>
    <col min="12548" max="12548" width="19.7109375" style="427" customWidth="1"/>
    <col min="12549" max="12551" width="9.140625" style="427"/>
    <col min="12552" max="12552" width="14.140625" style="427" customWidth="1"/>
    <col min="12553" max="12802" width="9.140625" style="427"/>
    <col min="12803" max="12803" width="17.7109375" style="427" customWidth="1"/>
    <col min="12804" max="12804" width="19.7109375" style="427" customWidth="1"/>
    <col min="12805" max="12807" width="9.140625" style="427"/>
    <col min="12808" max="12808" width="14.140625" style="427" customWidth="1"/>
    <col min="12809" max="13058" width="9.140625" style="427"/>
    <col min="13059" max="13059" width="17.7109375" style="427" customWidth="1"/>
    <col min="13060" max="13060" width="19.7109375" style="427" customWidth="1"/>
    <col min="13061" max="13063" width="9.140625" style="427"/>
    <col min="13064" max="13064" width="14.140625" style="427" customWidth="1"/>
    <col min="13065" max="13314" width="9.140625" style="427"/>
    <col min="13315" max="13315" width="17.7109375" style="427" customWidth="1"/>
    <col min="13316" max="13316" width="19.7109375" style="427" customWidth="1"/>
    <col min="13317" max="13319" width="9.140625" style="427"/>
    <col min="13320" max="13320" width="14.140625" style="427" customWidth="1"/>
    <col min="13321" max="13570" width="9.140625" style="427"/>
    <col min="13571" max="13571" width="17.7109375" style="427" customWidth="1"/>
    <col min="13572" max="13572" width="19.7109375" style="427" customWidth="1"/>
    <col min="13573" max="13575" width="9.140625" style="427"/>
    <col min="13576" max="13576" width="14.140625" style="427" customWidth="1"/>
    <col min="13577" max="13826" width="9.140625" style="427"/>
    <col min="13827" max="13827" width="17.7109375" style="427" customWidth="1"/>
    <col min="13828" max="13828" width="19.7109375" style="427" customWidth="1"/>
    <col min="13829" max="13831" width="9.140625" style="427"/>
    <col min="13832" max="13832" width="14.140625" style="427" customWidth="1"/>
    <col min="13833" max="14082" width="9.140625" style="427"/>
    <col min="14083" max="14083" width="17.7109375" style="427" customWidth="1"/>
    <col min="14084" max="14084" width="19.7109375" style="427" customWidth="1"/>
    <col min="14085" max="14087" width="9.140625" style="427"/>
    <col min="14088" max="14088" width="14.140625" style="427" customWidth="1"/>
    <col min="14089" max="14338" width="9.140625" style="427"/>
    <col min="14339" max="14339" width="17.7109375" style="427" customWidth="1"/>
    <col min="14340" max="14340" width="19.7109375" style="427" customWidth="1"/>
    <col min="14341" max="14343" width="9.140625" style="427"/>
    <col min="14344" max="14344" width="14.140625" style="427" customWidth="1"/>
    <col min="14345" max="14594" width="9.140625" style="427"/>
    <col min="14595" max="14595" width="17.7109375" style="427" customWidth="1"/>
    <col min="14596" max="14596" width="19.7109375" style="427" customWidth="1"/>
    <col min="14597" max="14599" width="9.140625" style="427"/>
    <col min="14600" max="14600" width="14.140625" style="427" customWidth="1"/>
    <col min="14601" max="14850" width="9.140625" style="427"/>
    <col min="14851" max="14851" width="17.7109375" style="427" customWidth="1"/>
    <col min="14852" max="14852" width="19.7109375" style="427" customWidth="1"/>
    <col min="14853" max="14855" width="9.140625" style="427"/>
    <col min="14856" max="14856" width="14.140625" style="427" customWidth="1"/>
    <col min="14857" max="15106" width="9.140625" style="427"/>
    <col min="15107" max="15107" width="17.7109375" style="427" customWidth="1"/>
    <col min="15108" max="15108" width="19.7109375" style="427" customWidth="1"/>
    <col min="15109" max="15111" width="9.140625" style="427"/>
    <col min="15112" max="15112" width="14.140625" style="427" customWidth="1"/>
    <col min="15113" max="15362" width="9.140625" style="427"/>
    <col min="15363" max="15363" width="17.7109375" style="427" customWidth="1"/>
    <col min="15364" max="15364" width="19.7109375" style="427" customWidth="1"/>
    <col min="15365" max="15367" width="9.140625" style="427"/>
    <col min="15368" max="15368" width="14.140625" style="427" customWidth="1"/>
    <col min="15369" max="15618" width="9.140625" style="427"/>
    <col min="15619" max="15619" width="17.7109375" style="427" customWidth="1"/>
    <col min="15620" max="15620" width="19.7109375" style="427" customWidth="1"/>
    <col min="15621" max="15623" width="9.140625" style="427"/>
    <col min="15624" max="15624" width="14.140625" style="427" customWidth="1"/>
    <col min="15625" max="15874" width="9.140625" style="427"/>
    <col min="15875" max="15875" width="17.7109375" style="427" customWidth="1"/>
    <col min="15876" max="15876" width="19.7109375" style="427" customWidth="1"/>
    <col min="15877" max="15879" width="9.140625" style="427"/>
    <col min="15880" max="15880" width="14.140625" style="427" customWidth="1"/>
    <col min="15881" max="16130" width="9.140625" style="427"/>
    <col min="16131" max="16131" width="17.7109375" style="427" customWidth="1"/>
    <col min="16132" max="16132" width="19.7109375" style="427" customWidth="1"/>
    <col min="16133" max="16135" width="9.140625" style="427"/>
    <col min="16136" max="16136" width="14.140625" style="427" customWidth="1"/>
    <col min="16137" max="16384" width="9.140625" style="427"/>
  </cols>
  <sheetData>
    <row r="2" spans="1:10" ht="15.75">
      <c r="A2" s="997" t="s">
        <v>1863</v>
      </c>
      <c r="B2" s="997"/>
      <c r="C2" s="997"/>
      <c r="D2" s="997"/>
      <c r="E2" s="997"/>
      <c r="F2" s="997"/>
      <c r="G2" s="997"/>
      <c r="H2" s="997"/>
      <c r="I2" s="998"/>
      <c r="J2" s="998"/>
    </row>
    <row r="4" spans="1:10" ht="15">
      <c r="A4" s="1622" t="s">
        <v>1686</v>
      </c>
      <c r="B4" s="1622"/>
      <c r="C4" s="1622"/>
      <c r="D4" s="1622"/>
      <c r="E4" s="1622"/>
      <c r="F4" s="1622"/>
      <c r="G4" s="1622"/>
      <c r="H4" s="1622"/>
      <c r="I4" s="999"/>
    </row>
    <row r="5" spans="1:10" ht="12.75" customHeight="1">
      <c r="A5" s="1628" t="s">
        <v>1630</v>
      </c>
      <c r="B5" s="1628"/>
      <c r="C5" s="1628"/>
      <c r="D5" s="1628"/>
      <c r="E5" s="1628"/>
      <c r="F5" s="1628"/>
      <c r="G5" s="1628"/>
      <c r="H5" s="1628"/>
      <c r="I5" s="1000"/>
    </row>
    <row r="6" spans="1:10">
      <c r="A6" s="1585" t="s">
        <v>1296</v>
      </c>
      <c r="B6" s="1585"/>
      <c r="C6" s="1585"/>
      <c r="D6" s="1585"/>
      <c r="E6" s="1585"/>
      <c r="F6" s="1585"/>
      <c r="G6" s="1585"/>
      <c r="H6" s="1585"/>
      <c r="I6" s="1001"/>
    </row>
    <row r="7" spans="1:10">
      <c r="A7" s="1629"/>
      <c r="B7" s="1629"/>
      <c r="C7" s="1629"/>
      <c r="D7" s="1629"/>
      <c r="E7" s="1629"/>
      <c r="F7" s="1629"/>
      <c r="G7" s="1629"/>
      <c r="H7" s="1629"/>
    </row>
    <row r="8" spans="1:10" ht="24.75" customHeight="1">
      <c r="A8" s="1002" t="s">
        <v>544</v>
      </c>
      <c r="B8" s="1630" t="s">
        <v>1687</v>
      </c>
      <c r="C8" s="1630"/>
      <c r="D8" s="1003" t="s">
        <v>1688</v>
      </c>
      <c r="E8" s="1631" t="s">
        <v>1689</v>
      </c>
      <c r="F8" s="1631"/>
      <c r="G8" s="1631"/>
      <c r="H8" s="1631"/>
    </row>
    <row r="9" spans="1:10" ht="80.099999999999994" customHeight="1">
      <c r="A9" s="1004"/>
      <c r="B9" s="1627"/>
      <c r="C9" s="1627"/>
      <c r="D9" s="1005"/>
      <c r="E9" s="1627"/>
      <c r="F9" s="1627"/>
      <c r="G9" s="1627"/>
      <c r="H9" s="1627"/>
    </row>
    <row r="10" spans="1:10" ht="80.099999999999994" customHeight="1">
      <c r="A10" s="1005"/>
      <c r="B10" s="1627"/>
      <c r="C10" s="1627"/>
      <c r="D10" s="1005"/>
      <c r="E10" s="1627"/>
      <c r="F10" s="1627"/>
      <c r="G10" s="1627"/>
      <c r="H10" s="1627"/>
    </row>
    <row r="16" spans="1:10" ht="15.75">
      <c r="A16" s="1006" t="s">
        <v>628</v>
      </c>
      <c r="B16" s="210"/>
      <c r="E16" s="210"/>
      <c r="F16" s="1006" t="s">
        <v>458</v>
      </c>
      <c r="G16" s="210"/>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view="pageBreakPreview" zoomScaleSheetLayoutView="100" workbookViewId="0">
      <selection activeCell="A7" sqref="A7:I7"/>
    </sheetView>
  </sheetViews>
  <sheetFormatPr defaultRowHeight="15"/>
  <cols>
    <col min="1" max="16384" width="9.140625" style="1166"/>
  </cols>
  <sheetData>
    <row r="1" spans="1:18">
      <c r="A1" s="1637" t="s">
        <v>456</v>
      </c>
      <c r="B1" s="1637"/>
      <c r="C1" s="1637"/>
      <c r="D1" s="1637"/>
      <c r="E1" s="1637"/>
      <c r="F1" s="1637"/>
      <c r="G1" s="1637"/>
      <c r="H1" s="1637"/>
      <c r="I1" s="1637"/>
    </row>
    <row r="2" spans="1:18">
      <c r="A2" s="1633" t="str">
        <f>[65]BSheet!A3</f>
        <v>Name of the Branch/Division (Co)_____________________________________</v>
      </c>
      <c r="B2" s="1633"/>
      <c r="C2" s="1633"/>
      <c r="D2" s="1633"/>
      <c r="E2" s="1633"/>
      <c r="F2" s="1633"/>
      <c r="G2" s="1633"/>
      <c r="H2" s="1633"/>
      <c r="I2" s="1633"/>
    </row>
    <row r="3" spans="1:18" ht="15.75">
      <c r="A3" s="1638" t="s">
        <v>1690</v>
      </c>
      <c r="B3" s="1638"/>
      <c r="C3" s="1638"/>
      <c r="D3" s="1638"/>
      <c r="E3" s="1638"/>
      <c r="F3" s="1638"/>
      <c r="G3" s="1638"/>
      <c r="H3" s="1638"/>
      <c r="I3" s="1638"/>
      <c r="K3" s="1167"/>
      <c r="L3" s="1167"/>
      <c r="M3" s="1167"/>
      <c r="N3" s="1167"/>
      <c r="O3" s="1167"/>
      <c r="P3" s="1167"/>
      <c r="Q3" s="1167"/>
      <c r="R3" s="1167"/>
    </row>
    <row r="4" spans="1:18">
      <c r="A4" s="1639" t="s">
        <v>1691</v>
      </c>
      <c r="B4" s="1639"/>
      <c r="C4" s="1639"/>
      <c r="D4" s="1639"/>
      <c r="E4" s="1639"/>
      <c r="F4" s="1639"/>
      <c r="G4" s="1639"/>
      <c r="H4" s="1639"/>
      <c r="I4" s="1639"/>
    </row>
    <row r="5" spans="1:18">
      <c r="A5" s="1633"/>
      <c r="B5" s="1633"/>
      <c r="C5" s="1633"/>
      <c r="D5" s="1633"/>
      <c r="E5" s="1633"/>
      <c r="F5" s="1633"/>
      <c r="G5" s="1633"/>
      <c r="H5" s="1633"/>
      <c r="I5" s="1633"/>
    </row>
    <row r="6" spans="1:18" ht="65.25" customHeight="1">
      <c r="A6" s="1636" t="s">
        <v>1864</v>
      </c>
      <c r="B6" s="1636"/>
      <c r="C6" s="1636"/>
      <c r="D6" s="1636"/>
      <c r="E6" s="1636"/>
      <c r="F6" s="1636"/>
      <c r="G6" s="1636"/>
      <c r="H6" s="1636"/>
      <c r="I6" s="1636"/>
    </row>
    <row r="7" spans="1:18">
      <c r="A7" s="1633"/>
      <c r="B7" s="1633"/>
      <c r="C7" s="1633"/>
      <c r="D7" s="1633"/>
      <c r="E7" s="1633"/>
      <c r="F7" s="1633"/>
      <c r="G7" s="1633"/>
      <c r="H7" s="1633"/>
      <c r="I7" s="1633"/>
    </row>
    <row r="8" spans="1:18">
      <c r="A8" s="1633"/>
      <c r="B8" s="1633"/>
      <c r="C8" s="1633"/>
      <c r="D8" s="1633"/>
      <c r="E8" s="1633"/>
      <c r="F8" s="1633"/>
      <c r="G8" s="1633"/>
      <c r="H8" s="1633"/>
      <c r="I8" s="1633"/>
    </row>
    <row r="9" spans="1:18">
      <c r="A9" s="1633"/>
      <c r="B9" s="1633"/>
      <c r="C9" s="1633"/>
      <c r="D9" s="1633"/>
      <c r="E9" s="1633"/>
      <c r="F9" s="1633"/>
      <c r="G9" s="1633"/>
      <c r="H9" s="1633"/>
      <c r="I9" s="1633"/>
    </row>
    <row r="10" spans="1:18">
      <c r="A10" s="1633"/>
      <c r="B10" s="1633"/>
      <c r="C10" s="1633"/>
      <c r="D10" s="1633"/>
      <c r="E10" s="1633"/>
      <c r="F10" s="1633"/>
      <c r="G10" s="1633"/>
      <c r="H10" s="1633"/>
      <c r="I10" s="1633"/>
    </row>
    <row r="11" spans="1:18">
      <c r="A11" s="1634" t="s">
        <v>628</v>
      </c>
      <c r="B11" s="1634"/>
      <c r="C11" s="1634"/>
      <c r="D11" s="1634"/>
      <c r="E11" s="1634"/>
      <c r="F11" s="1634"/>
      <c r="G11" s="1635" t="s">
        <v>458</v>
      </c>
      <c r="H11" s="1635"/>
      <c r="I11" s="1635"/>
    </row>
    <row r="12" spans="1:18">
      <c r="A12" s="1632" t="s">
        <v>505</v>
      </c>
      <c r="B12" s="1632"/>
      <c r="C12" s="1632"/>
      <c r="D12" s="1632"/>
      <c r="E12" s="1632"/>
      <c r="F12" s="1632"/>
      <c r="G12" s="1632"/>
      <c r="H12" s="1632"/>
      <c r="I12" s="1632"/>
    </row>
    <row r="13" spans="1:18">
      <c r="A13" s="1632" t="s">
        <v>506</v>
      </c>
      <c r="B13" s="1632"/>
      <c r="C13" s="1632"/>
      <c r="D13" s="1632"/>
      <c r="E13" s="1632"/>
      <c r="F13" s="1632"/>
      <c r="G13" s="1632"/>
      <c r="H13" s="1632"/>
      <c r="I13" s="1632"/>
    </row>
  </sheetData>
  <mergeCells count="14">
    <mergeCell ref="A6:I6"/>
    <mergeCell ref="A1:I1"/>
    <mergeCell ref="A2:I2"/>
    <mergeCell ref="A3:I3"/>
    <mergeCell ref="A4:I4"/>
    <mergeCell ref="A5:I5"/>
    <mergeCell ref="A12:I12"/>
    <mergeCell ref="A13:I13"/>
    <mergeCell ref="A7:I7"/>
    <mergeCell ref="A8:I8"/>
    <mergeCell ref="A9:I9"/>
    <mergeCell ref="A10:I10"/>
    <mergeCell ref="A11:F11"/>
    <mergeCell ref="G11:I11"/>
  </mergeCells>
  <pageMargins left="0.7" right="0.7" top="1.04" bottom="0.75" header="0.3" footer="0.3"/>
  <pageSetup paperSize="9" orientation="portrait" verticalDpi="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9"/>
  <sheetViews>
    <sheetView view="pageBreakPreview" zoomScale="70" zoomScaleSheetLayoutView="70" workbookViewId="0">
      <selection sqref="A1:L1"/>
    </sheetView>
  </sheetViews>
  <sheetFormatPr defaultRowHeight="12.75"/>
  <cols>
    <col min="1" max="1" width="5.5703125" style="427" bestFit="1" customWidth="1"/>
    <col min="2" max="2" width="26.7109375" style="427" customWidth="1"/>
    <col min="3" max="3" width="14.42578125" style="427" customWidth="1"/>
    <col min="4" max="4" width="12.85546875" style="427" customWidth="1"/>
    <col min="5" max="5" width="15.7109375" style="427" customWidth="1"/>
    <col min="6" max="6" width="13.7109375" style="427" customWidth="1"/>
    <col min="7" max="7" width="13.5703125" style="427" customWidth="1"/>
    <col min="8" max="8" width="14" style="427" customWidth="1"/>
    <col min="9" max="9" width="12.42578125" style="427" customWidth="1"/>
    <col min="10" max="11" width="12.7109375" style="427" customWidth="1"/>
    <col min="12" max="12" width="23.5703125" style="427" customWidth="1"/>
    <col min="13" max="256" width="9.140625" style="427"/>
    <col min="257" max="257" width="5.5703125" style="427" bestFit="1" customWidth="1"/>
    <col min="258" max="258" width="26.7109375" style="427" customWidth="1"/>
    <col min="259" max="259" width="14.42578125" style="427" customWidth="1"/>
    <col min="260" max="260" width="12.85546875" style="427" customWidth="1"/>
    <col min="261" max="261" width="15.7109375" style="427" customWidth="1"/>
    <col min="262" max="262" width="13.7109375" style="427" customWidth="1"/>
    <col min="263" max="263" width="13.5703125" style="427" customWidth="1"/>
    <col min="264" max="264" width="14" style="427" customWidth="1"/>
    <col min="265" max="265" width="12.42578125" style="427" customWidth="1"/>
    <col min="266" max="267" width="12.7109375" style="427" customWidth="1"/>
    <col min="268" max="268" width="23.5703125" style="427" customWidth="1"/>
    <col min="269" max="512" width="9.140625" style="427"/>
    <col min="513" max="513" width="5.5703125" style="427" bestFit="1" customWidth="1"/>
    <col min="514" max="514" width="26.7109375" style="427" customWidth="1"/>
    <col min="515" max="515" width="14.42578125" style="427" customWidth="1"/>
    <col min="516" max="516" width="12.85546875" style="427" customWidth="1"/>
    <col min="517" max="517" width="15.7109375" style="427" customWidth="1"/>
    <col min="518" max="518" width="13.7109375" style="427" customWidth="1"/>
    <col min="519" max="519" width="13.5703125" style="427" customWidth="1"/>
    <col min="520" max="520" width="14" style="427" customWidth="1"/>
    <col min="521" max="521" width="12.42578125" style="427" customWidth="1"/>
    <col min="522" max="523" width="12.7109375" style="427" customWidth="1"/>
    <col min="524" max="524" width="23.5703125" style="427" customWidth="1"/>
    <col min="525" max="768" width="9.140625" style="427"/>
    <col min="769" max="769" width="5.5703125" style="427" bestFit="1" customWidth="1"/>
    <col min="770" max="770" width="26.7109375" style="427" customWidth="1"/>
    <col min="771" max="771" width="14.42578125" style="427" customWidth="1"/>
    <col min="772" max="772" width="12.85546875" style="427" customWidth="1"/>
    <col min="773" max="773" width="15.7109375" style="427" customWidth="1"/>
    <col min="774" max="774" width="13.7109375" style="427" customWidth="1"/>
    <col min="775" max="775" width="13.5703125" style="427" customWidth="1"/>
    <col min="776" max="776" width="14" style="427" customWidth="1"/>
    <col min="777" max="777" width="12.42578125" style="427" customWidth="1"/>
    <col min="778" max="779" width="12.7109375" style="427" customWidth="1"/>
    <col min="780" max="780" width="23.5703125" style="427" customWidth="1"/>
    <col min="781" max="1024" width="9.140625" style="427"/>
    <col min="1025" max="1025" width="5.5703125" style="427" bestFit="1" customWidth="1"/>
    <col min="1026" max="1026" width="26.7109375" style="427" customWidth="1"/>
    <col min="1027" max="1027" width="14.42578125" style="427" customWidth="1"/>
    <col min="1028" max="1028" width="12.85546875" style="427" customWidth="1"/>
    <col min="1029" max="1029" width="15.7109375" style="427" customWidth="1"/>
    <col min="1030" max="1030" width="13.7109375" style="427" customWidth="1"/>
    <col min="1031" max="1031" width="13.5703125" style="427" customWidth="1"/>
    <col min="1032" max="1032" width="14" style="427" customWidth="1"/>
    <col min="1033" max="1033" width="12.42578125" style="427" customWidth="1"/>
    <col min="1034" max="1035" width="12.7109375" style="427" customWidth="1"/>
    <col min="1036" max="1036" width="23.5703125" style="427" customWidth="1"/>
    <col min="1037" max="1280" width="9.140625" style="427"/>
    <col min="1281" max="1281" width="5.5703125" style="427" bestFit="1" customWidth="1"/>
    <col min="1282" max="1282" width="26.7109375" style="427" customWidth="1"/>
    <col min="1283" max="1283" width="14.42578125" style="427" customWidth="1"/>
    <col min="1284" max="1284" width="12.85546875" style="427" customWidth="1"/>
    <col min="1285" max="1285" width="15.7109375" style="427" customWidth="1"/>
    <col min="1286" max="1286" width="13.7109375" style="427" customWidth="1"/>
    <col min="1287" max="1287" width="13.5703125" style="427" customWidth="1"/>
    <col min="1288" max="1288" width="14" style="427" customWidth="1"/>
    <col min="1289" max="1289" width="12.42578125" style="427" customWidth="1"/>
    <col min="1290" max="1291" width="12.7109375" style="427" customWidth="1"/>
    <col min="1292" max="1292" width="23.5703125" style="427" customWidth="1"/>
    <col min="1293" max="1536" width="9.140625" style="427"/>
    <col min="1537" max="1537" width="5.5703125" style="427" bestFit="1" customWidth="1"/>
    <col min="1538" max="1538" width="26.7109375" style="427" customWidth="1"/>
    <col min="1539" max="1539" width="14.42578125" style="427" customWidth="1"/>
    <col min="1540" max="1540" width="12.85546875" style="427" customWidth="1"/>
    <col min="1541" max="1541" width="15.7109375" style="427" customWidth="1"/>
    <col min="1542" max="1542" width="13.7109375" style="427" customWidth="1"/>
    <col min="1543" max="1543" width="13.5703125" style="427" customWidth="1"/>
    <col min="1544" max="1544" width="14" style="427" customWidth="1"/>
    <col min="1545" max="1545" width="12.42578125" style="427" customWidth="1"/>
    <col min="1546" max="1547" width="12.7109375" style="427" customWidth="1"/>
    <col min="1548" max="1548" width="23.5703125" style="427" customWidth="1"/>
    <col min="1549" max="1792" width="9.140625" style="427"/>
    <col min="1793" max="1793" width="5.5703125" style="427" bestFit="1" customWidth="1"/>
    <col min="1794" max="1794" width="26.7109375" style="427" customWidth="1"/>
    <col min="1795" max="1795" width="14.42578125" style="427" customWidth="1"/>
    <col min="1796" max="1796" width="12.85546875" style="427" customWidth="1"/>
    <col min="1797" max="1797" width="15.7109375" style="427" customWidth="1"/>
    <col min="1798" max="1798" width="13.7109375" style="427" customWidth="1"/>
    <col min="1799" max="1799" width="13.5703125" style="427" customWidth="1"/>
    <col min="1800" max="1800" width="14" style="427" customWidth="1"/>
    <col min="1801" max="1801" width="12.42578125" style="427" customWidth="1"/>
    <col min="1802" max="1803" width="12.7109375" style="427" customWidth="1"/>
    <col min="1804" max="1804" width="23.5703125" style="427" customWidth="1"/>
    <col min="1805" max="2048" width="9.140625" style="427"/>
    <col min="2049" max="2049" width="5.5703125" style="427" bestFit="1" customWidth="1"/>
    <col min="2050" max="2050" width="26.7109375" style="427" customWidth="1"/>
    <col min="2051" max="2051" width="14.42578125" style="427" customWidth="1"/>
    <col min="2052" max="2052" width="12.85546875" style="427" customWidth="1"/>
    <col min="2053" max="2053" width="15.7109375" style="427" customWidth="1"/>
    <col min="2054" max="2054" width="13.7109375" style="427" customWidth="1"/>
    <col min="2055" max="2055" width="13.5703125" style="427" customWidth="1"/>
    <col min="2056" max="2056" width="14" style="427" customWidth="1"/>
    <col min="2057" max="2057" width="12.42578125" style="427" customWidth="1"/>
    <col min="2058" max="2059" width="12.7109375" style="427" customWidth="1"/>
    <col min="2060" max="2060" width="23.5703125" style="427" customWidth="1"/>
    <col min="2061" max="2304" width="9.140625" style="427"/>
    <col min="2305" max="2305" width="5.5703125" style="427" bestFit="1" customWidth="1"/>
    <col min="2306" max="2306" width="26.7109375" style="427" customWidth="1"/>
    <col min="2307" max="2307" width="14.42578125" style="427" customWidth="1"/>
    <col min="2308" max="2308" width="12.85546875" style="427" customWidth="1"/>
    <col min="2309" max="2309" width="15.7109375" style="427" customWidth="1"/>
    <col min="2310" max="2310" width="13.7109375" style="427" customWidth="1"/>
    <col min="2311" max="2311" width="13.5703125" style="427" customWidth="1"/>
    <col min="2312" max="2312" width="14" style="427" customWidth="1"/>
    <col min="2313" max="2313" width="12.42578125" style="427" customWidth="1"/>
    <col min="2314" max="2315" width="12.7109375" style="427" customWidth="1"/>
    <col min="2316" max="2316" width="23.5703125" style="427" customWidth="1"/>
    <col min="2317" max="2560" width="9.140625" style="427"/>
    <col min="2561" max="2561" width="5.5703125" style="427" bestFit="1" customWidth="1"/>
    <col min="2562" max="2562" width="26.7109375" style="427" customWidth="1"/>
    <col min="2563" max="2563" width="14.42578125" style="427" customWidth="1"/>
    <col min="2564" max="2564" width="12.85546875" style="427" customWidth="1"/>
    <col min="2565" max="2565" width="15.7109375" style="427" customWidth="1"/>
    <col min="2566" max="2566" width="13.7109375" style="427" customWidth="1"/>
    <col min="2567" max="2567" width="13.5703125" style="427" customWidth="1"/>
    <col min="2568" max="2568" width="14" style="427" customWidth="1"/>
    <col min="2569" max="2569" width="12.42578125" style="427" customWidth="1"/>
    <col min="2570" max="2571" width="12.7109375" style="427" customWidth="1"/>
    <col min="2572" max="2572" width="23.5703125" style="427" customWidth="1"/>
    <col min="2573" max="2816" width="9.140625" style="427"/>
    <col min="2817" max="2817" width="5.5703125" style="427" bestFit="1" customWidth="1"/>
    <col min="2818" max="2818" width="26.7109375" style="427" customWidth="1"/>
    <col min="2819" max="2819" width="14.42578125" style="427" customWidth="1"/>
    <col min="2820" max="2820" width="12.85546875" style="427" customWidth="1"/>
    <col min="2821" max="2821" width="15.7109375" style="427" customWidth="1"/>
    <col min="2822" max="2822" width="13.7109375" style="427" customWidth="1"/>
    <col min="2823" max="2823" width="13.5703125" style="427" customWidth="1"/>
    <col min="2824" max="2824" width="14" style="427" customWidth="1"/>
    <col min="2825" max="2825" width="12.42578125" style="427" customWidth="1"/>
    <col min="2826" max="2827" width="12.7109375" style="427" customWidth="1"/>
    <col min="2828" max="2828" width="23.5703125" style="427" customWidth="1"/>
    <col min="2829" max="3072" width="9.140625" style="427"/>
    <col min="3073" max="3073" width="5.5703125" style="427" bestFit="1" customWidth="1"/>
    <col min="3074" max="3074" width="26.7109375" style="427" customWidth="1"/>
    <col min="3075" max="3075" width="14.42578125" style="427" customWidth="1"/>
    <col min="3076" max="3076" width="12.85546875" style="427" customWidth="1"/>
    <col min="3077" max="3077" width="15.7109375" style="427" customWidth="1"/>
    <col min="3078" max="3078" width="13.7109375" style="427" customWidth="1"/>
    <col min="3079" max="3079" width="13.5703125" style="427" customWidth="1"/>
    <col min="3080" max="3080" width="14" style="427" customWidth="1"/>
    <col min="3081" max="3081" width="12.42578125" style="427" customWidth="1"/>
    <col min="3082" max="3083" width="12.7109375" style="427" customWidth="1"/>
    <col min="3084" max="3084" width="23.5703125" style="427" customWidth="1"/>
    <col min="3085" max="3328" width="9.140625" style="427"/>
    <col min="3329" max="3329" width="5.5703125" style="427" bestFit="1" customWidth="1"/>
    <col min="3330" max="3330" width="26.7109375" style="427" customWidth="1"/>
    <col min="3331" max="3331" width="14.42578125" style="427" customWidth="1"/>
    <col min="3332" max="3332" width="12.85546875" style="427" customWidth="1"/>
    <col min="3333" max="3333" width="15.7109375" style="427" customWidth="1"/>
    <col min="3334" max="3334" width="13.7109375" style="427" customWidth="1"/>
    <col min="3335" max="3335" width="13.5703125" style="427" customWidth="1"/>
    <col min="3336" max="3336" width="14" style="427" customWidth="1"/>
    <col min="3337" max="3337" width="12.42578125" style="427" customWidth="1"/>
    <col min="3338" max="3339" width="12.7109375" style="427" customWidth="1"/>
    <col min="3340" max="3340" width="23.5703125" style="427" customWidth="1"/>
    <col min="3341" max="3584" width="9.140625" style="427"/>
    <col min="3585" max="3585" width="5.5703125" style="427" bestFit="1" customWidth="1"/>
    <col min="3586" max="3586" width="26.7109375" style="427" customWidth="1"/>
    <col min="3587" max="3587" width="14.42578125" style="427" customWidth="1"/>
    <col min="3588" max="3588" width="12.85546875" style="427" customWidth="1"/>
    <col min="3589" max="3589" width="15.7109375" style="427" customWidth="1"/>
    <col min="3590" max="3590" width="13.7109375" style="427" customWidth="1"/>
    <col min="3591" max="3591" width="13.5703125" style="427" customWidth="1"/>
    <col min="3592" max="3592" width="14" style="427" customWidth="1"/>
    <col min="3593" max="3593" width="12.42578125" style="427" customWidth="1"/>
    <col min="3594" max="3595" width="12.7109375" style="427" customWidth="1"/>
    <col min="3596" max="3596" width="23.5703125" style="427" customWidth="1"/>
    <col min="3597" max="3840" width="9.140625" style="427"/>
    <col min="3841" max="3841" width="5.5703125" style="427" bestFit="1" customWidth="1"/>
    <col min="3842" max="3842" width="26.7109375" style="427" customWidth="1"/>
    <col min="3843" max="3843" width="14.42578125" style="427" customWidth="1"/>
    <col min="3844" max="3844" width="12.85546875" style="427" customWidth="1"/>
    <col min="3845" max="3845" width="15.7109375" style="427" customWidth="1"/>
    <col min="3846" max="3846" width="13.7109375" style="427" customWidth="1"/>
    <col min="3847" max="3847" width="13.5703125" style="427" customWidth="1"/>
    <col min="3848" max="3848" width="14" style="427" customWidth="1"/>
    <col min="3849" max="3849" width="12.42578125" style="427" customWidth="1"/>
    <col min="3850" max="3851" width="12.7109375" style="427" customWidth="1"/>
    <col min="3852" max="3852" width="23.5703125" style="427" customWidth="1"/>
    <col min="3853" max="4096" width="9.140625" style="427"/>
    <col min="4097" max="4097" width="5.5703125" style="427" bestFit="1" customWidth="1"/>
    <col min="4098" max="4098" width="26.7109375" style="427" customWidth="1"/>
    <col min="4099" max="4099" width="14.42578125" style="427" customWidth="1"/>
    <col min="4100" max="4100" width="12.85546875" style="427" customWidth="1"/>
    <col min="4101" max="4101" width="15.7109375" style="427" customWidth="1"/>
    <col min="4102" max="4102" width="13.7109375" style="427" customWidth="1"/>
    <col min="4103" max="4103" width="13.5703125" style="427" customWidth="1"/>
    <col min="4104" max="4104" width="14" style="427" customWidth="1"/>
    <col min="4105" max="4105" width="12.42578125" style="427" customWidth="1"/>
    <col min="4106" max="4107" width="12.7109375" style="427" customWidth="1"/>
    <col min="4108" max="4108" width="23.5703125" style="427" customWidth="1"/>
    <col min="4109" max="4352" width="9.140625" style="427"/>
    <col min="4353" max="4353" width="5.5703125" style="427" bestFit="1" customWidth="1"/>
    <col min="4354" max="4354" width="26.7109375" style="427" customWidth="1"/>
    <col min="4355" max="4355" width="14.42578125" style="427" customWidth="1"/>
    <col min="4356" max="4356" width="12.85546875" style="427" customWidth="1"/>
    <col min="4357" max="4357" width="15.7109375" style="427" customWidth="1"/>
    <col min="4358" max="4358" width="13.7109375" style="427" customWidth="1"/>
    <col min="4359" max="4359" width="13.5703125" style="427" customWidth="1"/>
    <col min="4360" max="4360" width="14" style="427" customWidth="1"/>
    <col min="4361" max="4361" width="12.42578125" style="427" customWidth="1"/>
    <col min="4362" max="4363" width="12.7109375" style="427" customWidth="1"/>
    <col min="4364" max="4364" width="23.5703125" style="427" customWidth="1"/>
    <col min="4365" max="4608" width="9.140625" style="427"/>
    <col min="4609" max="4609" width="5.5703125" style="427" bestFit="1" customWidth="1"/>
    <col min="4610" max="4610" width="26.7109375" style="427" customWidth="1"/>
    <col min="4611" max="4611" width="14.42578125" style="427" customWidth="1"/>
    <col min="4612" max="4612" width="12.85546875" style="427" customWidth="1"/>
    <col min="4613" max="4613" width="15.7109375" style="427" customWidth="1"/>
    <col min="4614" max="4614" width="13.7109375" style="427" customWidth="1"/>
    <col min="4615" max="4615" width="13.5703125" style="427" customWidth="1"/>
    <col min="4616" max="4616" width="14" style="427" customWidth="1"/>
    <col min="4617" max="4617" width="12.42578125" style="427" customWidth="1"/>
    <col min="4618" max="4619" width="12.7109375" style="427" customWidth="1"/>
    <col min="4620" max="4620" width="23.5703125" style="427" customWidth="1"/>
    <col min="4621" max="4864" width="9.140625" style="427"/>
    <col min="4865" max="4865" width="5.5703125" style="427" bestFit="1" customWidth="1"/>
    <col min="4866" max="4866" width="26.7109375" style="427" customWidth="1"/>
    <col min="4867" max="4867" width="14.42578125" style="427" customWidth="1"/>
    <col min="4868" max="4868" width="12.85546875" style="427" customWidth="1"/>
    <col min="4869" max="4869" width="15.7109375" style="427" customWidth="1"/>
    <col min="4870" max="4870" width="13.7109375" style="427" customWidth="1"/>
    <col min="4871" max="4871" width="13.5703125" style="427" customWidth="1"/>
    <col min="4872" max="4872" width="14" style="427" customWidth="1"/>
    <col min="4873" max="4873" width="12.42578125" style="427" customWidth="1"/>
    <col min="4874" max="4875" width="12.7109375" style="427" customWidth="1"/>
    <col min="4876" max="4876" width="23.5703125" style="427" customWidth="1"/>
    <col min="4877" max="5120" width="9.140625" style="427"/>
    <col min="5121" max="5121" width="5.5703125" style="427" bestFit="1" customWidth="1"/>
    <col min="5122" max="5122" width="26.7109375" style="427" customWidth="1"/>
    <col min="5123" max="5123" width="14.42578125" style="427" customWidth="1"/>
    <col min="5124" max="5124" width="12.85546875" style="427" customWidth="1"/>
    <col min="5125" max="5125" width="15.7109375" style="427" customWidth="1"/>
    <col min="5126" max="5126" width="13.7109375" style="427" customWidth="1"/>
    <col min="5127" max="5127" width="13.5703125" style="427" customWidth="1"/>
    <col min="5128" max="5128" width="14" style="427" customWidth="1"/>
    <col min="5129" max="5129" width="12.42578125" style="427" customWidth="1"/>
    <col min="5130" max="5131" width="12.7109375" style="427" customWidth="1"/>
    <col min="5132" max="5132" width="23.5703125" style="427" customWidth="1"/>
    <col min="5133" max="5376" width="9.140625" style="427"/>
    <col min="5377" max="5377" width="5.5703125" style="427" bestFit="1" customWidth="1"/>
    <col min="5378" max="5378" width="26.7109375" style="427" customWidth="1"/>
    <col min="5379" max="5379" width="14.42578125" style="427" customWidth="1"/>
    <col min="5380" max="5380" width="12.85546875" style="427" customWidth="1"/>
    <col min="5381" max="5381" width="15.7109375" style="427" customWidth="1"/>
    <col min="5382" max="5382" width="13.7109375" style="427" customWidth="1"/>
    <col min="5383" max="5383" width="13.5703125" style="427" customWidth="1"/>
    <col min="5384" max="5384" width="14" style="427" customWidth="1"/>
    <col min="5385" max="5385" width="12.42578125" style="427" customWidth="1"/>
    <col min="5386" max="5387" width="12.7109375" style="427" customWidth="1"/>
    <col min="5388" max="5388" width="23.5703125" style="427" customWidth="1"/>
    <col min="5389" max="5632" width="9.140625" style="427"/>
    <col min="5633" max="5633" width="5.5703125" style="427" bestFit="1" customWidth="1"/>
    <col min="5634" max="5634" width="26.7109375" style="427" customWidth="1"/>
    <col min="5635" max="5635" width="14.42578125" style="427" customWidth="1"/>
    <col min="5636" max="5636" width="12.85546875" style="427" customWidth="1"/>
    <col min="5637" max="5637" width="15.7109375" style="427" customWidth="1"/>
    <col min="5638" max="5638" width="13.7109375" style="427" customWidth="1"/>
    <col min="5639" max="5639" width="13.5703125" style="427" customWidth="1"/>
    <col min="5640" max="5640" width="14" style="427" customWidth="1"/>
    <col min="5641" max="5641" width="12.42578125" style="427" customWidth="1"/>
    <col min="5642" max="5643" width="12.7109375" style="427" customWidth="1"/>
    <col min="5644" max="5644" width="23.5703125" style="427" customWidth="1"/>
    <col min="5645" max="5888" width="9.140625" style="427"/>
    <col min="5889" max="5889" width="5.5703125" style="427" bestFit="1" customWidth="1"/>
    <col min="5890" max="5890" width="26.7109375" style="427" customWidth="1"/>
    <col min="5891" max="5891" width="14.42578125" style="427" customWidth="1"/>
    <col min="5892" max="5892" width="12.85546875" style="427" customWidth="1"/>
    <col min="5893" max="5893" width="15.7109375" style="427" customWidth="1"/>
    <col min="5894" max="5894" width="13.7109375" style="427" customWidth="1"/>
    <col min="5895" max="5895" width="13.5703125" style="427" customWidth="1"/>
    <col min="5896" max="5896" width="14" style="427" customWidth="1"/>
    <col min="5897" max="5897" width="12.42578125" style="427" customWidth="1"/>
    <col min="5898" max="5899" width="12.7109375" style="427" customWidth="1"/>
    <col min="5900" max="5900" width="23.5703125" style="427" customWidth="1"/>
    <col min="5901" max="6144" width="9.140625" style="427"/>
    <col min="6145" max="6145" width="5.5703125" style="427" bestFit="1" customWidth="1"/>
    <col min="6146" max="6146" width="26.7109375" style="427" customWidth="1"/>
    <col min="6147" max="6147" width="14.42578125" style="427" customWidth="1"/>
    <col min="6148" max="6148" width="12.85546875" style="427" customWidth="1"/>
    <col min="6149" max="6149" width="15.7109375" style="427" customWidth="1"/>
    <col min="6150" max="6150" width="13.7109375" style="427" customWidth="1"/>
    <col min="6151" max="6151" width="13.5703125" style="427" customWidth="1"/>
    <col min="6152" max="6152" width="14" style="427" customWidth="1"/>
    <col min="6153" max="6153" width="12.42578125" style="427" customWidth="1"/>
    <col min="6154" max="6155" width="12.7109375" style="427" customWidth="1"/>
    <col min="6156" max="6156" width="23.5703125" style="427" customWidth="1"/>
    <col min="6157" max="6400" width="9.140625" style="427"/>
    <col min="6401" max="6401" width="5.5703125" style="427" bestFit="1" customWidth="1"/>
    <col min="6402" max="6402" width="26.7109375" style="427" customWidth="1"/>
    <col min="6403" max="6403" width="14.42578125" style="427" customWidth="1"/>
    <col min="6404" max="6404" width="12.85546875" style="427" customWidth="1"/>
    <col min="6405" max="6405" width="15.7109375" style="427" customWidth="1"/>
    <col min="6406" max="6406" width="13.7109375" style="427" customWidth="1"/>
    <col min="6407" max="6407" width="13.5703125" style="427" customWidth="1"/>
    <col min="6408" max="6408" width="14" style="427" customWidth="1"/>
    <col min="6409" max="6409" width="12.42578125" style="427" customWidth="1"/>
    <col min="6410" max="6411" width="12.7109375" style="427" customWidth="1"/>
    <col min="6412" max="6412" width="23.5703125" style="427" customWidth="1"/>
    <col min="6413" max="6656" width="9.140625" style="427"/>
    <col min="6657" max="6657" width="5.5703125" style="427" bestFit="1" customWidth="1"/>
    <col min="6658" max="6658" width="26.7109375" style="427" customWidth="1"/>
    <col min="6659" max="6659" width="14.42578125" style="427" customWidth="1"/>
    <col min="6660" max="6660" width="12.85546875" style="427" customWidth="1"/>
    <col min="6661" max="6661" width="15.7109375" style="427" customWidth="1"/>
    <col min="6662" max="6662" width="13.7109375" style="427" customWidth="1"/>
    <col min="6663" max="6663" width="13.5703125" style="427" customWidth="1"/>
    <col min="6664" max="6664" width="14" style="427" customWidth="1"/>
    <col min="6665" max="6665" width="12.42578125" style="427" customWidth="1"/>
    <col min="6666" max="6667" width="12.7109375" style="427" customWidth="1"/>
    <col min="6668" max="6668" width="23.5703125" style="427" customWidth="1"/>
    <col min="6669" max="6912" width="9.140625" style="427"/>
    <col min="6913" max="6913" width="5.5703125" style="427" bestFit="1" customWidth="1"/>
    <col min="6914" max="6914" width="26.7109375" style="427" customWidth="1"/>
    <col min="6915" max="6915" width="14.42578125" style="427" customWidth="1"/>
    <col min="6916" max="6916" width="12.85546875" style="427" customWidth="1"/>
    <col min="6917" max="6917" width="15.7109375" style="427" customWidth="1"/>
    <col min="6918" max="6918" width="13.7109375" style="427" customWidth="1"/>
    <col min="6919" max="6919" width="13.5703125" style="427" customWidth="1"/>
    <col min="6920" max="6920" width="14" style="427" customWidth="1"/>
    <col min="6921" max="6921" width="12.42578125" style="427" customWidth="1"/>
    <col min="6922" max="6923" width="12.7109375" style="427" customWidth="1"/>
    <col min="6924" max="6924" width="23.5703125" style="427" customWidth="1"/>
    <col min="6925" max="7168" width="9.140625" style="427"/>
    <col min="7169" max="7169" width="5.5703125" style="427" bestFit="1" customWidth="1"/>
    <col min="7170" max="7170" width="26.7109375" style="427" customWidth="1"/>
    <col min="7171" max="7171" width="14.42578125" style="427" customWidth="1"/>
    <col min="7172" max="7172" width="12.85546875" style="427" customWidth="1"/>
    <col min="7173" max="7173" width="15.7109375" style="427" customWidth="1"/>
    <col min="7174" max="7174" width="13.7109375" style="427" customWidth="1"/>
    <col min="7175" max="7175" width="13.5703125" style="427" customWidth="1"/>
    <col min="7176" max="7176" width="14" style="427" customWidth="1"/>
    <col min="7177" max="7177" width="12.42578125" style="427" customWidth="1"/>
    <col min="7178" max="7179" width="12.7109375" style="427" customWidth="1"/>
    <col min="7180" max="7180" width="23.5703125" style="427" customWidth="1"/>
    <col min="7181" max="7424" width="9.140625" style="427"/>
    <col min="7425" max="7425" width="5.5703125" style="427" bestFit="1" customWidth="1"/>
    <col min="7426" max="7426" width="26.7109375" style="427" customWidth="1"/>
    <col min="7427" max="7427" width="14.42578125" style="427" customWidth="1"/>
    <col min="7428" max="7428" width="12.85546875" style="427" customWidth="1"/>
    <col min="7429" max="7429" width="15.7109375" style="427" customWidth="1"/>
    <col min="7430" max="7430" width="13.7109375" style="427" customWidth="1"/>
    <col min="7431" max="7431" width="13.5703125" style="427" customWidth="1"/>
    <col min="7432" max="7432" width="14" style="427" customWidth="1"/>
    <col min="7433" max="7433" width="12.42578125" style="427" customWidth="1"/>
    <col min="7434" max="7435" width="12.7109375" style="427" customWidth="1"/>
    <col min="7436" max="7436" width="23.5703125" style="427" customWidth="1"/>
    <col min="7437" max="7680" width="9.140625" style="427"/>
    <col min="7681" max="7681" width="5.5703125" style="427" bestFit="1" customWidth="1"/>
    <col min="7682" max="7682" width="26.7109375" style="427" customWidth="1"/>
    <col min="7683" max="7683" width="14.42578125" style="427" customWidth="1"/>
    <col min="7684" max="7684" width="12.85546875" style="427" customWidth="1"/>
    <col min="7685" max="7685" width="15.7109375" style="427" customWidth="1"/>
    <col min="7686" max="7686" width="13.7109375" style="427" customWidth="1"/>
    <col min="7687" max="7687" width="13.5703125" style="427" customWidth="1"/>
    <col min="7688" max="7688" width="14" style="427" customWidth="1"/>
    <col min="7689" max="7689" width="12.42578125" style="427" customWidth="1"/>
    <col min="7690" max="7691" width="12.7109375" style="427" customWidth="1"/>
    <col min="7692" max="7692" width="23.5703125" style="427" customWidth="1"/>
    <col min="7693" max="7936" width="9.140625" style="427"/>
    <col min="7937" max="7937" width="5.5703125" style="427" bestFit="1" customWidth="1"/>
    <col min="7938" max="7938" width="26.7109375" style="427" customWidth="1"/>
    <col min="7939" max="7939" width="14.42578125" style="427" customWidth="1"/>
    <col min="7940" max="7940" width="12.85546875" style="427" customWidth="1"/>
    <col min="7941" max="7941" width="15.7109375" style="427" customWidth="1"/>
    <col min="7942" max="7942" width="13.7109375" style="427" customWidth="1"/>
    <col min="7943" max="7943" width="13.5703125" style="427" customWidth="1"/>
    <col min="7944" max="7944" width="14" style="427" customWidth="1"/>
    <col min="7945" max="7945" width="12.42578125" style="427" customWidth="1"/>
    <col min="7946" max="7947" width="12.7109375" style="427" customWidth="1"/>
    <col min="7948" max="7948" width="23.5703125" style="427" customWidth="1"/>
    <col min="7949" max="8192" width="9.140625" style="427"/>
    <col min="8193" max="8193" width="5.5703125" style="427" bestFit="1" customWidth="1"/>
    <col min="8194" max="8194" width="26.7109375" style="427" customWidth="1"/>
    <col min="8195" max="8195" width="14.42578125" style="427" customWidth="1"/>
    <col min="8196" max="8196" width="12.85546875" style="427" customWidth="1"/>
    <col min="8197" max="8197" width="15.7109375" style="427" customWidth="1"/>
    <col min="8198" max="8198" width="13.7109375" style="427" customWidth="1"/>
    <col min="8199" max="8199" width="13.5703125" style="427" customWidth="1"/>
    <col min="8200" max="8200" width="14" style="427" customWidth="1"/>
    <col min="8201" max="8201" width="12.42578125" style="427" customWidth="1"/>
    <col min="8202" max="8203" width="12.7109375" style="427" customWidth="1"/>
    <col min="8204" max="8204" width="23.5703125" style="427" customWidth="1"/>
    <col min="8205" max="8448" width="9.140625" style="427"/>
    <col min="8449" max="8449" width="5.5703125" style="427" bestFit="1" customWidth="1"/>
    <col min="8450" max="8450" width="26.7109375" style="427" customWidth="1"/>
    <col min="8451" max="8451" width="14.42578125" style="427" customWidth="1"/>
    <col min="8452" max="8452" width="12.85546875" style="427" customWidth="1"/>
    <col min="8453" max="8453" width="15.7109375" style="427" customWidth="1"/>
    <col min="8454" max="8454" width="13.7109375" style="427" customWidth="1"/>
    <col min="8455" max="8455" width="13.5703125" style="427" customWidth="1"/>
    <col min="8456" max="8456" width="14" style="427" customWidth="1"/>
    <col min="8457" max="8457" width="12.42578125" style="427" customWidth="1"/>
    <col min="8458" max="8459" width="12.7109375" style="427" customWidth="1"/>
    <col min="8460" max="8460" width="23.5703125" style="427" customWidth="1"/>
    <col min="8461" max="8704" width="9.140625" style="427"/>
    <col min="8705" max="8705" width="5.5703125" style="427" bestFit="1" customWidth="1"/>
    <col min="8706" max="8706" width="26.7109375" style="427" customWidth="1"/>
    <col min="8707" max="8707" width="14.42578125" style="427" customWidth="1"/>
    <col min="8708" max="8708" width="12.85546875" style="427" customWidth="1"/>
    <col min="8709" max="8709" width="15.7109375" style="427" customWidth="1"/>
    <col min="8710" max="8710" width="13.7109375" style="427" customWidth="1"/>
    <col min="8711" max="8711" width="13.5703125" style="427" customWidth="1"/>
    <col min="8712" max="8712" width="14" style="427" customWidth="1"/>
    <col min="8713" max="8713" width="12.42578125" style="427" customWidth="1"/>
    <col min="8714" max="8715" width="12.7109375" style="427" customWidth="1"/>
    <col min="8716" max="8716" width="23.5703125" style="427" customWidth="1"/>
    <col min="8717" max="8960" width="9.140625" style="427"/>
    <col min="8961" max="8961" width="5.5703125" style="427" bestFit="1" customWidth="1"/>
    <col min="8962" max="8962" width="26.7109375" style="427" customWidth="1"/>
    <col min="8963" max="8963" width="14.42578125" style="427" customWidth="1"/>
    <col min="8964" max="8964" width="12.85546875" style="427" customWidth="1"/>
    <col min="8965" max="8965" width="15.7109375" style="427" customWidth="1"/>
    <col min="8966" max="8966" width="13.7109375" style="427" customWidth="1"/>
    <col min="8967" max="8967" width="13.5703125" style="427" customWidth="1"/>
    <col min="8968" max="8968" width="14" style="427" customWidth="1"/>
    <col min="8969" max="8969" width="12.42578125" style="427" customWidth="1"/>
    <col min="8970" max="8971" width="12.7109375" style="427" customWidth="1"/>
    <col min="8972" max="8972" width="23.5703125" style="427" customWidth="1"/>
    <col min="8973" max="9216" width="9.140625" style="427"/>
    <col min="9217" max="9217" width="5.5703125" style="427" bestFit="1" customWidth="1"/>
    <col min="9218" max="9218" width="26.7109375" style="427" customWidth="1"/>
    <col min="9219" max="9219" width="14.42578125" style="427" customWidth="1"/>
    <col min="9220" max="9220" width="12.85546875" style="427" customWidth="1"/>
    <col min="9221" max="9221" width="15.7109375" style="427" customWidth="1"/>
    <col min="9222" max="9222" width="13.7109375" style="427" customWidth="1"/>
    <col min="9223" max="9223" width="13.5703125" style="427" customWidth="1"/>
    <col min="9224" max="9224" width="14" style="427" customWidth="1"/>
    <col min="9225" max="9225" width="12.42578125" style="427" customWidth="1"/>
    <col min="9226" max="9227" width="12.7109375" style="427" customWidth="1"/>
    <col min="9228" max="9228" width="23.5703125" style="427" customWidth="1"/>
    <col min="9229" max="9472" width="9.140625" style="427"/>
    <col min="9473" max="9473" width="5.5703125" style="427" bestFit="1" customWidth="1"/>
    <col min="9474" max="9474" width="26.7109375" style="427" customWidth="1"/>
    <col min="9475" max="9475" width="14.42578125" style="427" customWidth="1"/>
    <col min="9476" max="9476" width="12.85546875" style="427" customWidth="1"/>
    <col min="9477" max="9477" width="15.7109375" style="427" customWidth="1"/>
    <col min="9478" max="9478" width="13.7109375" style="427" customWidth="1"/>
    <col min="9479" max="9479" width="13.5703125" style="427" customWidth="1"/>
    <col min="9480" max="9480" width="14" style="427" customWidth="1"/>
    <col min="9481" max="9481" width="12.42578125" style="427" customWidth="1"/>
    <col min="9482" max="9483" width="12.7109375" style="427" customWidth="1"/>
    <col min="9484" max="9484" width="23.5703125" style="427" customWidth="1"/>
    <col min="9485" max="9728" width="9.140625" style="427"/>
    <col min="9729" max="9729" width="5.5703125" style="427" bestFit="1" customWidth="1"/>
    <col min="9730" max="9730" width="26.7109375" style="427" customWidth="1"/>
    <col min="9731" max="9731" width="14.42578125" style="427" customWidth="1"/>
    <col min="9732" max="9732" width="12.85546875" style="427" customWidth="1"/>
    <col min="9733" max="9733" width="15.7109375" style="427" customWidth="1"/>
    <col min="9734" max="9734" width="13.7109375" style="427" customWidth="1"/>
    <col min="9735" max="9735" width="13.5703125" style="427" customWidth="1"/>
    <col min="9736" max="9736" width="14" style="427" customWidth="1"/>
    <col min="9737" max="9737" width="12.42578125" style="427" customWidth="1"/>
    <col min="9738" max="9739" width="12.7109375" style="427" customWidth="1"/>
    <col min="9740" max="9740" width="23.5703125" style="427" customWidth="1"/>
    <col min="9741" max="9984" width="9.140625" style="427"/>
    <col min="9985" max="9985" width="5.5703125" style="427" bestFit="1" customWidth="1"/>
    <col min="9986" max="9986" width="26.7109375" style="427" customWidth="1"/>
    <col min="9987" max="9987" width="14.42578125" style="427" customWidth="1"/>
    <col min="9988" max="9988" width="12.85546875" style="427" customWidth="1"/>
    <col min="9989" max="9989" width="15.7109375" style="427" customWidth="1"/>
    <col min="9990" max="9990" width="13.7109375" style="427" customWidth="1"/>
    <col min="9991" max="9991" width="13.5703125" style="427" customWidth="1"/>
    <col min="9992" max="9992" width="14" style="427" customWidth="1"/>
    <col min="9993" max="9993" width="12.42578125" style="427" customWidth="1"/>
    <col min="9994" max="9995" width="12.7109375" style="427" customWidth="1"/>
    <col min="9996" max="9996" width="23.5703125" style="427" customWidth="1"/>
    <col min="9997" max="10240" width="9.140625" style="427"/>
    <col min="10241" max="10241" width="5.5703125" style="427" bestFit="1" customWidth="1"/>
    <col min="10242" max="10242" width="26.7109375" style="427" customWidth="1"/>
    <col min="10243" max="10243" width="14.42578125" style="427" customWidth="1"/>
    <col min="10244" max="10244" width="12.85546875" style="427" customWidth="1"/>
    <col min="10245" max="10245" width="15.7109375" style="427" customWidth="1"/>
    <col min="10246" max="10246" width="13.7109375" style="427" customWidth="1"/>
    <col min="10247" max="10247" width="13.5703125" style="427" customWidth="1"/>
    <col min="10248" max="10248" width="14" style="427" customWidth="1"/>
    <col min="10249" max="10249" width="12.42578125" style="427" customWidth="1"/>
    <col min="10250" max="10251" width="12.7109375" style="427" customWidth="1"/>
    <col min="10252" max="10252" width="23.5703125" style="427" customWidth="1"/>
    <col min="10253" max="10496" width="9.140625" style="427"/>
    <col min="10497" max="10497" width="5.5703125" style="427" bestFit="1" customWidth="1"/>
    <col min="10498" max="10498" width="26.7109375" style="427" customWidth="1"/>
    <col min="10499" max="10499" width="14.42578125" style="427" customWidth="1"/>
    <col min="10500" max="10500" width="12.85546875" style="427" customWidth="1"/>
    <col min="10501" max="10501" width="15.7109375" style="427" customWidth="1"/>
    <col min="10502" max="10502" width="13.7109375" style="427" customWidth="1"/>
    <col min="10503" max="10503" width="13.5703125" style="427" customWidth="1"/>
    <col min="10504" max="10504" width="14" style="427" customWidth="1"/>
    <col min="10505" max="10505" width="12.42578125" style="427" customWidth="1"/>
    <col min="10506" max="10507" width="12.7109375" style="427" customWidth="1"/>
    <col min="10508" max="10508" width="23.5703125" style="427" customWidth="1"/>
    <col min="10509" max="10752" width="9.140625" style="427"/>
    <col min="10753" max="10753" width="5.5703125" style="427" bestFit="1" customWidth="1"/>
    <col min="10754" max="10754" width="26.7109375" style="427" customWidth="1"/>
    <col min="10755" max="10755" width="14.42578125" style="427" customWidth="1"/>
    <col min="10756" max="10756" width="12.85546875" style="427" customWidth="1"/>
    <col min="10757" max="10757" width="15.7109375" style="427" customWidth="1"/>
    <col min="10758" max="10758" width="13.7109375" style="427" customWidth="1"/>
    <col min="10759" max="10759" width="13.5703125" style="427" customWidth="1"/>
    <col min="10760" max="10760" width="14" style="427" customWidth="1"/>
    <col min="10761" max="10761" width="12.42578125" style="427" customWidth="1"/>
    <col min="10762" max="10763" width="12.7109375" style="427" customWidth="1"/>
    <col min="10764" max="10764" width="23.5703125" style="427" customWidth="1"/>
    <col min="10765" max="11008" width="9.140625" style="427"/>
    <col min="11009" max="11009" width="5.5703125" style="427" bestFit="1" customWidth="1"/>
    <col min="11010" max="11010" width="26.7109375" style="427" customWidth="1"/>
    <col min="11011" max="11011" width="14.42578125" style="427" customWidth="1"/>
    <col min="11012" max="11012" width="12.85546875" style="427" customWidth="1"/>
    <col min="11013" max="11013" width="15.7109375" style="427" customWidth="1"/>
    <col min="11014" max="11014" width="13.7109375" style="427" customWidth="1"/>
    <col min="11015" max="11015" width="13.5703125" style="427" customWidth="1"/>
    <col min="11016" max="11016" width="14" style="427" customWidth="1"/>
    <col min="11017" max="11017" width="12.42578125" style="427" customWidth="1"/>
    <col min="11018" max="11019" width="12.7109375" style="427" customWidth="1"/>
    <col min="11020" max="11020" width="23.5703125" style="427" customWidth="1"/>
    <col min="11021" max="11264" width="9.140625" style="427"/>
    <col min="11265" max="11265" width="5.5703125" style="427" bestFit="1" customWidth="1"/>
    <col min="11266" max="11266" width="26.7109375" style="427" customWidth="1"/>
    <col min="11267" max="11267" width="14.42578125" style="427" customWidth="1"/>
    <col min="11268" max="11268" width="12.85546875" style="427" customWidth="1"/>
    <col min="11269" max="11269" width="15.7109375" style="427" customWidth="1"/>
    <col min="11270" max="11270" width="13.7109375" style="427" customWidth="1"/>
    <col min="11271" max="11271" width="13.5703125" style="427" customWidth="1"/>
    <col min="11272" max="11272" width="14" style="427" customWidth="1"/>
    <col min="11273" max="11273" width="12.42578125" style="427" customWidth="1"/>
    <col min="11274" max="11275" width="12.7109375" style="427" customWidth="1"/>
    <col min="11276" max="11276" width="23.5703125" style="427" customWidth="1"/>
    <col min="11277" max="11520" width="9.140625" style="427"/>
    <col min="11521" max="11521" width="5.5703125" style="427" bestFit="1" customWidth="1"/>
    <col min="11522" max="11522" width="26.7109375" style="427" customWidth="1"/>
    <col min="11523" max="11523" width="14.42578125" style="427" customWidth="1"/>
    <col min="11524" max="11524" width="12.85546875" style="427" customWidth="1"/>
    <col min="11525" max="11525" width="15.7109375" style="427" customWidth="1"/>
    <col min="11526" max="11526" width="13.7109375" style="427" customWidth="1"/>
    <col min="11527" max="11527" width="13.5703125" style="427" customWidth="1"/>
    <col min="11528" max="11528" width="14" style="427" customWidth="1"/>
    <col min="11529" max="11529" width="12.42578125" style="427" customWidth="1"/>
    <col min="11530" max="11531" width="12.7109375" style="427" customWidth="1"/>
    <col min="11532" max="11532" width="23.5703125" style="427" customWidth="1"/>
    <col min="11533" max="11776" width="9.140625" style="427"/>
    <col min="11777" max="11777" width="5.5703125" style="427" bestFit="1" customWidth="1"/>
    <col min="11778" max="11778" width="26.7109375" style="427" customWidth="1"/>
    <col min="11779" max="11779" width="14.42578125" style="427" customWidth="1"/>
    <col min="11780" max="11780" width="12.85546875" style="427" customWidth="1"/>
    <col min="11781" max="11781" width="15.7109375" style="427" customWidth="1"/>
    <col min="11782" max="11782" width="13.7109375" style="427" customWidth="1"/>
    <col min="11783" max="11783" width="13.5703125" style="427" customWidth="1"/>
    <col min="11784" max="11784" width="14" style="427" customWidth="1"/>
    <col min="11785" max="11785" width="12.42578125" style="427" customWidth="1"/>
    <col min="11786" max="11787" width="12.7109375" style="427" customWidth="1"/>
    <col min="11788" max="11788" width="23.5703125" style="427" customWidth="1"/>
    <col min="11789" max="12032" width="9.140625" style="427"/>
    <col min="12033" max="12033" width="5.5703125" style="427" bestFit="1" customWidth="1"/>
    <col min="12034" max="12034" width="26.7109375" style="427" customWidth="1"/>
    <col min="12035" max="12035" width="14.42578125" style="427" customWidth="1"/>
    <col min="12036" max="12036" width="12.85546875" style="427" customWidth="1"/>
    <col min="12037" max="12037" width="15.7109375" style="427" customWidth="1"/>
    <col min="12038" max="12038" width="13.7109375" style="427" customWidth="1"/>
    <col min="12039" max="12039" width="13.5703125" style="427" customWidth="1"/>
    <col min="12040" max="12040" width="14" style="427" customWidth="1"/>
    <col min="12041" max="12041" width="12.42578125" style="427" customWidth="1"/>
    <col min="12042" max="12043" width="12.7109375" style="427" customWidth="1"/>
    <col min="12044" max="12044" width="23.5703125" style="427" customWidth="1"/>
    <col min="12045" max="12288" width="9.140625" style="427"/>
    <col min="12289" max="12289" width="5.5703125" style="427" bestFit="1" customWidth="1"/>
    <col min="12290" max="12290" width="26.7109375" style="427" customWidth="1"/>
    <col min="12291" max="12291" width="14.42578125" style="427" customWidth="1"/>
    <col min="12292" max="12292" width="12.85546875" style="427" customWidth="1"/>
    <col min="12293" max="12293" width="15.7109375" style="427" customWidth="1"/>
    <col min="12294" max="12294" width="13.7109375" style="427" customWidth="1"/>
    <col min="12295" max="12295" width="13.5703125" style="427" customWidth="1"/>
    <col min="12296" max="12296" width="14" style="427" customWidth="1"/>
    <col min="12297" max="12297" width="12.42578125" style="427" customWidth="1"/>
    <col min="12298" max="12299" width="12.7109375" style="427" customWidth="1"/>
    <col min="12300" max="12300" width="23.5703125" style="427" customWidth="1"/>
    <col min="12301" max="12544" width="9.140625" style="427"/>
    <col min="12545" max="12545" width="5.5703125" style="427" bestFit="1" customWidth="1"/>
    <col min="12546" max="12546" width="26.7109375" style="427" customWidth="1"/>
    <col min="12547" max="12547" width="14.42578125" style="427" customWidth="1"/>
    <col min="12548" max="12548" width="12.85546875" style="427" customWidth="1"/>
    <col min="12549" max="12549" width="15.7109375" style="427" customWidth="1"/>
    <col min="12550" max="12550" width="13.7109375" style="427" customWidth="1"/>
    <col min="12551" max="12551" width="13.5703125" style="427" customWidth="1"/>
    <col min="12552" max="12552" width="14" style="427" customWidth="1"/>
    <col min="12553" max="12553" width="12.42578125" style="427" customWidth="1"/>
    <col min="12554" max="12555" width="12.7109375" style="427" customWidth="1"/>
    <col min="12556" max="12556" width="23.5703125" style="427" customWidth="1"/>
    <col min="12557" max="12800" width="9.140625" style="427"/>
    <col min="12801" max="12801" width="5.5703125" style="427" bestFit="1" customWidth="1"/>
    <col min="12802" max="12802" width="26.7109375" style="427" customWidth="1"/>
    <col min="12803" max="12803" width="14.42578125" style="427" customWidth="1"/>
    <col min="12804" max="12804" width="12.85546875" style="427" customWidth="1"/>
    <col min="12805" max="12805" width="15.7109375" style="427" customWidth="1"/>
    <col min="12806" max="12806" width="13.7109375" style="427" customWidth="1"/>
    <col min="12807" max="12807" width="13.5703125" style="427" customWidth="1"/>
    <col min="12808" max="12808" width="14" style="427" customWidth="1"/>
    <col min="12809" max="12809" width="12.42578125" style="427" customWidth="1"/>
    <col min="12810" max="12811" width="12.7109375" style="427" customWidth="1"/>
    <col min="12812" max="12812" width="23.5703125" style="427" customWidth="1"/>
    <col min="12813" max="13056" width="9.140625" style="427"/>
    <col min="13057" max="13057" width="5.5703125" style="427" bestFit="1" customWidth="1"/>
    <col min="13058" max="13058" width="26.7109375" style="427" customWidth="1"/>
    <col min="13059" max="13059" width="14.42578125" style="427" customWidth="1"/>
    <col min="13060" max="13060" width="12.85546875" style="427" customWidth="1"/>
    <col min="13061" max="13061" width="15.7109375" style="427" customWidth="1"/>
    <col min="13062" max="13062" width="13.7109375" style="427" customWidth="1"/>
    <col min="13063" max="13063" width="13.5703125" style="427" customWidth="1"/>
    <col min="13064" max="13064" width="14" style="427" customWidth="1"/>
    <col min="13065" max="13065" width="12.42578125" style="427" customWidth="1"/>
    <col min="13066" max="13067" width="12.7109375" style="427" customWidth="1"/>
    <col min="13068" max="13068" width="23.5703125" style="427" customWidth="1"/>
    <col min="13069" max="13312" width="9.140625" style="427"/>
    <col min="13313" max="13313" width="5.5703125" style="427" bestFit="1" customWidth="1"/>
    <col min="13314" max="13314" width="26.7109375" style="427" customWidth="1"/>
    <col min="13315" max="13315" width="14.42578125" style="427" customWidth="1"/>
    <col min="13316" max="13316" width="12.85546875" style="427" customWidth="1"/>
    <col min="13317" max="13317" width="15.7109375" style="427" customWidth="1"/>
    <col min="13318" max="13318" width="13.7109375" style="427" customWidth="1"/>
    <col min="13319" max="13319" width="13.5703125" style="427" customWidth="1"/>
    <col min="13320" max="13320" width="14" style="427" customWidth="1"/>
    <col min="13321" max="13321" width="12.42578125" style="427" customWidth="1"/>
    <col min="13322" max="13323" width="12.7109375" style="427" customWidth="1"/>
    <col min="13324" max="13324" width="23.5703125" style="427" customWidth="1"/>
    <col min="13325" max="13568" width="9.140625" style="427"/>
    <col min="13569" max="13569" width="5.5703125" style="427" bestFit="1" customWidth="1"/>
    <col min="13570" max="13570" width="26.7109375" style="427" customWidth="1"/>
    <col min="13571" max="13571" width="14.42578125" style="427" customWidth="1"/>
    <col min="13572" max="13572" width="12.85546875" style="427" customWidth="1"/>
    <col min="13573" max="13573" width="15.7109375" style="427" customWidth="1"/>
    <col min="13574" max="13574" width="13.7109375" style="427" customWidth="1"/>
    <col min="13575" max="13575" width="13.5703125" style="427" customWidth="1"/>
    <col min="13576" max="13576" width="14" style="427" customWidth="1"/>
    <col min="13577" max="13577" width="12.42578125" style="427" customWidth="1"/>
    <col min="13578" max="13579" width="12.7109375" style="427" customWidth="1"/>
    <col min="13580" max="13580" width="23.5703125" style="427" customWidth="1"/>
    <col min="13581" max="13824" width="9.140625" style="427"/>
    <col min="13825" max="13825" width="5.5703125" style="427" bestFit="1" customWidth="1"/>
    <col min="13826" max="13826" width="26.7109375" style="427" customWidth="1"/>
    <col min="13827" max="13827" width="14.42578125" style="427" customWidth="1"/>
    <col min="13828" max="13828" width="12.85546875" style="427" customWidth="1"/>
    <col min="13829" max="13829" width="15.7109375" style="427" customWidth="1"/>
    <col min="13830" max="13830" width="13.7109375" style="427" customWidth="1"/>
    <col min="13831" max="13831" width="13.5703125" style="427" customWidth="1"/>
    <col min="13832" max="13832" width="14" style="427" customWidth="1"/>
    <col min="13833" max="13833" width="12.42578125" style="427" customWidth="1"/>
    <col min="13834" max="13835" width="12.7109375" style="427" customWidth="1"/>
    <col min="13836" max="13836" width="23.5703125" style="427" customWidth="1"/>
    <col min="13837" max="14080" width="9.140625" style="427"/>
    <col min="14081" max="14081" width="5.5703125" style="427" bestFit="1" customWidth="1"/>
    <col min="14082" max="14082" width="26.7109375" style="427" customWidth="1"/>
    <col min="14083" max="14083" width="14.42578125" style="427" customWidth="1"/>
    <col min="14084" max="14084" width="12.85546875" style="427" customWidth="1"/>
    <col min="14085" max="14085" width="15.7109375" style="427" customWidth="1"/>
    <col min="14086" max="14086" width="13.7109375" style="427" customWidth="1"/>
    <col min="14087" max="14087" width="13.5703125" style="427" customWidth="1"/>
    <col min="14088" max="14088" width="14" style="427" customWidth="1"/>
    <col min="14089" max="14089" width="12.42578125" style="427" customWidth="1"/>
    <col min="14090" max="14091" width="12.7109375" style="427" customWidth="1"/>
    <col min="14092" max="14092" width="23.5703125" style="427" customWidth="1"/>
    <col min="14093" max="14336" width="9.140625" style="427"/>
    <col min="14337" max="14337" width="5.5703125" style="427" bestFit="1" customWidth="1"/>
    <col min="14338" max="14338" width="26.7109375" style="427" customWidth="1"/>
    <col min="14339" max="14339" width="14.42578125" style="427" customWidth="1"/>
    <col min="14340" max="14340" width="12.85546875" style="427" customWidth="1"/>
    <col min="14341" max="14341" width="15.7109375" style="427" customWidth="1"/>
    <col min="14342" max="14342" width="13.7109375" style="427" customWidth="1"/>
    <col min="14343" max="14343" width="13.5703125" style="427" customWidth="1"/>
    <col min="14344" max="14344" width="14" style="427" customWidth="1"/>
    <col min="14345" max="14345" width="12.42578125" style="427" customWidth="1"/>
    <col min="14346" max="14347" width="12.7109375" style="427" customWidth="1"/>
    <col min="14348" max="14348" width="23.5703125" style="427" customWidth="1"/>
    <col min="14349" max="14592" width="9.140625" style="427"/>
    <col min="14593" max="14593" width="5.5703125" style="427" bestFit="1" customWidth="1"/>
    <col min="14594" max="14594" width="26.7109375" style="427" customWidth="1"/>
    <col min="14595" max="14595" width="14.42578125" style="427" customWidth="1"/>
    <col min="14596" max="14596" width="12.85546875" style="427" customWidth="1"/>
    <col min="14597" max="14597" width="15.7109375" style="427" customWidth="1"/>
    <col min="14598" max="14598" width="13.7109375" style="427" customWidth="1"/>
    <col min="14599" max="14599" width="13.5703125" style="427" customWidth="1"/>
    <col min="14600" max="14600" width="14" style="427" customWidth="1"/>
    <col min="14601" max="14601" width="12.42578125" style="427" customWidth="1"/>
    <col min="14602" max="14603" width="12.7109375" style="427" customWidth="1"/>
    <col min="14604" max="14604" width="23.5703125" style="427" customWidth="1"/>
    <col min="14605" max="14848" width="9.140625" style="427"/>
    <col min="14849" max="14849" width="5.5703125" style="427" bestFit="1" customWidth="1"/>
    <col min="14850" max="14850" width="26.7109375" style="427" customWidth="1"/>
    <col min="14851" max="14851" width="14.42578125" style="427" customWidth="1"/>
    <col min="14852" max="14852" width="12.85546875" style="427" customWidth="1"/>
    <col min="14853" max="14853" width="15.7109375" style="427" customWidth="1"/>
    <col min="14854" max="14854" width="13.7109375" style="427" customWidth="1"/>
    <col min="14855" max="14855" width="13.5703125" style="427" customWidth="1"/>
    <col min="14856" max="14856" width="14" style="427" customWidth="1"/>
    <col min="14857" max="14857" width="12.42578125" style="427" customWidth="1"/>
    <col min="14858" max="14859" width="12.7109375" style="427" customWidth="1"/>
    <col min="14860" max="14860" width="23.5703125" style="427" customWidth="1"/>
    <col min="14861" max="15104" width="9.140625" style="427"/>
    <col min="15105" max="15105" width="5.5703125" style="427" bestFit="1" customWidth="1"/>
    <col min="15106" max="15106" width="26.7109375" style="427" customWidth="1"/>
    <col min="15107" max="15107" width="14.42578125" style="427" customWidth="1"/>
    <col min="15108" max="15108" width="12.85546875" style="427" customWidth="1"/>
    <col min="15109" max="15109" width="15.7109375" style="427" customWidth="1"/>
    <col min="15110" max="15110" width="13.7109375" style="427" customWidth="1"/>
    <col min="15111" max="15111" width="13.5703125" style="427" customWidth="1"/>
    <col min="15112" max="15112" width="14" style="427" customWidth="1"/>
    <col min="15113" max="15113" width="12.42578125" style="427" customWidth="1"/>
    <col min="15114" max="15115" width="12.7109375" style="427" customWidth="1"/>
    <col min="15116" max="15116" width="23.5703125" style="427" customWidth="1"/>
    <col min="15117" max="15360" width="9.140625" style="427"/>
    <col min="15361" max="15361" width="5.5703125" style="427" bestFit="1" customWidth="1"/>
    <col min="15362" max="15362" width="26.7109375" style="427" customWidth="1"/>
    <col min="15363" max="15363" width="14.42578125" style="427" customWidth="1"/>
    <col min="15364" max="15364" width="12.85546875" style="427" customWidth="1"/>
    <col min="15365" max="15365" width="15.7109375" style="427" customWidth="1"/>
    <col min="15366" max="15366" width="13.7109375" style="427" customWidth="1"/>
    <col min="15367" max="15367" width="13.5703125" style="427" customWidth="1"/>
    <col min="15368" max="15368" width="14" style="427" customWidth="1"/>
    <col min="15369" max="15369" width="12.42578125" style="427" customWidth="1"/>
    <col min="15370" max="15371" width="12.7109375" style="427" customWidth="1"/>
    <col min="15372" max="15372" width="23.5703125" style="427" customWidth="1"/>
    <col min="15373" max="15616" width="9.140625" style="427"/>
    <col min="15617" max="15617" width="5.5703125" style="427" bestFit="1" customWidth="1"/>
    <col min="15618" max="15618" width="26.7109375" style="427" customWidth="1"/>
    <col min="15619" max="15619" width="14.42578125" style="427" customWidth="1"/>
    <col min="15620" max="15620" width="12.85546875" style="427" customWidth="1"/>
    <col min="15621" max="15621" width="15.7109375" style="427" customWidth="1"/>
    <col min="15622" max="15622" width="13.7109375" style="427" customWidth="1"/>
    <col min="15623" max="15623" width="13.5703125" style="427" customWidth="1"/>
    <col min="15624" max="15624" width="14" style="427" customWidth="1"/>
    <col min="15625" max="15625" width="12.42578125" style="427" customWidth="1"/>
    <col min="15626" max="15627" width="12.7109375" style="427" customWidth="1"/>
    <col min="15628" max="15628" width="23.5703125" style="427" customWidth="1"/>
    <col min="15629" max="15872" width="9.140625" style="427"/>
    <col min="15873" max="15873" width="5.5703125" style="427" bestFit="1" customWidth="1"/>
    <col min="15874" max="15874" width="26.7109375" style="427" customWidth="1"/>
    <col min="15875" max="15875" width="14.42578125" style="427" customWidth="1"/>
    <col min="15876" max="15876" width="12.85546875" style="427" customWidth="1"/>
    <col min="15877" max="15877" width="15.7109375" style="427" customWidth="1"/>
    <col min="15878" max="15878" width="13.7109375" style="427" customWidth="1"/>
    <col min="15879" max="15879" width="13.5703125" style="427" customWidth="1"/>
    <col min="15880" max="15880" width="14" style="427" customWidth="1"/>
    <col min="15881" max="15881" width="12.42578125" style="427" customWidth="1"/>
    <col min="15882" max="15883" width="12.7109375" style="427" customWidth="1"/>
    <col min="15884" max="15884" width="23.5703125" style="427" customWidth="1"/>
    <col min="15885" max="16128" width="9.140625" style="427"/>
    <col min="16129" max="16129" width="5.5703125" style="427" bestFit="1" customWidth="1"/>
    <col min="16130" max="16130" width="26.7109375" style="427" customWidth="1"/>
    <col min="16131" max="16131" width="14.42578125" style="427" customWidth="1"/>
    <col min="16132" max="16132" width="12.85546875" style="427" customWidth="1"/>
    <col min="16133" max="16133" width="15.7109375" style="427" customWidth="1"/>
    <col min="16134" max="16134" width="13.7109375" style="427" customWidth="1"/>
    <col min="16135" max="16135" width="13.5703125" style="427" customWidth="1"/>
    <col min="16136" max="16136" width="14" style="427" customWidth="1"/>
    <col min="16137" max="16137" width="12.42578125" style="427" customWidth="1"/>
    <col min="16138" max="16139" width="12.7109375" style="427" customWidth="1"/>
    <col min="16140" max="16140" width="23.5703125" style="427" customWidth="1"/>
    <col min="16141" max="16384" width="9.140625" style="427"/>
  </cols>
  <sheetData>
    <row r="1" spans="1:13" ht="21">
      <c r="A1" s="1641" t="s">
        <v>541</v>
      </c>
      <c r="B1" s="1641"/>
      <c r="C1" s="1641"/>
      <c r="D1" s="1641"/>
      <c r="E1" s="1641"/>
      <c r="F1" s="1641"/>
      <c r="G1" s="1641"/>
      <c r="H1" s="1641"/>
      <c r="I1" s="1641"/>
      <c r="J1" s="1641"/>
      <c r="K1" s="1641"/>
      <c r="L1" s="1641"/>
    </row>
    <row r="2" spans="1:13" ht="16.5" customHeight="1">
      <c r="A2" s="1642" t="s">
        <v>1865</v>
      </c>
      <c r="B2" s="1643"/>
      <c r="C2" s="1643"/>
      <c r="D2" s="1643"/>
      <c r="E2" s="1643"/>
      <c r="F2" s="1643"/>
      <c r="G2" s="1643"/>
      <c r="H2" s="1643"/>
      <c r="I2" s="1643"/>
      <c r="J2" s="1643"/>
      <c r="K2" s="1643"/>
      <c r="L2" s="1643"/>
      <c r="M2" s="428"/>
    </row>
    <row r="3" spans="1:13" ht="16.5">
      <c r="A3" s="1644" t="s">
        <v>1692</v>
      </c>
      <c r="B3" s="1645"/>
      <c r="C3" s="1645"/>
      <c r="D3" s="1645"/>
      <c r="E3" s="1645"/>
      <c r="F3" s="1645"/>
      <c r="G3" s="1645"/>
      <c r="H3" s="1645"/>
      <c r="I3" s="1645"/>
      <c r="J3" s="1645"/>
      <c r="K3" s="1645"/>
      <c r="L3" s="1645"/>
      <c r="M3" s="428"/>
    </row>
    <row r="4" spans="1:13" ht="16.5">
      <c r="A4" s="1646" t="s">
        <v>1693</v>
      </c>
      <c r="B4" s="1647"/>
      <c r="C4" s="1647"/>
      <c r="D4" s="1647"/>
      <c r="E4" s="1647"/>
      <c r="F4" s="1647"/>
      <c r="G4" s="1647"/>
      <c r="H4" s="1647"/>
      <c r="I4" s="1647"/>
      <c r="J4" s="1647"/>
      <c r="K4" s="1647"/>
      <c r="L4" s="1648"/>
      <c r="M4" s="428"/>
    </row>
    <row r="5" spans="1:13" ht="15.75">
      <c r="A5" s="1649" t="s">
        <v>1639</v>
      </c>
      <c r="B5" s="1650"/>
      <c r="C5" s="1650"/>
      <c r="D5" s="1650"/>
      <c r="E5" s="1650"/>
      <c r="F5" s="1650"/>
      <c r="G5" s="1650"/>
      <c r="H5" s="1650"/>
      <c r="I5" s="1650"/>
      <c r="J5" s="1650"/>
      <c r="K5" s="1650"/>
      <c r="L5" s="1651"/>
      <c r="M5" s="428"/>
    </row>
    <row r="6" spans="1:13" ht="15.75">
      <c r="A6" s="1652"/>
      <c r="B6" s="1653"/>
      <c r="C6" s="1653"/>
      <c r="D6" s="1653"/>
      <c r="E6" s="1653"/>
      <c r="F6" s="1653"/>
      <c r="G6" s="1653"/>
      <c r="H6" s="1653"/>
      <c r="I6" s="1653"/>
      <c r="J6" s="1653"/>
      <c r="K6" s="1653"/>
      <c r="L6" s="1654"/>
      <c r="M6" s="428"/>
    </row>
    <row r="7" spans="1:13" ht="54">
      <c r="A7" s="1007" t="s">
        <v>1348</v>
      </c>
      <c r="B7" s="1008" t="s">
        <v>1641</v>
      </c>
      <c r="C7" s="1007" t="s">
        <v>1694</v>
      </c>
      <c r="D7" s="1008" t="s">
        <v>1695</v>
      </c>
      <c r="E7" s="1009" t="s">
        <v>1696</v>
      </c>
      <c r="F7" s="1010" t="s">
        <v>1697</v>
      </c>
      <c r="G7" s="1007" t="s">
        <v>1698</v>
      </c>
      <c r="H7" s="1008" t="s">
        <v>1699</v>
      </c>
      <c r="I7" s="1007" t="s">
        <v>1700</v>
      </c>
      <c r="J7" s="1007" t="s">
        <v>1701</v>
      </c>
      <c r="K7" s="1011" t="s">
        <v>1702</v>
      </c>
      <c r="L7" s="1012" t="s">
        <v>1703</v>
      </c>
      <c r="M7" s="1013"/>
    </row>
    <row r="8" spans="1:13" ht="15.75">
      <c r="A8" s="1014">
        <v>1</v>
      </c>
      <c r="B8" s="1014">
        <v>2</v>
      </c>
      <c r="C8" s="1014">
        <v>3</v>
      </c>
      <c r="D8" s="1014">
        <v>4</v>
      </c>
      <c r="E8" s="1014">
        <v>5</v>
      </c>
      <c r="F8" s="1014">
        <v>6</v>
      </c>
      <c r="G8" s="1014">
        <v>7</v>
      </c>
      <c r="H8" s="1014">
        <v>8</v>
      </c>
      <c r="I8" s="1014">
        <v>9</v>
      </c>
      <c r="J8" s="1015">
        <v>10</v>
      </c>
      <c r="K8" s="1015">
        <v>11</v>
      </c>
      <c r="L8" s="1015">
        <v>12</v>
      </c>
      <c r="M8" s="428"/>
    </row>
    <row r="9" spans="1:13" ht="15.75">
      <c r="A9" s="1016"/>
      <c r="B9" s="1017"/>
      <c r="C9" s="1018"/>
      <c r="D9" s="1017"/>
      <c r="E9" s="1018"/>
      <c r="F9" s="1019"/>
      <c r="G9" s="1018"/>
      <c r="H9" s="1017"/>
      <c r="I9" s="1018"/>
      <c r="J9" s="1020"/>
      <c r="K9" s="1020"/>
      <c r="L9" s="1021"/>
      <c r="M9" s="428"/>
    </row>
    <row r="10" spans="1:13" ht="15.75">
      <c r="A10" s="1018" t="s">
        <v>1704</v>
      </c>
      <c r="B10" s="1022" t="s">
        <v>1866</v>
      </c>
      <c r="C10" s="1018"/>
      <c r="D10" s="1017"/>
      <c r="E10" s="1018"/>
      <c r="F10" s="1017"/>
      <c r="G10" s="1018"/>
      <c r="H10" s="1017"/>
      <c r="I10" s="1018"/>
      <c r="J10" s="1020"/>
      <c r="K10" s="1020"/>
      <c r="L10" s="1021"/>
      <c r="M10" s="428"/>
    </row>
    <row r="11" spans="1:13" ht="15.75">
      <c r="A11" s="1018"/>
      <c r="B11" s="1017"/>
      <c r="C11" s="1018"/>
      <c r="D11" s="1017"/>
      <c r="E11" s="1018"/>
      <c r="F11" s="1023"/>
      <c r="G11" s="1024"/>
      <c r="H11" s="1017"/>
      <c r="I11" s="1018"/>
      <c r="J11" s="1020"/>
      <c r="K11" s="1020"/>
      <c r="L11" s="1021"/>
      <c r="M11" s="428"/>
    </row>
    <row r="12" spans="1:13" ht="15.75">
      <c r="A12" s="1018"/>
      <c r="B12" s="1017"/>
      <c r="C12" s="1018"/>
      <c r="D12" s="1017"/>
      <c r="E12" s="1018"/>
      <c r="F12" s="1017"/>
      <c r="G12" s="1018"/>
      <c r="H12" s="1017"/>
      <c r="I12" s="1018"/>
      <c r="J12" s="1020"/>
      <c r="K12" s="1020"/>
      <c r="L12" s="1021"/>
      <c r="M12" s="428"/>
    </row>
    <row r="13" spans="1:13" ht="15.75">
      <c r="A13" s="1018"/>
      <c r="B13" s="1017"/>
      <c r="C13" s="1018"/>
      <c r="D13" s="1017"/>
      <c r="E13" s="1018"/>
      <c r="F13" s="1017"/>
      <c r="G13" s="1018"/>
      <c r="H13" s="1017"/>
      <c r="I13" s="1018"/>
      <c r="J13" s="1020"/>
      <c r="K13" s="1020"/>
      <c r="L13" s="1021"/>
      <c r="M13" s="428"/>
    </row>
    <row r="14" spans="1:13" ht="15.75">
      <c r="A14" s="1018"/>
      <c r="B14" s="1017"/>
      <c r="C14" s="1018"/>
      <c r="D14" s="1017"/>
      <c r="E14" s="1018"/>
      <c r="F14" s="1017"/>
      <c r="G14" s="1018"/>
      <c r="H14" s="1017"/>
      <c r="I14" s="1018"/>
      <c r="J14" s="1020"/>
      <c r="K14" s="1020"/>
      <c r="L14" s="1021"/>
      <c r="M14" s="428"/>
    </row>
    <row r="15" spans="1:13" ht="15.75">
      <c r="A15" s="1018"/>
      <c r="B15" s="1017"/>
      <c r="C15" s="1018"/>
      <c r="D15" s="1017"/>
      <c r="E15" s="1018"/>
      <c r="F15" s="1017"/>
      <c r="G15" s="1018"/>
      <c r="H15" s="1017"/>
      <c r="I15" s="1018"/>
      <c r="J15" s="1020"/>
      <c r="K15" s="1020"/>
      <c r="L15" s="1021"/>
      <c r="M15" s="428"/>
    </row>
    <row r="16" spans="1:13" ht="15.75">
      <c r="A16" s="1018"/>
      <c r="B16" s="1017"/>
      <c r="C16" s="1018"/>
      <c r="D16" s="1017"/>
      <c r="E16" s="1018"/>
      <c r="F16" s="1017"/>
      <c r="G16" s="1018"/>
      <c r="H16" s="1017"/>
      <c r="I16" s="1018"/>
      <c r="J16" s="1020"/>
      <c r="K16" s="1020"/>
      <c r="L16" s="1021"/>
      <c r="M16" s="428"/>
    </row>
    <row r="17" spans="1:13" ht="15.75">
      <c r="A17" s="1018"/>
      <c r="B17" s="1017"/>
      <c r="C17" s="1018"/>
      <c r="D17" s="1017"/>
      <c r="E17" s="1018"/>
      <c r="F17" s="1017"/>
      <c r="G17" s="1018"/>
      <c r="H17" s="1017"/>
      <c r="I17" s="1018"/>
      <c r="J17" s="1020"/>
      <c r="K17" s="1020"/>
      <c r="L17" s="1021"/>
      <c r="M17" s="428"/>
    </row>
    <row r="18" spans="1:13" ht="15.75">
      <c r="A18" s="1018"/>
      <c r="B18" s="1017"/>
      <c r="C18" s="1018"/>
      <c r="D18" s="1017"/>
      <c r="E18" s="1018"/>
      <c r="F18" s="1017"/>
      <c r="G18" s="1018"/>
      <c r="H18" s="1017"/>
      <c r="I18" s="1018"/>
      <c r="J18" s="1020"/>
      <c r="K18" s="1020"/>
      <c r="L18" s="1021"/>
      <c r="M18" s="428"/>
    </row>
    <row r="19" spans="1:13" ht="15.75">
      <c r="A19" s="1018"/>
      <c r="B19" s="1017"/>
      <c r="C19" s="1018"/>
      <c r="D19" s="1017"/>
      <c r="E19" s="1018"/>
      <c r="F19" s="1017"/>
      <c r="G19" s="1018"/>
      <c r="H19" s="1017"/>
      <c r="I19" s="1018"/>
      <c r="J19" s="1020"/>
      <c r="K19" s="1020"/>
      <c r="L19" s="1021"/>
      <c r="M19" s="428"/>
    </row>
    <row r="20" spans="1:13" ht="15.75">
      <c r="A20" s="1018"/>
      <c r="B20" s="1025" t="s">
        <v>40</v>
      </c>
      <c r="C20" s="1025"/>
      <c r="D20" s="1026"/>
      <c r="E20" s="1025"/>
      <c r="F20" s="1026"/>
      <c r="G20" s="1025"/>
      <c r="H20" s="1026"/>
      <c r="I20" s="1025"/>
      <c r="J20" s="1027"/>
      <c r="K20" s="1025"/>
      <c r="L20" s="1028"/>
      <c r="M20" s="428"/>
    </row>
    <row r="21" spans="1:13" ht="15.75">
      <c r="A21" s="1018" t="s">
        <v>1705</v>
      </c>
      <c r="B21" s="1022" t="s">
        <v>1706</v>
      </c>
      <c r="C21" s="1018"/>
      <c r="D21" s="1017"/>
      <c r="E21" s="1018"/>
      <c r="F21" s="1017"/>
      <c r="G21" s="1018"/>
      <c r="H21" s="1017"/>
      <c r="I21" s="1018"/>
      <c r="J21" s="1020"/>
      <c r="K21" s="1020"/>
      <c r="L21" s="1021"/>
      <c r="M21" s="428"/>
    </row>
    <row r="22" spans="1:13" ht="15.75">
      <c r="A22" s="1018"/>
      <c r="B22" s="1017"/>
      <c r="C22" s="1018"/>
      <c r="D22" s="1017"/>
      <c r="E22" s="1018"/>
      <c r="F22" s="1017"/>
      <c r="G22" s="1018"/>
      <c r="H22" s="1017"/>
      <c r="I22" s="1018"/>
      <c r="J22" s="1020"/>
      <c r="K22" s="1020"/>
      <c r="L22" s="1021"/>
      <c r="M22" s="428"/>
    </row>
    <row r="23" spans="1:13" ht="15.75">
      <c r="A23" s="1018"/>
      <c r="B23" s="1017"/>
      <c r="C23" s="1018"/>
      <c r="D23" s="1017"/>
      <c r="E23" s="1018"/>
      <c r="F23" s="1017"/>
      <c r="G23" s="1018"/>
      <c r="H23" s="1017"/>
      <c r="I23" s="1018"/>
      <c r="J23" s="1020"/>
      <c r="K23" s="1020"/>
      <c r="L23" s="1021"/>
      <c r="M23" s="428"/>
    </row>
    <row r="24" spans="1:13" ht="15.75">
      <c r="A24" s="1018"/>
      <c r="B24" s="1017"/>
      <c r="C24" s="1018"/>
      <c r="D24" s="1017"/>
      <c r="E24" s="1018"/>
      <c r="F24" s="1017"/>
      <c r="G24" s="1018"/>
      <c r="H24" s="1017"/>
      <c r="I24" s="1018"/>
      <c r="J24" s="1020"/>
      <c r="K24" s="1020"/>
      <c r="L24" s="1021"/>
      <c r="M24" s="428"/>
    </row>
    <row r="25" spans="1:13" ht="15.75">
      <c r="A25" s="1018"/>
      <c r="B25" s="1017"/>
      <c r="C25" s="1018"/>
      <c r="D25" s="1017"/>
      <c r="E25" s="1018"/>
      <c r="F25" s="1017"/>
      <c r="G25" s="1018"/>
      <c r="H25" s="1017"/>
      <c r="I25" s="1018"/>
      <c r="J25" s="1020"/>
      <c r="K25" s="1020"/>
      <c r="L25" s="1021"/>
      <c r="M25" s="428"/>
    </row>
    <row r="26" spans="1:13" ht="15.75">
      <c r="A26" s="1018"/>
      <c r="B26" s="1017"/>
      <c r="C26" s="1018"/>
      <c r="D26" s="1017"/>
      <c r="E26" s="1018"/>
      <c r="F26" s="1017"/>
      <c r="G26" s="1018"/>
      <c r="H26" s="1017"/>
      <c r="I26" s="1018"/>
      <c r="J26" s="1020"/>
      <c r="K26" s="1020"/>
      <c r="L26" s="1021"/>
      <c r="M26" s="428"/>
    </row>
    <row r="27" spans="1:13" ht="15.75">
      <c r="A27" s="1018"/>
      <c r="B27" s="1017"/>
      <c r="C27" s="1018"/>
      <c r="D27" s="1017"/>
      <c r="E27" s="1018"/>
      <c r="F27" s="1017"/>
      <c r="G27" s="1018"/>
      <c r="H27" s="1017"/>
      <c r="I27" s="1018"/>
      <c r="J27" s="1020"/>
      <c r="K27" s="1020"/>
      <c r="L27" s="1021"/>
      <c r="M27" s="428"/>
    </row>
    <row r="28" spans="1:13" ht="15.75">
      <c r="A28" s="1018"/>
      <c r="B28" s="1017"/>
      <c r="C28" s="1018"/>
      <c r="D28" s="1017"/>
      <c r="E28" s="1018"/>
      <c r="F28" s="1017"/>
      <c r="G28" s="1018"/>
      <c r="H28" s="1017"/>
      <c r="I28" s="1018"/>
      <c r="J28" s="1020"/>
      <c r="K28" s="1020"/>
      <c r="L28" s="1021"/>
      <c r="M28" s="428"/>
    </row>
    <row r="29" spans="1:13" ht="15.75">
      <c r="A29" s="1018"/>
      <c r="B29" s="1017"/>
      <c r="C29" s="1018"/>
      <c r="D29" s="1017"/>
      <c r="E29" s="1018"/>
      <c r="F29" s="1017"/>
      <c r="G29" s="1018"/>
      <c r="H29" s="1017"/>
      <c r="I29" s="1018"/>
      <c r="J29" s="1020"/>
      <c r="K29" s="1020"/>
      <c r="L29" s="1021"/>
      <c r="M29" s="428"/>
    </row>
    <row r="30" spans="1:13" ht="15.75">
      <c r="A30" s="1029"/>
      <c r="B30" s="1025" t="s">
        <v>40</v>
      </c>
      <c r="C30" s="1025"/>
      <c r="D30" s="1026"/>
      <c r="E30" s="1025"/>
      <c r="F30" s="1026"/>
      <c r="G30" s="1025"/>
      <c r="H30" s="1026"/>
      <c r="I30" s="1025"/>
      <c r="J30" s="1027"/>
      <c r="K30" s="1025"/>
      <c r="L30" s="1028"/>
      <c r="M30" s="428"/>
    </row>
    <row r="31" spans="1:13" ht="15.75">
      <c r="A31" s="1030" t="s">
        <v>1707</v>
      </c>
      <c r="B31" s="1017"/>
      <c r="C31" s="1017"/>
      <c r="D31" s="1017"/>
      <c r="E31" s="1017"/>
      <c r="F31" s="1017"/>
      <c r="G31" s="1017"/>
      <c r="H31" s="1017"/>
      <c r="I31" s="1017"/>
      <c r="J31" s="1017"/>
      <c r="K31" s="1017"/>
      <c r="L31" s="1019"/>
      <c r="M31" s="428"/>
    </row>
    <row r="32" spans="1:13" ht="15.75">
      <c r="A32" s="1031">
        <v>1</v>
      </c>
      <c r="B32" s="1032" t="s">
        <v>1708</v>
      </c>
      <c r="C32" s="1032"/>
      <c r="D32" s="1032"/>
      <c r="E32" s="1032"/>
      <c r="F32" s="1032"/>
      <c r="G32" s="1032"/>
      <c r="H32" s="1032"/>
      <c r="I32" s="1032"/>
      <c r="J32" s="1032"/>
      <c r="K32" s="1032"/>
      <c r="L32" s="1032"/>
      <c r="M32" s="428"/>
    </row>
    <row r="33" spans="1:13" ht="15.75">
      <c r="A33" s="1033">
        <v>2</v>
      </c>
      <c r="B33" s="1032" t="s">
        <v>1709</v>
      </c>
      <c r="C33" s="1032"/>
      <c r="D33" s="1032"/>
      <c r="E33" s="1032"/>
      <c r="F33" s="1032"/>
      <c r="G33" s="1032"/>
      <c r="H33" s="1032"/>
      <c r="I33" s="1032"/>
      <c r="J33" s="1032"/>
      <c r="K33" s="1032"/>
      <c r="L33" s="1032"/>
      <c r="M33" s="428"/>
    </row>
    <row r="34" spans="1:13" ht="15.75" customHeight="1">
      <c r="A34" s="1034">
        <v>3</v>
      </c>
      <c r="B34" s="1035" t="s">
        <v>1710</v>
      </c>
      <c r="C34" s="1036"/>
      <c r="D34" s="1036"/>
      <c r="E34" s="1036"/>
      <c r="F34" s="1036"/>
      <c r="G34" s="1036"/>
      <c r="H34" s="1036"/>
      <c r="I34" s="1036"/>
      <c r="J34" s="1036"/>
      <c r="K34" s="1036"/>
      <c r="L34" s="1036"/>
      <c r="M34" s="428"/>
    </row>
    <row r="35" spans="1:13" ht="15.75">
      <c r="A35" s="1034">
        <v>4</v>
      </c>
      <c r="B35" s="1037" t="s">
        <v>1867</v>
      </c>
      <c r="C35" s="1037"/>
      <c r="D35" s="1037"/>
      <c r="E35" s="1037"/>
      <c r="F35" s="1037"/>
      <c r="G35" s="1037"/>
      <c r="H35" s="1037"/>
      <c r="I35" s="1037"/>
      <c r="J35" s="1037"/>
      <c r="K35" s="1037"/>
      <c r="L35" s="1032"/>
      <c r="M35" s="428"/>
    </row>
    <row r="36" spans="1:13" ht="15.75">
      <c r="A36" s="428"/>
      <c r="B36" s="428"/>
      <c r="C36" s="428"/>
      <c r="D36" s="428"/>
      <c r="E36" s="428"/>
      <c r="F36" s="428"/>
      <c r="G36" s="428"/>
      <c r="H36" s="428"/>
      <c r="I36" s="428"/>
      <c r="J36" s="428"/>
      <c r="K36" s="428"/>
      <c r="L36" s="1019"/>
      <c r="M36" s="428"/>
    </row>
    <row r="37" spans="1:13" ht="15.75">
      <c r="A37" s="428"/>
      <c r="B37" s="428"/>
      <c r="C37" s="428"/>
      <c r="D37" s="428"/>
      <c r="E37" s="428"/>
      <c r="F37" s="428"/>
      <c r="G37" s="428"/>
      <c r="H37" s="428"/>
      <c r="I37" s="428"/>
      <c r="J37" s="428"/>
      <c r="K37" s="428"/>
      <c r="L37" s="1019"/>
      <c r="M37" s="428"/>
    </row>
    <row r="38" spans="1:13" ht="15.75">
      <c r="A38" s="428"/>
      <c r="B38" s="428"/>
      <c r="C38" s="428"/>
      <c r="D38" s="428"/>
      <c r="E38" s="428"/>
      <c r="F38" s="428"/>
      <c r="G38" s="428"/>
      <c r="H38" s="428"/>
      <c r="I38" s="428"/>
      <c r="J38" s="428"/>
      <c r="K38" s="428"/>
      <c r="L38" s="1019"/>
      <c r="M38" s="428"/>
    </row>
    <row r="39" spans="1:13" ht="15.75">
      <c r="A39" s="428"/>
      <c r="B39" s="429" t="s">
        <v>628</v>
      </c>
      <c r="C39" s="428"/>
      <c r="D39" s="428"/>
      <c r="E39" s="428"/>
      <c r="F39" s="430" t="s">
        <v>869</v>
      </c>
      <c r="G39" s="428"/>
      <c r="H39" s="428"/>
      <c r="I39" s="1640" t="s">
        <v>459</v>
      </c>
      <c r="J39" s="1640"/>
      <c r="K39" s="1640"/>
      <c r="L39" s="1640"/>
      <c r="M39" s="1640"/>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D21"/>
  <sheetViews>
    <sheetView view="pageBreakPreview" zoomScaleSheetLayoutView="100" workbookViewId="0">
      <selection activeCell="B13" sqref="B13"/>
    </sheetView>
  </sheetViews>
  <sheetFormatPr defaultRowHeight="12.75"/>
  <cols>
    <col min="1" max="1" width="9.140625" style="427"/>
    <col min="2" max="2" width="70.7109375" style="427" customWidth="1"/>
    <col min="3" max="3" width="20.7109375" style="427" customWidth="1"/>
    <col min="4" max="257" width="9.140625" style="427"/>
    <col min="258" max="258" width="70.7109375" style="427" customWidth="1"/>
    <col min="259" max="259" width="20.7109375" style="427" customWidth="1"/>
    <col min="260" max="513" width="9.140625" style="427"/>
    <col min="514" max="514" width="70.7109375" style="427" customWidth="1"/>
    <col min="515" max="515" width="20.7109375" style="427" customWidth="1"/>
    <col min="516" max="769" width="9.140625" style="427"/>
    <col min="770" max="770" width="70.7109375" style="427" customWidth="1"/>
    <col min="771" max="771" width="20.7109375" style="427" customWidth="1"/>
    <col min="772" max="1025" width="9.140625" style="427"/>
    <col min="1026" max="1026" width="70.7109375" style="427" customWidth="1"/>
    <col min="1027" max="1027" width="20.7109375" style="427" customWidth="1"/>
    <col min="1028" max="1281" width="9.140625" style="427"/>
    <col min="1282" max="1282" width="70.7109375" style="427" customWidth="1"/>
    <col min="1283" max="1283" width="20.7109375" style="427" customWidth="1"/>
    <col min="1284" max="1537" width="9.140625" style="427"/>
    <col min="1538" max="1538" width="70.7109375" style="427" customWidth="1"/>
    <col min="1539" max="1539" width="20.7109375" style="427" customWidth="1"/>
    <col min="1540" max="1793" width="9.140625" style="427"/>
    <col min="1794" max="1794" width="70.7109375" style="427" customWidth="1"/>
    <col min="1795" max="1795" width="20.7109375" style="427" customWidth="1"/>
    <col min="1796" max="2049" width="9.140625" style="427"/>
    <col min="2050" max="2050" width="70.7109375" style="427" customWidth="1"/>
    <col min="2051" max="2051" width="20.7109375" style="427" customWidth="1"/>
    <col min="2052" max="2305" width="9.140625" style="427"/>
    <col min="2306" max="2306" width="70.7109375" style="427" customWidth="1"/>
    <col min="2307" max="2307" width="20.7109375" style="427" customWidth="1"/>
    <col min="2308" max="2561" width="9.140625" style="427"/>
    <col min="2562" max="2562" width="70.7109375" style="427" customWidth="1"/>
    <col min="2563" max="2563" width="20.7109375" style="427" customWidth="1"/>
    <col min="2564" max="2817" width="9.140625" style="427"/>
    <col min="2818" max="2818" width="70.7109375" style="427" customWidth="1"/>
    <col min="2819" max="2819" width="20.7109375" style="427" customWidth="1"/>
    <col min="2820" max="3073" width="9.140625" style="427"/>
    <col min="3074" max="3074" width="70.7109375" style="427" customWidth="1"/>
    <col min="3075" max="3075" width="20.7109375" style="427" customWidth="1"/>
    <col min="3076" max="3329" width="9.140625" style="427"/>
    <col min="3330" max="3330" width="70.7109375" style="427" customWidth="1"/>
    <col min="3331" max="3331" width="20.7109375" style="427" customWidth="1"/>
    <col min="3332" max="3585" width="9.140625" style="427"/>
    <col min="3586" max="3586" width="70.7109375" style="427" customWidth="1"/>
    <col min="3587" max="3587" width="20.7109375" style="427" customWidth="1"/>
    <col min="3588" max="3841" width="9.140625" style="427"/>
    <col min="3842" max="3842" width="70.7109375" style="427" customWidth="1"/>
    <col min="3843" max="3843" width="20.7109375" style="427" customWidth="1"/>
    <col min="3844" max="4097" width="9.140625" style="427"/>
    <col min="4098" max="4098" width="70.7109375" style="427" customWidth="1"/>
    <col min="4099" max="4099" width="20.7109375" style="427" customWidth="1"/>
    <col min="4100" max="4353" width="9.140625" style="427"/>
    <col min="4354" max="4354" width="70.7109375" style="427" customWidth="1"/>
    <col min="4355" max="4355" width="20.7109375" style="427" customWidth="1"/>
    <col min="4356" max="4609" width="9.140625" style="427"/>
    <col min="4610" max="4610" width="70.7109375" style="427" customWidth="1"/>
    <col min="4611" max="4611" width="20.7109375" style="427" customWidth="1"/>
    <col min="4612" max="4865" width="9.140625" style="427"/>
    <col min="4866" max="4866" width="70.7109375" style="427" customWidth="1"/>
    <col min="4867" max="4867" width="20.7109375" style="427" customWidth="1"/>
    <col min="4868" max="5121" width="9.140625" style="427"/>
    <col min="5122" max="5122" width="70.7109375" style="427" customWidth="1"/>
    <col min="5123" max="5123" width="20.7109375" style="427" customWidth="1"/>
    <col min="5124" max="5377" width="9.140625" style="427"/>
    <col min="5378" max="5378" width="70.7109375" style="427" customWidth="1"/>
    <col min="5379" max="5379" width="20.7109375" style="427" customWidth="1"/>
    <col min="5380" max="5633" width="9.140625" style="427"/>
    <col min="5634" max="5634" width="70.7109375" style="427" customWidth="1"/>
    <col min="5635" max="5635" width="20.7109375" style="427" customWidth="1"/>
    <col min="5636" max="5889" width="9.140625" style="427"/>
    <col min="5890" max="5890" width="70.7109375" style="427" customWidth="1"/>
    <col min="5891" max="5891" width="20.7109375" style="427" customWidth="1"/>
    <col min="5892" max="6145" width="9.140625" style="427"/>
    <col min="6146" max="6146" width="70.7109375" style="427" customWidth="1"/>
    <col min="6147" max="6147" width="20.7109375" style="427" customWidth="1"/>
    <col min="6148" max="6401" width="9.140625" style="427"/>
    <col min="6402" max="6402" width="70.7109375" style="427" customWidth="1"/>
    <col min="6403" max="6403" width="20.7109375" style="427" customWidth="1"/>
    <col min="6404" max="6657" width="9.140625" style="427"/>
    <col min="6658" max="6658" width="70.7109375" style="427" customWidth="1"/>
    <col min="6659" max="6659" width="20.7109375" style="427" customWidth="1"/>
    <col min="6660" max="6913" width="9.140625" style="427"/>
    <col min="6914" max="6914" width="70.7109375" style="427" customWidth="1"/>
    <col min="6915" max="6915" width="20.7109375" style="427" customWidth="1"/>
    <col min="6916" max="7169" width="9.140625" style="427"/>
    <col min="7170" max="7170" width="70.7109375" style="427" customWidth="1"/>
    <col min="7171" max="7171" width="20.7109375" style="427" customWidth="1"/>
    <col min="7172" max="7425" width="9.140625" style="427"/>
    <col min="7426" max="7426" width="70.7109375" style="427" customWidth="1"/>
    <col min="7427" max="7427" width="20.7109375" style="427" customWidth="1"/>
    <col min="7428" max="7681" width="9.140625" style="427"/>
    <col min="7682" max="7682" width="70.7109375" style="427" customWidth="1"/>
    <col min="7683" max="7683" width="20.7109375" style="427" customWidth="1"/>
    <col min="7684" max="7937" width="9.140625" style="427"/>
    <col min="7938" max="7938" width="70.7109375" style="427" customWidth="1"/>
    <col min="7939" max="7939" width="20.7109375" style="427" customWidth="1"/>
    <col min="7940" max="8193" width="9.140625" style="427"/>
    <col min="8194" max="8194" width="70.7109375" style="427" customWidth="1"/>
    <col min="8195" max="8195" width="20.7109375" style="427" customWidth="1"/>
    <col min="8196" max="8449" width="9.140625" style="427"/>
    <col min="8450" max="8450" width="70.7109375" style="427" customWidth="1"/>
    <col min="8451" max="8451" width="20.7109375" style="427" customWidth="1"/>
    <col min="8452" max="8705" width="9.140625" style="427"/>
    <col min="8706" max="8706" width="70.7109375" style="427" customWidth="1"/>
    <col min="8707" max="8707" width="20.7109375" style="427" customWidth="1"/>
    <col min="8708" max="8961" width="9.140625" style="427"/>
    <col min="8962" max="8962" width="70.7109375" style="427" customWidth="1"/>
    <col min="8963" max="8963" width="20.7109375" style="427" customWidth="1"/>
    <col min="8964" max="9217" width="9.140625" style="427"/>
    <col min="9218" max="9218" width="70.7109375" style="427" customWidth="1"/>
    <col min="9219" max="9219" width="20.7109375" style="427" customWidth="1"/>
    <col min="9220" max="9473" width="9.140625" style="427"/>
    <col min="9474" max="9474" width="70.7109375" style="427" customWidth="1"/>
    <col min="9475" max="9475" width="20.7109375" style="427" customWidth="1"/>
    <col min="9476" max="9729" width="9.140625" style="427"/>
    <col min="9730" max="9730" width="70.7109375" style="427" customWidth="1"/>
    <col min="9731" max="9731" width="20.7109375" style="427" customWidth="1"/>
    <col min="9732" max="9985" width="9.140625" style="427"/>
    <col min="9986" max="9986" width="70.7109375" style="427" customWidth="1"/>
    <col min="9987" max="9987" width="20.7109375" style="427" customWidth="1"/>
    <col min="9988" max="10241" width="9.140625" style="427"/>
    <col min="10242" max="10242" width="70.7109375" style="427" customWidth="1"/>
    <col min="10243" max="10243" width="20.7109375" style="427" customWidth="1"/>
    <col min="10244" max="10497" width="9.140625" style="427"/>
    <col min="10498" max="10498" width="70.7109375" style="427" customWidth="1"/>
    <col min="10499" max="10499" width="20.7109375" style="427" customWidth="1"/>
    <col min="10500" max="10753" width="9.140625" style="427"/>
    <col min="10754" max="10754" width="70.7109375" style="427" customWidth="1"/>
    <col min="10755" max="10755" width="20.7109375" style="427" customWidth="1"/>
    <col min="10756" max="11009" width="9.140625" style="427"/>
    <col min="11010" max="11010" width="70.7109375" style="427" customWidth="1"/>
    <col min="11011" max="11011" width="20.7109375" style="427" customWidth="1"/>
    <col min="11012" max="11265" width="9.140625" style="427"/>
    <col min="11266" max="11266" width="70.7109375" style="427" customWidth="1"/>
    <col min="11267" max="11267" width="20.7109375" style="427" customWidth="1"/>
    <col min="11268" max="11521" width="9.140625" style="427"/>
    <col min="11522" max="11522" width="70.7109375" style="427" customWidth="1"/>
    <col min="11523" max="11523" width="20.7109375" style="427" customWidth="1"/>
    <col min="11524" max="11777" width="9.140625" style="427"/>
    <col min="11778" max="11778" width="70.7109375" style="427" customWidth="1"/>
    <col min="11779" max="11779" width="20.7109375" style="427" customWidth="1"/>
    <col min="11780" max="12033" width="9.140625" style="427"/>
    <col min="12034" max="12034" width="70.7109375" style="427" customWidth="1"/>
    <col min="12035" max="12035" width="20.7109375" style="427" customWidth="1"/>
    <col min="12036" max="12289" width="9.140625" style="427"/>
    <col min="12290" max="12290" width="70.7109375" style="427" customWidth="1"/>
    <col min="12291" max="12291" width="20.7109375" style="427" customWidth="1"/>
    <col min="12292" max="12545" width="9.140625" style="427"/>
    <col min="12546" max="12546" width="70.7109375" style="427" customWidth="1"/>
    <col min="12547" max="12547" width="20.7109375" style="427" customWidth="1"/>
    <col min="12548" max="12801" width="9.140625" style="427"/>
    <col min="12802" max="12802" width="70.7109375" style="427" customWidth="1"/>
    <col min="12803" max="12803" width="20.7109375" style="427" customWidth="1"/>
    <col min="12804" max="13057" width="9.140625" style="427"/>
    <col min="13058" max="13058" width="70.7109375" style="427" customWidth="1"/>
    <col min="13059" max="13059" width="20.7109375" style="427" customWidth="1"/>
    <col min="13060" max="13313" width="9.140625" style="427"/>
    <col min="13314" max="13314" width="70.7109375" style="427" customWidth="1"/>
    <col min="13315" max="13315" width="20.7109375" style="427" customWidth="1"/>
    <col min="13316" max="13569" width="9.140625" style="427"/>
    <col min="13570" max="13570" width="70.7109375" style="427" customWidth="1"/>
    <col min="13571" max="13571" width="20.7109375" style="427" customWidth="1"/>
    <col min="13572" max="13825" width="9.140625" style="427"/>
    <col min="13826" max="13826" width="70.7109375" style="427" customWidth="1"/>
    <col min="13827" max="13827" width="20.7109375" style="427" customWidth="1"/>
    <col min="13828" max="14081" width="9.140625" style="427"/>
    <col min="14082" max="14082" width="70.7109375" style="427" customWidth="1"/>
    <col min="14083" max="14083" width="20.7109375" style="427" customWidth="1"/>
    <col min="14084" max="14337" width="9.140625" style="427"/>
    <col min="14338" max="14338" width="70.7109375" style="427" customWidth="1"/>
    <col min="14339" max="14339" width="20.7109375" style="427" customWidth="1"/>
    <col min="14340" max="14593" width="9.140625" style="427"/>
    <col min="14594" max="14594" width="70.7109375" style="427" customWidth="1"/>
    <col min="14595" max="14595" width="20.7109375" style="427" customWidth="1"/>
    <col min="14596" max="14849" width="9.140625" style="427"/>
    <col min="14850" max="14850" width="70.7109375" style="427" customWidth="1"/>
    <col min="14851" max="14851" width="20.7109375" style="427" customWidth="1"/>
    <col min="14852" max="15105" width="9.140625" style="427"/>
    <col min="15106" max="15106" width="70.7109375" style="427" customWidth="1"/>
    <col min="15107" max="15107" width="20.7109375" style="427" customWidth="1"/>
    <col min="15108" max="15361" width="9.140625" style="427"/>
    <col min="15362" max="15362" width="70.7109375" style="427" customWidth="1"/>
    <col min="15363" max="15363" width="20.7109375" style="427" customWidth="1"/>
    <col min="15364" max="15617" width="9.140625" style="427"/>
    <col min="15618" max="15618" width="70.7109375" style="427" customWidth="1"/>
    <col min="15619" max="15619" width="20.7109375" style="427" customWidth="1"/>
    <col min="15620" max="15873" width="9.140625" style="427"/>
    <col min="15874" max="15874" width="70.7109375" style="427" customWidth="1"/>
    <col min="15875" max="15875" width="20.7109375" style="427" customWidth="1"/>
    <col min="15876" max="16129" width="9.140625" style="427"/>
    <col min="16130" max="16130" width="70.7109375" style="427" customWidth="1"/>
    <col min="16131" max="16131" width="20.7109375" style="427" customWidth="1"/>
    <col min="16132" max="16384" width="9.140625" style="427"/>
  </cols>
  <sheetData>
    <row r="2" spans="1:3" ht="15.75">
      <c r="A2" s="1655" t="s">
        <v>1770</v>
      </c>
      <c r="B2" s="1655"/>
      <c r="C2" s="1655"/>
    </row>
    <row r="4" spans="1:3" ht="15">
      <c r="A4" s="1622" t="s">
        <v>1711</v>
      </c>
      <c r="B4" s="1622"/>
      <c r="C4" s="1622"/>
    </row>
    <row r="5" spans="1:3" ht="15.75">
      <c r="A5" s="1656" t="s">
        <v>1630</v>
      </c>
      <c r="B5" s="1656"/>
      <c r="C5" s="1656"/>
    </row>
    <row r="6" spans="1:3">
      <c r="A6" s="1038"/>
      <c r="B6" s="1038"/>
      <c r="C6" s="1038"/>
    </row>
    <row r="7" spans="1:3">
      <c r="B7" s="1001"/>
      <c r="C7" s="1001"/>
    </row>
    <row r="8" spans="1:3" ht="15">
      <c r="A8" s="1039" t="s">
        <v>544</v>
      </c>
      <c r="B8" s="1039" t="s">
        <v>0</v>
      </c>
      <c r="C8" s="1040" t="s">
        <v>1296</v>
      </c>
    </row>
    <row r="9" spans="1:3" ht="20.100000000000001" customHeight="1">
      <c r="A9" s="1039" t="s">
        <v>1704</v>
      </c>
      <c r="B9" s="1039" t="s">
        <v>1712</v>
      </c>
      <c r="C9" s="1041"/>
    </row>
    <row r="10" spans="1:3" ht="20.100000000000001" customHeight="1">
      <c r="A10" s="1039"/>
      <c r="B10" s="1039" t="s">
        <v>1780</v>
      </c>
      <c r="C10" s="1041"/>
    </row>
    <row r="11" spans="1:3" ht="20.100000000000001" customHeight="1">
      <c r="A11" s="1039"/>
      <c r="B11" s="1039" t="s">
        <v>1781</v>
      </c>
      <c r="C11" s="1041"/>
    </row>
    <row r="12" spans="1:3" ht="15">
      <c r="A12" s="1039"/>
      <c r="B12" s="1039"/>
      <c r="C12" s="1041"/>
    </row>
    <row r="13" spans="1:3" ht="45">
      <c r="A13" s="1039" t="s">
        <v>1705</v>
      </c>
      <c r="B13" s="1042" t="s">
        <v>1779</v>
      </c>
      <c r="C13" s="1041"/>
    </row>
    <row r="14" spans="1:3" ht="20.100000000000001" customHeight="1">
      <c r="A14" s="1039"/>
      <c r="B14" s="1039" t="s">
        <v>1713</v>
      </c>
      <c r="C14" s="1041"/>
    </row>
    <row r="15" spans="1:3" ht="20.100000000000001" customHeight="1">
      <c r="A15" s="1039"/>
      <c r="B15" s="1039" t="s">
        <v>1714</v>
      </c>
      <c r="C15" s="1041"/>
    </row>
    <row r="16" spans="1:3" ht="20.100000000000001" customHeight="1">
      <c r="A16" s="1039"/>
      <c r="B16" s="1039" t="s">
        <v>1715</v>
      </c>
      <c r="C16" s="1041"/>
    </row>
    <row r="21" spans="2:4" ht="16.5">
      <c r="B21" s="1043" t="s">
        <v>628</v>
      </c>
      <c r="C21" s="1044" t="s">
        <v>869</v>
      </c>
      <c r="D21" s="428"/>
    </row>
  </sheetData>
  <mergeCells count="3">
    <mergeCell ref="A2:C2"/>
    <mergeCell ref="A4:C4"/>
    <mergeCell ref="A5:C5"/>
  </mergeCells>
  <pageMargins left="0.7" right="0.7" top="0.75" bottom="0.75" header="0.3" footer="0.3"/>
  <pageSetup paperSize="9" scale="86" orientation="portrait" verticalDpi="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0"/>
  <sheetViews>
    <sheetView view="pageBreakPreview" topLeftCell="A35" zoomScale="85" zoomScaleSheetLayoutView="85" workbookViewId="0">
      <selection activeCell="C63" sqref="C63"/>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660" t="s">
        <v>1783</v>
      </c>
      <c r="B1" s="1661"/>
      <c r="C1" s="1661"/>
      <c r="D1" s="1661"/>
      <c r="E1" s="1661"/>
      <c r="F1" s="1661"/>
      <c r="G1" s="1662"/>
    </row>
    <row r="2" spans="1:7">
      <c r="A2" s="1663" t="s">
        <v>541</v>
      </c>
      <c r="B2" s="1664"/>
      <c r="C2" s="1664"/>
      <c r="D2" s="1664"/>
      <c r="E2" s="1664"/>
      <c r="F2" s="1664"/>
      <c r="G2" s="1665"/>
    </row>
    <row r="3" spans="1:7">
      <c r="A3" s="1663" t="s">
        <v>1868</v>
      </c>
      <c r="B3" s="1664"/>
      <c r="C3" s="1664"/>
      <c r="D3" s="1664"/>
      <c r="E3" s="1664"/>
      <c r="F3" s="1664"/>
      <c r="G3" s="1665"/>
    </row>
    <row r="4" spans="1:7">
      <c r="A4" s="1666" t="s">
        <v>1716</v>
      </c>
      <c r="B4" s="1667"/>
      <c r="C4" s="1667"/>
      <c r="D4" s="1667"/>
      <c r="E4" s="1667"/>
      <c r="F4" s="1667"/>
      <c r="G4" s="1668"/>
    </row>
    <row r="5" spans="1:7">
      <c r="A5" s="1669" t="s">
        <v>1717</v>
      </c>
      <c r="B5" s="1670"/>
      <c r="C5" s="1670"/>
      <c r="D5" s="1670"/>
      <c r="E5" s="1670"/>
      <c r="F5" s="1670"/>
      <c r="G5" s="1671"/>
    </row>
    <row r="6" spans="1:7">
      <c r="A6" s="1045"/>
      <c r="B6" s="1046" t="s">
        <v>1764</v>
      </c>
      <c r="C6" s="1657" t="s">
        <v>1870</v>
      </c>
      <c r="D6" s="1658"/>
      <c r="E6" s="1658"/>
      <c r="F6" s="1658"/>
      <c r="G6" s="1659"/>
    </row>
    <row r="7" spans="1:7" ht="45">
      <c r="A7" s="1047" t="s">
        <v>1597</v>
      </c>
      <c r="B7" s="1048" t="s">
        <v>1718</v>
      </c>
      <c r="C7" s="1048" t="s">
        <v>1719</v>
      </c>
      <c r="D7" s="1048" t="s">
        <v>1720</v>
      </c>
      <c r="E7" s="1049" t="s">
        <v>1869</v>
      </c>
      <c r="F7" s="1050" t="s">
        <v>1721</v>
      </c>
      <c r="G7" s="1050" t="s">
        <v>1722</v>
      </c>
    </row>
    <row r="8" spans="1:7">
      <c r="A8" s="1047"/>
      <c r="B8" s="1048"/>
      <c r="C8" s="1048"/>
      <c r="D8" s="1048"/>
      <c r="E8" s="1049"/>
      <c r="F8" s="1050"/>
      <c r="G8" s="1051"/>
    </row>
    <row r="9" spans="1:7">
      <c r="A9" s="1052">
        <v>9</v>
      </c>
      <c r="B9" s="1053">
        <v>-1</v>
      </c>
      <c r="C9" s="1053">
        <f>B9-1</f>
        <v>-2</v>
      </c>
      <c r="D9" s="1053">
        <v>-3</v>
      </c>
      <c r="E9" s="1053">
        <f>-3-1</f>
        <v>-4</v>
      </c>
      <c r="F9" s="1054">
        <f>-4-1</f>
        <v>-5</v>
      </c>
      <c r="G9" s="1055">
        <f>F9-1</f>
        <v>-6</v>
      </c>
    </row>
    <row r="10" spans="1:7">
      <c r="A10" s="1056" t="s">
        <v>1723</v>
      </c>
      <c r="B10" s="1057"/>
      <c r="C10" s="1057"/>
      <c r="D10" s="1057"/>
      <c r="E10" s="1058"/>
      <c r="F10" s="1059"/>
      <c r="G10" s="1060"/>
    </row>
    <row r="11" spans="1:7">
      <c r="A11" s="1061" t="s">
        <v>1724</v>
      </c>
      <c r="B11" s="1062"/>
      <c r="C11" s="1062"/>
      <c r="D11" s="1062">
        <f>ROUND(C11*$A$9/12,2)</f>
        <v>0</v>
      </c>
      <c r="E11" s="1062"/>
      <c r="F11" s="1063">
        <f t="shared" ref="F11:F18" si="0">+D11-E11</f>
        <v>0</v>
      </c>
      <c r="G11" s="1064"/>
    </row>
    <row r="12" spans="1:7">
      <c r="A12" s="1061" t="s">
        <v>1725</v>
      </c>
      <c r="B12" s="1062"/>
      <c r="C12" s="1062"/>
      <c r="D12" s="1062">
        <f t="shared" ref="D12:D18" si="1">ROUND(C12*$A$9/12,2)</f>
        <v>0</v>
      </c>
      <c r="E12" s="1062"/>
      <c r="F12" s="1063">
        <f t="shared" si="0"/>
        <v>0</v>
      </c>
      <c r="G12" s="1064"/>
    </row>
    <row r="13" spans="1:7">
      <c r="A13" s="1064" t="s">
        <v>1726</v>
      </c>
      <c r="B13" s="1062"/>
      <c r="C13" s="1062"/>
      <c r="D13" s="1062">
        <f t="shared" si="1"/>
        <v>0</v>
      </c>
      <c r="E13" s="1062"/>
      <c r="F13" s="1063">
        <f t="shared" si="0"/>
        <v>0</v>
      </c>
      <c r="G13" s="1064"/>
    </row>
    <row r="14" spans="1:7">
      <c r="A14" s="1061" t="s">
        <v>1727</v>
      </c>
      <c r="B14" s="1062"/>
      <c r="C14" s="1062"/>
      <c r="D14" s="1062">
        <f t="shared" si="1"/>
        <v>0</v>
      </c>
      <c r="E14" s="1062"/>
      <c r="F14" s="1063">
        <f t="shared" si="0"/>
        <v>0</v>
      </c>
      <c r="G14" s="1064"/>
    </row>
    <row r="15" spans="1:7">
      <c r="A15" s="1061" t="s">
        <v>1728</v>
      </c>
      <c r="B15" s="1062"/>
      <c r="C15" s="1062"/>
      <c r="D15" s="1062">
        <f t="shared" si="1"/>
        <v>0</v>
      </c>
      <c r="E15" s="1062"/>
      <c r="F15" s="1063">
        <f t="shared" si="0"/>
        <v>0</v>
      </c>
      <c r="G15" s="1064"/>
    </row>
    <row r="16" spans="1:7">
      <c r="A16" s="1064" t="s">
        <v>1371</v>
      </c>
      <c r="B16" s="1062"/>
      <c r="C16" s="1062"/>
      <c r="D16" s="1062">
        <f t="shared" si="1"/>
        <v>0</v>
      </c>
      <c r="E16" s="1062"/>
      <c r="F16" s="1063">
        <f t="shared" si="0"/>
        <v>0</v>
      </c>
      <c r="G16" s="1064"/>
    </row>
    <row r="17" spans="1:7">
      <c r="A17" s="1064" t="s">
        <v>372</v>
      </c>
      <c r="B17" s="1062"/>
      <c r="C17" s="1062"/>
      <c r="D17" s="1062">
        <f t="shared" si="1"/>
        <v>0</v>
      </c>
      <c r="E17" s="1062"/>
      <c r="F17" s="1063">
        <f t="shared" si="0"/>
        <v>0</v>
      </c>
      <c r="G17" s="1064"/>
    </row>
    <row r="18" spans="1:7">
      <c r="A18" s="1064" t="s">
        <v>1729</v>
      </c>
      <c r="B18" s="1062"/>
      <c r="C18" s="1062"/>
      <c r="D18" s="1062">
        <f t="shared" si="1"/>
        <v>0</v>
      </c>
      <c r="E18" s="1062"/>
      <c r="F18" s="1063">
        <f t="shared" si="0"/>
        <v>0</v>
      </c>
      <c r="G18" s="1064"/>
    </row>
    <row r="19" spans="1:7">
      <c r="A19" s="1065" t="s">
        <v>40</v>
      </c>
      <c r="B19" s="1066">
        <f>SUM(B11:B18)</f>
        <v>0</v>
      </c>
      <c r="C19" s="1066">
        <f>SUM(C11:C18)</f>
        <v>0</v>
      </c>
      <c r="D19" s="1066">
        <f>SUM(D11:D18)</f>
        <v>0</v>
      </c>
      <c r="E19" s="1066">
        <f>SUM(E11:E18)</f>
        <v>0</v>
      </c>
      <c r="F19" s="1066">
        <f>SUM(F11:F18)</f>
        <v>0</v>
      </c>
      <c r="G19" s="1067"/>
    </row>
    <row r="20" spans="1:7">
      <c r="A20" s="1068" t="s">
        <v>1730</v>
      </c>
      <c r="B20" s="1062"/>
      <c r="C20" s="1062"/>
      <c r="D20" s="1062"/>
      <c r="E20" s="1062"/>
      <c r="F20" s="1063"/>
      <c r="G20" s="1064"/>
    </row>
    <row r="21" spans="1:7">
      <c r="A21" s="1061" t="s">
        <v>1731</v>
      </c>
      <c r="B21" s="1062"/>
      <c r="C21" s="1062"/>
      <c r="D21" s="1062">
        <f t="shared" ref="D21:D42" si="2">ROUND(C21*$A$9/12,2)</f>
        <v>0</v>
      </c>
      <c r="E21" s="1062"/>
      <c r="F21" s="1063">
        <f t="shared" ref="F21:F37" si="3">+D21-E21</f>
        <v>0</v>
      </c>
      <c r="G21" s="1064"/>
    </row>
    <row r="22" spans="1:7" ht="30">
      <c r="A22" s="1069" t="s">
        <v>1732</v>
      </c>
      <c r="B22" s="1062"/>
      <c r="C22" s="1062"/>
      <c r="D22" s="1062">
        <f t="shared" si="2"/>
        <v>0</v>
      </c>
      <c r="E22" s="1062"/>
      <c r="F22" s="1063">
        <f t="shared" si="3"/>
        <v>0</v>
      </c>
      <c r="G22" s="1064"/>
    </row>
    <row r="23" spans="1:7">
      <c r="A23" s="1061" t="s">
        <v>1733</v>
      </c>
      <c r="B23" s="1062"/>
      <c r="C23" s="1062"/>
      <c r="D23" s="1062">
        <f t="shared" si="2"/>
        <v>0</v>
      </c>
      <c r="E23" s="1062"/>
      <c r="F23" s="1063">
        <f t="shared" si="3"/>
        <v>0</v>
      </c>
      <c r="G23" s="1064"/>
    </row>
    <row r="24" spans="1:7">
      <c r="A24" s="1061" t="s">
        <v>1734</v>
      </c>
      <c r="B24" s="1062"/>
      <c r="C24" s="1062"/>
      <c r="D24" s="1062">
        <f t="shared" si="2"/>
        <v>0</v>
      </c>
      <c r="E24" s="1062"/>
      <c r="F24" s="1063">
        <f t="shared" si="3"/>
        <v>0</v>
      </c>
      <c r="G24" s="1064"/>
    </row>
    <row r="25" spans="1:7">
      <c r="A25" s="1061" t="s">
        <v>395</v>
      </c>
      <c r="B25" s="1062"/>
      <c r="C25" s="1062"/>
      <c r="D25" s="1062">
        <f t="shared" si="2"/>
        <v>0</v>
      </c>
      <c r="E25" s="1062"/>
      <c r="F25" s="1063">
        <f t="shared" si="3"/>
        <v>0</v>
      </c>
      <c r="G25" s="1064"/>
    </row>
    <row r="26" spans="1:7">
      <c r="A26" s="1061" t="s">
        <v>396</v>
      </c>
      <c r="B26" s="1062"/>
      <c r="C26" s="1062"/>
      <c r="D26" s="1062">
        <f t="shared" si="2"/>
        <v>0</v>
      </c>
      <c r="E26" s="1062"/>
      <c r="F26" s="1063">
        <f t="shared" si="3"/>
        <v>0</v>
      </c>
      <c r="G26" s="1064"/>
    </row>
    <row r="27" spans="1:7">
      <c r="A27" s="1061" t="s">
        <v>1735</v>
      </c>
      <c r="B27" s="1062"/>
      <c r="C27" s="1062"/>
      <c r="D27" s="1062">
        <f t="shared" si="2"/>
        <v>0</v>
      </c>
      <c r="E27" s="1062"/>
      <c r="F27" s="1063">
        <f t="shared" si="3"/>
        <v>0</v>
      </c>
      <c r="G27" s="1064"/>
    </row>
    <row r="28" spans="1:7">
      <c r="A28" s="1061" t="s">
        <v>1736</v>
      </c>
      <c r="B28" s="1062"/>
      <c r="C28" s="1062"/>
      <c r="D28" s="1062">
        <f t="shared" si="2"/>
        <v>0</v>
      </c>
      <c r="E28" s="1062"/>
      <c r="F28" s="1063">
        <f t="shared" si="3"/>
        <v>0</v>
      </c>
      <c r="G28" s="1064"/>
    </row>
    <row r="29" spans="1:7">
      <c r="A29" s="1061" t="s">
        <v>1737</v>
      </c>
      <c r="B29" s="1062"/>
      <c r="C29" s="1062"/>
      <c r="D29" s="1062">
        <f t="shared" si="2"/>
        <v>0</v>
      </c>
      <c r="E29" s="1062"/>
      <c r="F29" s="1063">
        <f t="shared" si="3"/>
        <v>0</v>
      </c>
      <c r="G29" s="1064"/>
    </row>
    <row r="30" spans="1:7">
      <c r="A30" s="1061" t="s">
        <v>401</v>
      </c>
      <c r="B30" s="1062"/>
      <c r="C30" s="1062"/>
      <c r="D30" s="1062">
        <f t="shared" si="2"/>
        <v>0</v>
      </c>
      <c r="E30" s="1062"/>
      <c r="F30" s="1063">
        <f t="shared" si="3"/>
        <v>0</v>
      </c>
      <c r="G30" s="1064"/>
    </row>
    <row r="31" spans="1:7">
      <c r="A31" s="1061" t="s">
        <v>1738</v>
      </c>
      <c r="B31" s="1062"/>
      <c r="C31" s="1062"/>
      <c r="D31" s="1062">
        <f t="shared" si="2"/>
        <v>0</v>
      </c>
      <c r="E31" s="1062"/>
      <c r="F31" s="1063">
        <f t="shared" si="3"/>
        <v>0</v>
      </c>
      <c r="G31" s="1064"/>
    </row>
    <row r="32" spans="1:7">
      <c r="A32" s="1061" t="s">
        <v>1739</v>
      </c>
      <c r="B32" s="1062"/>
      <c r="C32" s="1062"/>
      <c r="D32" s="1062">
        <f t="shared" si="2"/>
        <v>0</v>
      </c>
      <c r="E32" s="1062"/>
      <c r="F32" s="1063">
        <f t="shared" si="3"/>
        <v>0</v>
      </c>
      <c r="G32" s="1064"/>
    </row>
    <row r="33" spans="1:8">
      <c r="A33" s="1061" t="s">
        <v>1740</v>
      </c>
      <c r="B33" s="1062"/>
      <c r="C33" s="1062"/>
      <c r="D33" s="1062">
        <f t="shared" si="2"/>
        <v>0</v>
      </c>
      <c r="E33" s="1062"/>
      <c r="F33" s="1063">
        <f t="shared" si="3"/>
        <v>0</v>
      </c>
      <c r="G33" s="1064"/>
    </row>
    <row r="34" spans="1:8">
      <c r="A34" s="1061" t="s">
        <v>1741</v>
      </c>
      <c r="B34" s="1062"/>
      <c r="C34" s="1062"/>
      <c r="D34" s="1062">
        <f t="shared" si="2"/>
        <v>0</v>
      </c>
      <c r="E34" s="1062"/>
      <c r="F34" s="1063">
        <f t="shared" si="3"/>
        <v>0</v>
      </c>
      <c r="G34" s="1064"/>
    </row>
    <row r="35" spans="1:8">
      <c r="A35" s="1061" t="s">
        <v>1742</v>
      </c>
      <c r="B35" s="1062"/>
      <c r="C35" s="1062"/>
      <c r="D35" s="1062">
        <f t="shared" si="2"/>
        <v>0</v>
      </c>
      <c r="E35" s="1062"/>
      <c r="F35" s="1063">
        <f t="shared" si="3"/>
        <v>0</v>
      </c>
      <c r="G35" s="1064"/>
    </row>
    <row r="36" spans="1:8">
      <c r="A36" s="1061" t="s">
        <v>411</v>
      </c>
      <c r="B36" s="1062"/>
      <c r="C36" s="1062"/>
      <c r="D36" s="1062">
        <f t="shared" si="2"/>
        <v>0</v>
      </c>
      <c r="E36" s="1062"/>
      <c r="F36" s="1063">
        <f t="shared" si="3"/>
        <v>0</v>
      </c>
      <c r="G36" s="1064"/>
    </row>
    <row r="37" spans="1:8">
      <c r="A37" s="1061" t="s">
        <v>1743</v>
      </c>
      <c r="B37" s="1062"/>
      <c r="C37" s="1062"/>
      <c r="D37" s="1062">
        <f t="shared" si="2"/>
        <v>0</v>
      </c>
      <c r="E37" s="1062"/>
      <c r="F37" s="1063">
        <f t="shared" si="3"/>
        <v>0</v>
      </c>
      <c r="G37" s="1064"/>
    </row>
    <row r="38" spans="1:8">
      <c r="A38" s="1070" t="s">
        <v>1744</v>
      </c>
      <c r="B38" s="1062"/>
      <c r="C38" s="1062"/>
      <c r="D38" s="1062"/>
      <c r="E38" s="1062"/>
      <c r="F38" s="1063"/>
      <c r="G38" s="1064"/>
    </row>
    <row r="39" spans="1:8">
      <c r="A39" s="1071" t="s">
        <v>1745</v>
      </c>
      <c r="B39" s="1062"/>
      <c r="C39" s="1062"/>
      <c r="D39" s="1062">
        <f t="shared" si="2"/>
        <v>0</v>
      </c>
      <c r="E39" s="1062"/>
      <c r="F39" s="1063">
        <f>+D39-E39</f>
        <v>0</v>
      </c>
      <c r="G39" s="1064"/>
    </row>
    <row r="40" spans="1:8">
      <c r="A40" s="1071" t="s">
        <v>1746</v>
      </c>
      <c r="B40" s="1062"/>
      <c r="C40" s="1062"/>
      <c r="D40" s="1062">
        <f t="shared" si="2"/>
        <v>0</v>
      </c>
      <c r="E40" s="1062"/>
      <c r="F40" s="1063">
        <f>+D40-E40</f>
        <v>0</v>
      </c>
      <c r="G40" s="1064"/>
    </row>
    <row r="41" spans="1:8">
      <c r="A41" s="1071" t="s">
        <v>1747</v>
      </c>
      <c r="B41" s="1062"/>
      <c r="C41" s="1062"/>
      <c r="D41" s="1062">
        <f t="shared" si="2"/>
        <v>0</v>
      </c>
      <c r="E41" s="1062"/>
      <c r="F41" s="1063">
        <f>+D41-E41</f>
        <v>0</v>
      </c>
      <c r="G41" s="1064"/>
    </row>
    <row r="42" spans="1:8">
      <c r="A42" s="1061"/>
      <c r="B42" s="1062"/>
      <c r="C42" s="1062"/>
      <c r="D42" s="1062">
        <f t="shared" si="2"/>
        <v>0</v>
      </c>
      <c r="E42" s="1062"/>
      <c r="F42" s="1063">
        <f>+D42-E42</f>
        <v>0</v>
      </c>
      <c r="G42" s="1064"/>
    </row>
    <row r="43" spans="1:8">
      <c r="A43" s="1065" t="s">
        <v>40</v>
      </c>
      <c r="B43" s="1066">
        <f t="shared" ref="B43:C43" si="4">SUM(B21:B42)</f>
        <v>0</v>
      </c>
      <c r="C43" s="1066">
        <f t="shared" si="4"/>
        <v>0</v>
      </c>
      <c r="D43" s="1066">
        <f>SUM(D21:D42)</f>
        <v>0</v>
      </c>
      <c r="E43" s="1066">
        <f t="shared" ref="E43:F43" si="5">SUM(E21:E42)</f>
        <v>0</v>
      </c>
      <c r="F43" s="1066">
        <f t="shared" si="5"/>
        <v>0</v>
      </c>
      <c r="G43" s="1067"/>
      <c r="H43" s="1072"/>
    </row>
    <row r="44" spans="1:8">
      <c r="A44" s="1068" t="s">
        <v>1748</v>
      </c>
      <c r="B44" s="1062"/>
      <c r="C44" s="1062"/>
      <c r="D44" s="1062"/>
      <c r="E44" s="1062"/>
      <c r="F44" s="1063"/>
      <c r="G44" s="1064"/>
    </row>
    <row r="45" spans="1:8">
      <c r="A45" s="1061" t="s">
        <v>1749</v>
      </c>
      <c r="B45" s="1062"/>
      <c r="C45" s="1062"/>
      <c r="D45" s="1062">
        <f t="shared" ref="D45:D53" si="6">ROUND(C45*$A$9/12,2)</f>
        <v>0</v>
      </c>
      <c r="E45" s="1062"/>
      <c r="F45" s="1063">
        <f t="shared" ref="F45:F53" si="7">+D45-E45</f>
        <v>0</v>
      </c>
      <c r="G45" s="1064"/>
    </row>
    <row r="46" spans="1:8">
      <c r="A46" s="1061" t="s">
        <v>1750</v>
      </c>
      <c r="B46" s="1062"/>
      <c r="C46" s="1062"/>
      <c r="D46" s="1062">
        <f t="shared" si="6"/>
        <v>0</v>
      </c>
      <c r="E46" s="1062"/>
      <c r="F46" s="1063">
        <f t="shared" si="7"/>
        <v>0</v>
      </c>
      <c r="G46" s="1064"/>
    </row>
    <row r="47" spans="1:8">
      <c r="A47" s="1061" t="s">
        <v>1751</v>
      </c>
      <c r="B47" s="1062"/>
      <c r="C47" s="1062"/>
      <c r="D47" s="1062">
        <f t="shared" si="6"/>
        <v>0</v>
      </c>
      <c r="E47" s="1062"/>
      <c r="F47" s="1063">
        <f t="shared" si="7"/>
        <v>0</v>
      </c>
      <c r="G47" s="1064"/>
    </row>
    <row r="48" spans="1:8">
      <c r="A48" s="1061" t="s">
        <v>1752</v>
      </c>
      <c r="B48" s="1062"/>
      <c r="C48" s="1062"/>
      <c r="D48" s="1062">
        <f t="shared" si="6"/>
        <v>0</v>
      </c>
      <c r="E48" s="1062"/>
      <c r="F48" s="1063">
        <f t="shared" si="7"/>
        <v>0</v>
      </c>
      <c r="G48" s="1064"/>
    </row>
    <row r="49" spans="1:16">
      <c r="A49" s="1061" t="s">
        <v>207</v>
      </c>
      <c r="B49" s="1062"/>
      <c r="C49" s="1062"/>
      <c r="D49" s="1062">
        <f t="shared" si="6"/>
        <v>0</v>
      </c>
      <c r="E49" s="1062"/>
      <c r="F49" s="1063">
        <f t="shared" si="7"/>
        <v>0</v>
      </c>
      <c r="G49" s="1064"/>
    </row>
    <row r="50" spans="1:16">
      <c r="A50" s="1061" t="s">
        <v>1753</v>
      </c>
      <c r="B50" s="1062"/>
      <c r="C50" s="1062"/>
      <c r="D50" s="1062">
        <f t="shared" si="6"/>
        <v>0</v>
      </c>
      <c r="E50" s="1062"/>
      <c r="F50" s="1063">
        <f t="shared" si="7"/>
        <v>0</v>
      </c>
      <c r="G50" s="1064"/>
    </row>
    <row r="51" spans="1:16" ht="30">
      <c r="A51" s="1069" t="s">
        <v>1754</v>
      </c>
      <c r="B51" s="1062"/>
      <c r="C51" s="1062"/>
      <c r="D51" s="1062">
        <f t="shared" si="6"/>
        <v>0</v>
      </c>
      <c r="E51" s="1062"/>
      <c r="F51" s="1063">
        <f t="shared" si="7"/>
        <v>0</v>
      </c>
      <c r="G51" s="1064"/>
    </row>
    <row r="52" spans="1:16">
      <c r="A52" s="1061" t="s">
        <v>1755</v>
      </c>
      <c r="B52" s="1062"/>
      <c r="C52" s="1062"/>
      <c r="D52" s="1062">
        <f t="shared" si="6"/>
        <v>0</v>
      </c>
      <c r="E52" s="1062"/>
      <c r="F52" s="1063">
        <f t="shared" si="7"/>
        <v>0</v>
      </c>
      <c r="G52" s="1064"/>
    </row>
    <row r="53" spans="1:16">
      <c r="A53" s="1073" t="s">
        <v>420</v>
      </c>
      <c r="B53" s="1074"/>
      <c r="C53" s="1062"/>
      <c r="D53" s="1062">
        <f t="shared" si="6"/>
        <v>0</v>
      </c>
      <c r="E53" s="1074"/>
      <c r="F53" s="1075">
        <f t="shared" si="7"/>
        <v>0</v>
      </c>
      <c r="G53" s="1076"/>
    </row>
    <row r="54" spans="1:16">
      <c r="A54" s="1065" t="s">
        <v>40</v>
      </c>
      <c r="B54" s="1066">
        <f>SUM(B45:B53)</f>
        <v>0</v>
      </c>
      <c r="C54" s="1066">
        <f>SUM(C45:C53)</f>
        <v>0</v>
      </c>
      <c r="D54" s="1066">
        <f>SUM(D45:D53)</f>
        <v>0</v>
      </c>
      <c r="E54" s="1066">
        <f>SUM(E45:E53)</f>
        <v>0</v>
      </c>
      <c r="F54" s="1077">
        <f>SUM(F45:F53)</f>
        <v>0</v>
      </c>
      <c r="G54" s="1067"/>
      <c r="H54" s="1078"/>
    </row>
    <row r="55" spans="1:16">
      <c r="A55" s="1079" t="s">
        <v>1756</v>
      </c>
      <c r="B55" s="1066">
        <f>SUM(B19+B43+B54)</f>
        <v>0</v>
      </c>
      <c r="C55" s="1066">
        <f>SUM(C19+C43+C54)</f>
        <v>0</v>
      </c>
      <c r="D55" s="1066">
        <f>SUM(D19+D43+D54)</f>
        <v>0</v>
      </c>
      <c r="E55" s="1066">
        <f>SUM(E19+E43+E54)</f>
        <v>0</v>
      </c>
      <c r="F55" s="1080">
        <f>SUM(F19+F43+F54)</f>
        <v>0</v>
      </c>
      <c r="G55" s="1060"/>
    </row>
    <row r="56" spans="1:16">
      <c r="A56" s="1045" t="s">
        <v>1757</v>
      </c>
      <c r="B56" s="1081"/>
      <c r="C56" s="1082"/>
      <c r="D56" s="1083">
        <f>ROUND(C56*A$9/12,2)</f>
        <v>0</v>
      </c>
      <c r="E56" s="1082"/>
      <c r="F56" s="1083">
        <f>+D56-E56</f>
        <v>0</v>
      </c>
      <c r="G56" s="1067"/>
    </row>
    <row r="57" spans="1:16">
      <c r="A57" s="1084" t="s">
        <v>1758</v>
      </c>
      <c r="B57" s="1084">
        <f>+B55-B56</f>
        <v>0</v>
      </c>
      <c r="C57" s="1084">
        <f>+C55-C56</f>
        <v>0</v>
      </c>
      <c r="D57" s="1084">
        <f>+D55-D56</f>
        <v>0</v>
      </c>
      <c r="E57" s="1084">
        <f>+E55-E56</f>
        <v>0</v>
      </c>
      <c r="F57" s="1084">
        <f>+F55-F56</f>
        <v>0</v>
      </c>
      <c r="G57" s="1084"/>
    </row>
    <row r="58" spans="1:16">
      <c r="A58" s="1085"/>
      <c r="B58" s="1085"/>
      <c r="C58" s="1085"/>
      <c r="D58" s="1085"/>
      <c r="E58" s="1085"/>
      <c r="F58" s="1085"/>
      <c r="G58" s="1085"/>
    </row>
    <row r="59" spans="1:16">
      <c r="A59" s="1086"/>
      <c r="B59" s="1086"/>
      <c r="C59" s="1086"/>
      <c r="D59" s="1086"/>
      <c r="E59" s="1086"/>
      <c r="F59" s="1086"/>
      <c r="G59" s="1086"/>
    </row>
    <row r="60" spans="1:16">
      <c r="A60" s="1112" t="s">
        <v>1759</v>
      </c>
      <c r="B60" s="1112"/>
      <c r="C60" s="1112" t="s">
        <v>458</v>
      </c>
      <c r="D60" s="1086"/>
      <c r="E60" s="1087"/>
      <c r="F60" s="1088"/>
      <c r="G60" s="1089" t="s">
        <v>862</v>
      </c>
      <c r="H60" s="216"/>
      <c r="I60" s="210"/>
      <c r="J60" s="210"/>
      <c r="K60" s="216"/>
      <c r="L60" s="210"/>
      <c r="M60" s="210"/>
      <c r="N60" s="216"/>
      <c r="O60" s="210"/>
      <c r="P60" s="210"/>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F99"/>
  <sheetViews>
    <sheetView showGridLines="0" view="pageBreakPreview" topLeftCell="A52" zoomScaleSheetLayoutView="100" workbookViewId="0">
      <selection activeCell="B70" sqref="B70:F70"/>
    </sheetView>
  </sheetViews>
  <sheetFormatPr defaultRowHeight="15.75"/>
  <cols>
    <col min="1" max="1" width="3.28515625" style="585" customWidth="1"/>
    <col min="2" max="2" width="36.28515625" style="585" customWidth="1"/>
    <col min="3" max="3" width="12.5703125" style="585" customWidth="1"/>
    <col min="4" max="4" width="14.28515625" style="585" customWidth="1"/>
    <col min="5" max="5" width="16.28515625" style="585" customWidth="1"/>
    <col min="6" max="6" width="15.5703125" style="585" customWidth="1"/>
    <col min="7" max="7" width="14.28515625" style="585" customWidth="1"/>
    <col min="8" max="8" width="14.7109375" style="585" customWidth="1"/>
    <col min="9" max="9" width="3.7109375" style="585" customWidth="1"/>
    <col min="10" max="16384" width="9.140625" style="585"/>
  </cols>
  <sheetData>
    <row r="1" spans="1:32">
      <c r="A1" s="588" t="str">
        <f>'[66]Disclosure 36'!A1</f>
        <v>STC of India Limited</v>
      </c>
    </row>
    <row r="2" spans="1:32">
      <c r="A2" s="588" t="s">
        <v>1512</v>
      </c>
    </row>
    <row r="3" spans="1:32">
      <c r="A3" s="588" t="str">
        <f>'PL  Notes'!A3</f>
        <v>Name of the Branch/Division (Co):</v>
      </c>
    </row>
    <row r="5" spans="1:32" s="590" customFormat="1">
      <c r="A5" s="589">
        <v>36</v>
      </c>
      <c r="B5" s="588" t="s">
        <v>1023</v>
      </c>
      <c r="J5" s="591"/>
      <c r="K5" s="591"/>
      <c r="L5" s="591"/>
      <c r="M5" s="591"/>
      <c r="N5" s="591"/>
      <c r="O5" s="591"/>
      <c r="P5" s="591"/>
      <c r="Q5" s="591"/>
      <c r="R5" s="591"/>
      <c r="S5" s="591"/>
      <c r="T5" s="591"/>
      <c r="U5" s="591"/>
      <c r="V5" s="591"/>
      <c r="W5" s="591"/>
      <c r="X5" s="591"/>
      <c r="Y5" s="591"/>
      <c r="Z5" s="591"/>
      <c r="AA5" s="591"/>
      <c r="AB5" s="591"/>
      <c r="AC5" s="591"/>
      <c r="AD5" s="591"/>
      <c r="AE5" s="591"/>
      <c r="AF5" s="591"/>
    </row>
    <row r="6" spans="1:32" s="590" customFormat="1" ht="34.5" customHeight="1">
      <c r="B6" s="1735" t="s">
        <v>0</v>
      </c>
      <c r="C6" s="1736"/>
      <c r="D6" s="1737"/>
      <c r="E6" s="1738" t="s">
        <v>1024</v>
      </c>
      <c r="F6" s="1737"/>
      <c r="G6" s="1738" t="s">
        <v>1025</v>
      </c>
      <c r="H6" s="1737"/>
      <c r="J6" s="591"/>
      <c r="K6" s="591"/>
      <c r="L6" s="591"/>
      <c r="M6" s="591"/>
      <c r="N6" s="591"/>
      <c r="O6" s="591"/>
      <c r="P6" s="591"/>
      <c r="Q6" s="591"/>
      <c r="R6" s="591"/>
      <c r="S6" s="591"/>
      <c r="T6" s="591"/>
      <c r="U6" s="591"/>
      <c r="V6" s="591"/>
      <c r="W6" s="591"/>
      <c r="X6" s="591"/>
      <c r="Y6" s="591"/>
      <c r="Z6" s="591"/>
      <c r="AA6" s="591"/>
      <c r="AB6" s="591"/>
      <c r="AC6" s="591"/>
      <c r="AD6" s="591"/>
      <c r="AE6" s="591"/>
      <c r="AF6" s="591"/>
    </row>
    <row r="7" spans="1:32" s="590" customFormat="1" ht="15.75" customHeight="1">
      <c r="B7" s="1739" t="s">
        <v>1026</v>
      </c>
      <c r="C7" s="1740"/>
      <c r="D7" s="1741"/>
      <c r="E7" s="1742" t="s">
        <v>1513</v>
      </c>
      <c r="F7" s="1743"/>
      <c r="G7" s="1742" t="s">
        <v>1513</v>
      </c>
      <c r="H7" s="1732"/>
      <c r="J7" s="591"/>
      <c r="K7" s="591"/>
      <c r="L7" s="591"/>
      <c r="M7" s="591"/>
      <c r="N7" s="591"/>
      <c r="O7" s="591"/>
      <c r="P7" s="591"/>
      <c r="Q7" s="591"/>
      <c r="R7" s="591"/>
      <c r="S7" s="591"/>
      <c r="T7" s="591"/>
      <c r="U7" s="591"/>
      <c r="V7" s="591"/>
      <c r="W7" s="591"/>
      <c r="X7" s="591"/>
      <c r="Y7" s="591"/>
      <c r="Z7" s="591"/>
      <c r="AA7" s="591"/>
      <c r="AB7" s="591"/>
      <c r="AC7" s="591"/>
      <c r="AD7" s="591"/>
      <c r="AE7" s="591"/>
      <c r="AF7" s="591"/>
    </row>
    <row r="8" spans="1:32" s="590" customFormat="1" ht="15.75" customHeight="1">
      <c r="B8" s="592"/>
      <c r="C8" s="593"/>
      <c r="D8" s="594"/>
      <c r="E8" s="1744"/>
      <c r="F8" s="1745"/>
      <c r="G8" s="1744"/>
      <c r="H8" s="1733"/>
      <c r="J8" s="591"/>
      <c r="K8" s="591"/>
      <c r="L8" s="591"/>
      <c r="M8" s="591"/>
      <c r="N8" s="591"/>
      <c r="O8" s="591"/>
      <c r="P8" s="591"/>
      <c r="Q8" s="591"/>
      <c r="R8" s="591"/>
      <c r="S8" s="591"/>
      <c r="T8" s="591"/>
      <c r="U8" s="591"/>
      <c r="V8" s="591"/>
      <c r="W8" s="591"/>
      <c r="X8" s="591"/>
      <c r="Y8" s="591"/>
      <c r="Z8" s="591"/>
      <c r="AA8" s="591"/>
      <c r="AB8" s="591"/>
      <c r="AC8" s="591"/>
      <c r="AD8" s="591"/>
      <c r="AE8" s="591"/>
      <c r="AF8" s="591"/>
    </row>
    <row r="9" spans="1:32" s="590" customFormat="1" ht="15.75" customHeight="1">
      <c r="B9" s="592"/>
      <c r="C9" s="593"/>
      <c r="D9" s="594"/>
      <c r="E9" s="1744"/>
      <c r="F9" s="1745"/>
      <c r="G9" s="1744"/>
      <c r="H9" s="1733"/>
      <c r="J9" s="591"/>
      <c r="K9" s="591"/>
      <c r="L9" s="591"/>
      <c r="M9" s="591"/>
      <c r="N9" s="591"/>
      <c r="O9" s="591"/>
      <c r="P9" s="591"/>
      <c r="Q9" s="591"/>
      <c r="R9" s="591"/>
      <c r="S9" s="591"/>
      <c r="T9" s="591"/>
      <c r="U9" s="591"/>
      <c r="V9" s="591"/>
      <c r="W9" s="591"/>
      <c r="X9" s="591"/>
      <c r="Y9" s="591"/>
      <c r="Z9" s="591"/>
      <c r="AA9" s="591"/>
      <c r="AB9" s="591"/>
      <c r="AC9" s="591"/>
      <c r="AD9" s="591"/>
      <c r="AE9" s="591"/>
      <c r="AF9" s="591"/>
    </row>
    <row r="10" spans="1:32" s="590" customFormat="1">
      <c r="B10" s="1748"/>
      <c r="C10" s="1749"/>
      <c r="D10" s="1750"/>
      <c r="E10" s="1744"/>
      <c r="F10" s="1745"/>
      <c r="G10" s="1744"/>
      <c r="H10" s="1733"/>
      <c r="J10" s="591"/>
      <c r="K10" s="591"/>
      <c r="L10" s="591"/>
      <c r="M10" s="591"/>
      <c r="N10" s="591"/>
      <c r="O10" s="591"/>
      <c r="P10" s="591"/>
      <c r="Q10" s="591"/>
      <c r="R10" s="591"/>
      <c r="S10" s="591"/>
      <c r="T10" s="591"/>
      <c r="U10" s="591"/>
      <c r="V10" s="591"/>
      <c r="W10" s="591"/>
      <c r="X10" s="591"/>
      <c r="Y10" s="591"/>
      <c r="Z10" s="591"/>
      <c r="AA10" s="591"/>
      <c r="AB10" s="591"/>
      <c r="AC10" s="591"/>
      <c r="AD10" s="591"/>
      <c r="AE10" s="591"/>
      <c r="AF10" s="591"/>
    </row>
    <row r="11" spans="1:32" s="590" customFormat="1" ht="15.75" customHeight="1">
      <c r="B11" s="1739" t="s">
        <v>1027</v>
      </c>
      <c r="C11" s="1740"/>
      <c r="D11" s="1741"/>
      <c r="E11" s="1744"/>
      <c r="F11" s="1745"/>
      <c r="G11" s="1744"/>
      <c r="H11" s="1733"/>
      <c r="J11" s="591"/>
      <c r="K11" s="591"/>
      <c r="L11" s="591"/>
      <c r="M11" s="591"/>
      <c r="N11" s="591"/>
      <c r="O11" s="591"/>
      <c r="P11" s="591"/>
      <c r="Q11" s="591"/>
      <c r="R11" s="591"/>
      <c r="S11" s="591"/>
      <c r="T11" s="591"/>
      <c r="U11" s="591"/>
      <c r="V11" s="591"/>
      <c r="W11" s="591"/>
      <c r="X11" s="591"/>
      <c r="Y11" s="591"/>
      <c r="Z11" s="591"/>
      <c r="AA11" s="591"/>
      <c r="AB11" s="591"/>
      <c r="AC11" s="591"/>
      <c r="AD11" s="591"/>
      <c r="AE11" s="591"/>
      <c r="AF11" s="591"/>
    </row>
    <row r="12" spans="1:32" s="590" customFormat="1" ht="15.75" customHeight="1">
      <c r="B12" s="592"/>
      <c r="C12" s="593"/>
      <c r="D12" s="594"/>
      <c r="E12" s="1744"/>
      <c r="F12" s="1745"/>
      <c r="G12" s="1744"/>
      <c r="H12" s="1733"/>
      <c r="J12" s="591"/>
      <c r="K12" s="591"/>
      <c r="L12" s="591"/>
      <c r="M12" s="591"/>
      <c r="N12" s="591"/>
      <c r="O12" s="591"/>
      <c r="P12" s="591"/>
      <c r="Q12" s="591"/>
      <c r="R12" s="591"/>
      <c r="S12" s="591"/>
      <c r="T12" s="591"/>
      <c r="U12" s="591"/>
      <c r="V12" s="591"/>
      <c r="W12" s="591"/>
      <c r="X12" s="591"/>
      <c r="Y12" s="591"/>
      <c r="Z12" s="591"/>
      <c r="AA12" s="591"/>
      <c r="AB12" s="591"/>
      <c r="AC12" s="591"/>
      <c r="AD12" s="591"/>
      <c r="AE12" s="591"/>
      <c r="AF12" s="591"/>
    </row>
    <row r="13" spans="1:32" s="590" customFormat="1" ht="15.75" customHeight="1">
      <c r="B13" s="592"/>
      <c r="C13" s="593"/>
      <c r="D13" s="594"/>
      <c r="E13" s="1744"/>
      <c r="F13" s="1745"/>
      <c r="G13" s="1744"/>
      <c r="H13" s="1733"/>
      <c r="J13" s="591"/>
      <c r="K13" s="591"/>
      <c r="L13" s="591"/>
      <c r="M13" s="591"/>
      <c r="N13" s="591"/>
      <c r="O13" s="591"/>
      <c r="P13" s="591"/>
      <c r="Q13" s="591"/>
      <c r="R13" s="591"/>
      <c r="S13" s="591"/>
      <c r="T13" s="591"/>
      <c r="U13" s="591"/>
      <c r="V13" s="591"/>
      <c r="W13" s="591"/>
      <c r="X13" s="591"/>
      <c r="Y13" s="591"/>
      <c r="Z13" s="591"/>
      <c r="AA13" s="591"/>
      <c r="AB13" s="591"/>
      <c r="AC13" s="591"/>
      <c r="AD13" s="591"/>
      <c r="AE13" s="591"/>
      <c r="AF13" s="591"/>
    </row>
    <row r="14" spans="1:32" s="590" customFormat="1">
      <c r="B14" s="1748"/>
      <c r="C14" s="1749"/>
      <c r="D14" s="1750"/>
      <c r="E14" s="1744"/>
      <c r="F14" s="1745"/>
      <c r="G14" s="1744"/>
      <c r="H14" s="1733"/>
      <c r="J14" s="591"/>
      <c r="K14" s="591"/>
      <c r="L14" s="591"/>
      <c r="M14" s="591"/>
      <c r="N14" s="591"/>
      <c r="O14" s="591"/>
      <c r="P14" s="591"/>
      <c r="Q14" s="591"/>
      <c r="R14" s="591"/>
      <c r="S14" s="591"/>
      <c r="T14" s="591"/>
      <c r="U14" s="591"/>
      <c r="V14" s="591"/>
      <c r="W14" s="591"/>
      <c r="X14" s="591"/>
      <c r="Y14" s="591"/>
      <c r="Z14" s="591"/>
      <c r="AA14" s="591"/>
      <c r="AB14" s="591"/>
      <c r="AC14" s="591"/>
      <c r="AD14" s="591"/>
      <c r="AE14" s="591"/>
      <c r="AF14" s="591"/>
    </row>
    <row r="15" spans="1:32" s="590" customFormat="1" ht="18.75" customHeight="1">
      <c r="B15" s="1751" t="s">
        <v>1028</v>
      </c>
      <c r="C15" s="1752"/>
      <c r="D15" s="1753"/>
      <c r="E15" s="1746"/>
      <c r="F15" s="1747"/>
      <c r="G15" s="1746"/>
      <c r="H15" s="1734"/>
      <c r="J15" s="591"/>
      <c r="K15" s="591"/>
      <c r="L15" s="591"/>
      <c r="M15" s="591"/>
      <c r="N15" s="591"/>
      <c r="O15" s="591"/>
      <c r="P15" s="591"/>
      <c r="Q15" s="591"/>
      <c r="R15" s="591"/>
      <c r="S15" s="591"/>
      <c r="T15" s="591"/>
      <c r="U15" s="591"/>
      <c r="V15" s="591"/>
      <c r="W15" s="591"/>
      <c r="X15" s="591"/>
      <c r="Y15" s="591"/>
      <c r="Z15" s="591"/>
      <c r="AA15" s="591"/>
      <c r="AB15" s="591"/>
      <c r="AC15" s="591"/>
      <c r="AD15" s="591"/>
      <c r="AE15" s="591"/>
      <c r="AF15" s="591"/>
    </row>
    <row r="16" spans="1:32" s="590" customFormat="1">
      <c r="J16" s="591"/>
      <c r="K16" s="591"/>
      <c r="L16" s="591"/>
      <c r="M16" s="591"/>
      <c r="N16" s="591"/>
      <c r="O16" s="591"/>
      <c r="P16" s="591"/>
      <c r="Q16" s="591"/>
      <c r="R16" s="591"/>
      <c r="S16" s="591"/>
      <c r="T16" s="591"/>
      <c r="U16" s="591"/>
      <c r="V16" s="591"/>
      <c r="W16" s="591"/>
      <c r="X16" s="591"/>
      <c r="Y16" s="591"/>
      <c r="Z16" s="591"/>
      <c r="AA16" s="591"/>
      <c r="AB16" s="591"/>
      <c r="AC16" s="591"/>
      <c r="AD16" s="591"/>
      <c r="AE16" s="591"/>
      <c r="AF16" s="591"/>
    </row>
    <row r="17" spans="1:32" s="590" customFormat="1" ht="16.5" thickBot="1">
      <c r="A17" s="589">
        <f>A5+1</f>
        <v>37</v>
      </c>
      <c r="B17" s="588" t="s">
        <v>1029</v>
      </c>
      <c r="J17" s="591"/>
      <c r="K17" s="591"/>
      <c r="L17" s="591"/>
      <c r="M17" s="591"/>
      <c r="N17" s="591"/>
      <c r="O17" s="591"/>
      <c r="P17" s="591"/>
      <c r="Q17" s="591"/>
      <c r="R17" s="591"/>
      <c r="S17" s="591"/>
      <c r="T17" s="591"/>
      <c r="U17" s="591"/>
      <c r="V17" s="591"/>
      <c r="W17" s="591"/>
      <c r="X17" s="591"/>
      <c r="Y17" s="591"/>
      <c r="Z17" s="591"/>
      <c r="AA17" s="591"/>
      <c r="AB17" s="591"/>
      <c r="AC17" s="591"/>
      <c r="AD17" s="591"/>
      <c r="AE17" s="591"/>
      <c r="AF17" s="591"/>
    </row>
    <row r="18" spans="1:32" s="590" customFormat="1" ht="16.5" customHeight="1">
      <c r="B18" s="1721" t="s">
        <v>0</v>
      </c>
      <c r="C18" s="1723" t="s">
        <v>1024</v>
      </c>
      <c r="D18" s="1724"/>
      <c r="E18" s="1725"/>
      <c r="F18" s="1723" t="s">
        <v>1025</v>
      </c>
      <c r="G18" s="1724"/>
      <c r="H18" s="1725"/>
      <c r="J18" s="591"/>
      <c r="K18" s="591"/>
      <c r="L18" s="591"/>
      <c r="M18" s="591"/>
      <c r="N18" s="591"/>
      <c r="O18" s="591"/>
      <c r="P18" s="591"/>
      <c r="Q18" s="591"/>
      <c r="R18" s="591"/>
      <c r="S18" s="591"/>
      <c r="T18" s="591"/>
      <c r="U18" s="591"/>
      <c r="V18" s="591"/>
      <c r="W18" s="591"/>
      <c r="X18" s="591"/>
      <c r="Y18" s="591"/>
      <c r="Z18" s="591"/>
      <c r="AA18" s="591"/>
      <c r="AB18" s="591"/>
      <c r="AC18" s="591"/>
      <c r="AD18" s="591"/>
      <c r="AE18" s="591"/>
      <c r="AF18" s="591"/>
    </row>
    <row r="19" spans="1:32" s="590" customFormat="1" ht="63">
      <c r="B19" s="1722"/>
      <c r="C19" s="595" t="s">
        <v>1030</v>
      </c>
      <c r="D19" s="595" t="s">
        <v>1031</v>
      </c>
      <c r="E19" s="595" t="s">
        <v>1032</v>
      </c>
      <c r="F19" s="595" t="s">
        <v>1030</v>
      </c>
      <c r="G19" s="595" t="s">
        <v>1031</v>
      </c>
      <c r="H19" s="595" t="s">
        <v>1032</v>
      </c>
      <c r="J19" s="591"/>
      <c r="K19" s="591"/>
      <c r="L19" s="591"/>
      <c r="M19" s="591"/>
      <c r="N19" s="591"/>
      <c r="O19" s="591"/>
      <c r="P19" s="591"/>
      <c r="Q19" s="591"/>
      <c r="R19" s="591"/>
      <c r="S19" s="591"/>
      <c r="T19" s="591"/>
      <c r="U19" s="591"/>
      <c r="V19" s="591"/>
      <c r="W19" s="591"/>
      <c r="X19" s="591"/>
      <c r="Y19" s="591"/>
      <c r="Z19" s="591"/>
      <c r="AA19" s="591"/>
      <c r="AB19" s="591"/>
      <c r="AC19" s="591"/>
      <c r="AD19" s="591"/>
      <c r="AE19" s="591"/>
      <c r="AF19" s="591"/>
    </row>
    <row r="20" spans="1:32" s="590" customFormat="1">
      <c r="B20" s="596" t="s">
        <v>1033</v>
      </c>
      <c r="C20" s="1689" t="s">
        <v>1513</v>
      </c>
      <c r="D20" s="1732"/>
      <c r="E20" s="1732"/>
      <c r="F20" s="1732"/>
      <c r="G20" s="1732"/>
      <c r="H20" s="1690"/>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row>
    <row r="21" spans="1:32" s="590" customFormat="1">
      <c r="B21" s="598"/>
      <c r="C21" s="1691"/>
      <c r="D21" s="1733"/>
      <c r="E21" s="1733"/>
      <c r="F21" s="1733"/>
      <c r="G21" s="1733"/>
      <c r="H21" s="1692"/>
      <c r="J21" s="591"/>
      <c r="K21" s="591"/>
      <c r="L21" s="591"/>
      <c r="M21" s="591"/>
      <c r="N21" s="591"/>
      <c r="O21" s="591"/>
      <c r="P21" s="591"/>
      <c r="Q21" s="591"/>
      <c r="R21" s="591"/>
      <c r="S21" s="591"/>
      <c r="T21" s="591"/>
      <c r="U21" s="591"/>
      <c r="V21" s="591"/>
      <c r="W21" s="591"/>
      <c r="X21" s="591"/>
      <c r="Y21" s="591"/>
      <c r="Z21" s="591"/>
      <c r="AA21" s="591"/>
      <c r="AB21" s="591"/>
      <c r="AC21" s="591"/>
      <c r="AD21" s="591"/>
      <c r="AE21" s="591"/>
      <c r="AF21" s="591"/>
    </row>
    <row r="22" spans="1:32" s="590" customFormat="1">
      <c r="B22" s="598"/>
      <c r="C22" s="1691"/>
      <c r="D22" s="1733"/>
      <c r="E22" s="1733"/>
      <c r="F22" s="1733"/>
      <c r="G22" s="1733"/>
      <c r="H22" s="1692"/>
      <c r="J22" s="591"/>
      <c r="K22" s="591"/>
      <c r="L22" s="591"/>
      <c r="M22" s="591"/>
      <c r="N22" s="591"/>
      <c r="O22" s="591"/>
      <c r="P22" s="591"/>
      <c r="Q22" s="591"/>
      <c r="R22" s="591"/>
      <c r="S22" s="591"/>
      <c r="T22" s="591"/>
      <c r="U22" s="591"/>
      <c r="V22" s="591"/>
      <c r="W22" s="591"/>
      <c r="X22" s="591"/>
      <c r="Y22" s="591"/>
      <c r="Z22" s="591"/>
      <c r="AA22" s="591"/>
      <c r="AB22" s="591"/>
      <c r="AC22" s="591"/>
      <c r="AD22" s="591"/>
      <c r="AE22" s="591"/>
      <c r="AF22" s="591"/>
    </row>
    <row r="23" spans="1:32" s="590" customFormat="1">
      <c r="B23" s="599" t="s">
        <v>1034</v>
      </c>
      <c r="C23" s="1691"/>
      <c r="D23" s="1733"/>
      <c r="E23" s="1733"/>
      <c r="F23" s="1733"/>
      <c r="G23" s="1733"/>
      <c r="H23" s="1692"/>
      <c r="J23" s="591"/>
      <c r="K23" s="591"/>
      <c r="L23" s="591"/>
      <c r="M23" s="591"/>
      <c r="N23" s="591"/>
      <c r="O23" s="591"/>
      <c r="P23" s="591"/>
      <c r="Q23" s="591"/>
      <c r="R23" s="591"/>
      <c r="S23" s="591"/>
      <c r="T23" s="591"/>
      <c r="U23" s="591"/>
      <c r="V23" s="591"/>
      <c r="W23" s="591"/>
      <c r="X23" s="591"/>
      <c r="Y23" s="591"/>
      <c r="Z23" s="591"/>
      <c r="AA23" s="591"/>
      <c r="AB23" s="591"/>
      <c r="AC23" s="591"/>
      <c r="AD23" s="591"/>
      <c r="AE23" s="591"/>
      <c r="AF23" s="591"/>
    </row>
    <row r="24" spans="1:32" s="590" customFormat="1">
      <c r="B24" s="596" t="s">
        <v>1035</v>
      </c>
      <c r="C24" s="1691"/>
      <c r="D24" s="1733"/>
      <c r="E24" s="1733"/>
      <c r="F24" s="1733"/>
      <c r="G24" s="1733"/>
      <c r="H24" s="1692"/>
      <c r="J24" s="591"/>
      <c r="K24" s="591"/>
      <c r="L24" s="591"/>
      <c r="M24" s="591"/>
      <c r="N24" s="591"/>
      <c r="O24" s="591"/>
      <c r="P24" s="591"/>
      <c r="Q24" s="591"/>
      <c r="R24" s="591"/>
      <c r="S24" s="591"/>
      <c r="T24" s="591"/>
      <c r="U24" s="591"/>
      <c r="V24" s="591"/>
      <c r="W24" s="591"/>
      <c r="X24" s="591"/>
      <c r="Y24" s="591"/>
      <c r="Z24" s="591"/>
      <c r="AA24" s="591"/>
      <c r="AB24" s="591"/>
      <c r="AC24" s="591"/>
      <c r="AD24" s="591"/>
      <c r="AE24" s="591"/>
      <c r="AF24" s="591"/>
    </row>
    <row r="25" spans="1:32" s="590" customFormat="1">
      <c r="B25" s="600"/>
      <c r="C25" s="1691"/>
      <c r="D25" s="1733"/>
      <c r="E25" s="1733"/>
      <c r="F25" s="1733"/>
      <c r="G25" s="1733"/>
      <c r="H25" s="1692"/>
      <c r="J25" s="591"/>
      <c r="K25" s="591"/>
      <c r="L25" s="591"/>
      <c r="M25" s="591"/>
      <c r="N25" s="591"/>
      <c r="O25" s="591"/>
      <c r="P25" s="591"/>
      <c r="Q25" s="591"/>
      <c r="R25" s="591"/>
      <c r="S25" s="591"/>
      <c r="T25" s="591"/>
      <c r="U25" s="591"/>
      <c r="V25" s="591"/>
      <c r="W25" s="591"/>
      <c r="X25" s="591"/>
      <c r="Y25" s="591"/>
      <c r="Z25" s="591"/>
      <c r="AA25" s="591"/>
      <c r="AB25" s="591"/>
      <c r="AC25" s="591"/>
      <c r="AD25" s="591"/>
      <c r="AE25" s="591"/>
      <c r="AF25" s="591"/>
    </row>
    <row r="26" spans="1:32" s="590" customFormat="1">
      <c r="B26" s="600"/>
      <c r="C26" s="1691"/>
      <c r="D26" s="1733"/>
      <c r="E26" s="1733"/>
      <c r="F26" s="1733"/>
      <c r="G26" s="1733"/>
      <c r="H26" s="1692"/>
      <c r="J26" s="591"/>
      <c r="K26" s="591"/>
      <c r="L26" s="591"/>
      <c r="M26" s="591"/>
      <c r="N26" s="591"/>
      <c r="O26" s="591"/>
      <c r="P26" s="591"/>
      <c r="Q26" s="591"/>
      <c r="R26" s="591"/>
      <c r="S26" s="591"/>
      <c r="T26" s="591"/>
      <c r="U26" s="591"/>
      <c r="V26" s="591"/>
      <c r="W26" s="591"/>
      <c r="X26" s="591"/>
      <c r="Y26" s="591"/>
      <c r="Z26" s="591"/>
      <c r="AA26" s="591"/>
      <c r="AB26" s="591"/>
      <c r="AC26" s="591"/>
      <c r="AD26" s="591"/>
      <c r="AE26" s="591"/>
      <c r="AF26" s="591"/>
    </row>
    <row r="27" spans="1:32" s="590" customFormat="1">
      <c r="B27" s="601" t="s">
        <v>1036</v>
      </c>
      <c r="C27" s="1693"/>
      <c r="D27" s="1734"/>
      <c r="E27" s="1734"/>
      <c r="F27" s="1734"/>
      <c r="G27" s="1734"/>
      <c r="H27" s="1694"/>
      <c r="J27" s="591"/>
      <c r="K27" s="591"/>
      <c r="L27" s="591"/>
      <c r="M27" s="591"/>
      <c r="N27" s="591"/>
      <c r="O27" s="591"/>
      <c r="P27" s="591"/>
      <c r="Q27" s="591"/>
      <c r="R27" s="591"/>
      <c r="S27" s="591"/>
      <c r="T27" s="591"/>
      <c r="U27" s="591"/>
      <c r="V27" s="591"/>
      <c r="W27" s="591"/>
      <c r="X27" s="591"/>
      <c r="Y27" s="591"/>
      <c r="Z27" s="591"/>
      <c r="AA27" s="591"/>
      <c r="AB27" s="591"/>
      <c r="AC27" s="591"/>
      <c r="AD27" s="591"/>
      <c r="AE27" s="591"/>
      <c r="AF27" s="591"/>
    </row>
    <row r="28" spans="1:32" customFormat="1">
      <c r="B28" s="591"/>
      <c r="C28" s="602"/>
      <c r="D28" s="602"/>
      <c r="E28" s="602"/>
    </row>
    <row r="29" spans="1:32">
      <c r="A29" s="603">
        <f>A17+1</f>
        <v>38</v>
      </c>
      <c r="B29" s="289" t="s">
        <v>1037</v>
      </c>
    </row>
    <row r="30" spans="1:32">
      <c r="B30" s="1687" t="s">
        <v>1038</v>
      </c>
      <c r="C30" s="1687"/>
      <c r="D30" s="1687"/>
      <c r="E30" s="1687"/>
      <c r="F30" s="1687"/>
      <c r="G30" s="1687"/>
      <c r="H30" s="1687"/>
    </row>
    <row r="31" spans="1:32">
      <c r="H31" s="604" t="s">
        <v>741</v>
      </c>
    </row>
    <row r="32" spans="1:32" ht="15.75" customHeight="1">
      <c r="B32" s="1726" t="s">
        <v>0</v>
      </c>
      <c r="C32" s="1727"/>
      <c r="D32" s="1727"/>
      <c r="E32" s="1727"/>
      <c r="F32" s="1728"/>
      <c r="G32" s="605" t="s">
        <v>872</v>
      </c>
      <c r="H32" s="605" t="s">
        <v>870</v>
      </c>
    </row>
    <row r="33" spans="1:8" ht="15.75" customHeight="1">
      <c r="B33" s="1729" t="s">
        <v>1039</v>
      </c>
      <c r="C33" s="1730"/>
      <c r="D33" s="1730"/>
      <c r="E33" s="1730"/>
      <c r="F33" s="1731"/>
      <c r="G33" s="1715" t="s">
        <v>1513</v>
      </c>
      <c r="H33" s="1716"/>
    </row>
    <row r="34" spans="1:8">
      <c r="B34" s="1729" t="s">
        <v>1040</v>
      </c>
      <c r="C34" s="1730"/>
      <c r="D34" s="1730"/>
      <c r="E34" s="1730"/>
      <c r="F34" s="1731"/>
      <c r="G34" s="1717"/>
      <c r="H34" s="1718"/>
    </row>
    <row r="35" spans="1:8">
      <c r="B35" s="1729" t="s">
        <v>1041</v>
      </c>
      <c r="C35" s="1730"/>
      <c r="D35" s="1730"/>
      <c r="E35" s="1730"/>
      <c r="F35" s="1731"/>
      <c r="G35" s="1717"/>
      <c r="H35" s="1718"/>
    </row>
    <row r="36" spans="1:8">
      <c r="B36" s="1729" t="s">
        <v>1042</v>
      </c>
      <c r="C36" s="1730"/>
      <c r="D36" s="1730"/>
      <c r="E36" s="1730"/>
      <c r="F36" s="1731"/>
      <c r="G36" s="1717"/>
      <c r="H36" s="1718"/>
    </row>
    <row r="37" spans="1:8" ht="15.75" customHeight="1">
      <c r="B37" s="1729" t="s">
        <v>1043</v>
      </c>
      <c r="C37" s="1730"/>
      <c r="D37" s="1730"/>
      <c r="E37" s="1730"/>
      <c r="F37" s="1731"/>
      <c r="G37" s="1717"/>
      <c r="H37" s="1718"/>
    </row>
    <row r="38" spans="1:8">
      <c r="B38" s="1729" t="s">
        <v>1044</v>
      </c>
      <c r="C38" s="1730"/>
      <c r="D38" s="1730"/>
      <c r="E38" s="1730"/>
      <c r="F38" s="1731"/>
      <c r="G38" s="1719"/>
      <c r="H38" s="1720"/>
    </row>
    <row r="39" spans="1:8" ht="33" customHeight="1">
      <c r="B39" s="1712" t="s">
        <v>1045</v>
      </c>
      <c r="C39" s="1713"/>
      <c r="D39" s="1713"/>
      <c r="E39" s="1713"/>
      <c r="F39" s="1713"/>
      <c r="G39" s="1713"/>
      <c r="H39" s="1714"/>
    </row>
    <row r="41" spans="1:8" s="590" customFormat="1">
      <c r="A41" s="606">
        <f>A29+1</f>
        <v>39</v>
      </c>
      <c r="B41" s="1695" t="s">
        <v>1046</v>
      </c>
      <c r="C41" s="1695"/>
      <c r="D41" s="1695"/>
      <c r="E41" s="1695"/>
      <c r="F41" s="1695"/>
      <c r="G41" s="1695"/>
      <c r="H41" s="1695"/>
    </row>
    <row r="42" spans="1:8" s="590" customFormat="1"/>
    <row r="43" spans="1:8" s="590" customFormat="1">
      <c r="A43" s="588" t="s">
        <v>1047</v>
      </c>
      <c r="B43" s="588" t="s">
        <v>49</v>
      </c>
      <c r="G43" s="1696" t="s">
        <v>1048</v>
      </c>
      <c r="H43" s="1696"/>
    </row>
    <row r="44" spans="1:8" s="590" customFormat="1" ht="63">
      <c r="B44" s="607" t="s">
        <v>0</v>
      </c>
      <c r="C44" s="595" t="s">
        <v>1049</v>
      </c>
      <c r="D44" s="595" t="s">
        <v>1050</v>
      </c>
      <c r="E44" s="595" t="s">
        <v>1051</v>
      </c>
      <c r="F44" s="595" t="s">
        <v>1052</v>
      </c>
      <c r="G44" s="595" t="s">
        <v>1053</v>
      </c>
      <c r="H44" s="595" t="s">
        <v>1054</v>
      </c>
    </row>
    <row r="45" spans="1:8" s="590" customFormat="1">
      <c r="B45" s="608" t="s">
        <v>1055</v>
      </c>
      <c r="C45" s="1703" t="s">
        <v>1513</v>
      </c>
      <c r="D45" s="1704"/>
      <c r="E45" s="1704"/>
      <c r="F45" s="1704"/>
      <c r="G45" s="1704"/>
      <c r="H45" s="1705"/>
    </row>
    <row r="46" spans="1:8" s="590" customFormat="1">
      <c r="B46" s="609"/>
      <c r="C46" s="1706"/>
      <c r="D46" s="1707"/>
      <c r="E46" s="1707"/>
      <c r="F46" s="1707"/>
      <c r="G46" s="1707"/>
      <c r="H46" s="1708"/>
    </row>
    <row r="47" spans="1:8" s="590" customFormat="1">
      <c r="B47" s="610"/>
      <c r="C47" s="1706"/>
      <c r="D47" s="1707"/>
      <c r="E47" s="1707"/>
      <c r="F47" s="1707"/>
      <c r="G47" s="1707"/>
      <c r="H47" s="1708"/>
    </row>
    <row r="48" spans="1:8" s="590" customFormat="1">
      <c r="B48" s="610"/>
      <c r="C48" s="1706"/>
      <c r="D48" s="1707"/>
      <c r="E48" s="1707"/>
      <c r="F48" s="1707"/>
      <c r="G48" s="1707"/>
      <c r="H48" s="1708"/>
    </row>
    <row r="49" spans="1:8" s="590" customFormat="1" ht="15.75" customHeight="1">
      <c r="B49" s="592" t="s">
        <v>17</v>
      </c>
      <c r="C49" s="1709"/>
      <c r="D49" s="1710"/>
      <c r="E49" s="1710"/>
      <c r="F49" s="1710"/>
      <c r="G49" s="1710"/>
      <c r="H49" s="1711"/>
    </row>
    <row r="50" spans="1:8" s="590" customFormat="1"/>
    <row r="51" spans="1:8" s="590" customFormat="1" ht="63">
      <c r="B51" s="607" t="s">
        <v>0</v>
      </c>
      <c r="C51" s="595" t="s">
        <v>1056</v>
      </c>
      <c r="D51" s="595" t="s">
        <v>1050</v>
      </c>
      <c r="E51" s="595" t="s">
        <v>1051</v>
      </c>
      <c r="F51" s="595" t="s">
        <v>1052</v>
      </c>
      <c r="G51" s="595" t="s">
        <v>1053</v>
      </c>
      <c r="H51" s="595" t="s">
        <v>1057</v>
      </c>
    </row>
    <row r="52" spans="1:8" s="590" customFormat="1">
      <c r="B52" s="610" t="s">
        <v>1055</v>
      </c>
      <c r="C52" s="1703" t="s">
        <v>1513</v>
      </c>
      <c r="D52" s="1704"/>
      <c r="E52" s="1704"/>
      <c r="F52" s="1704"/>
      <c r="G52" s="1704"/>
      <c r="H52" s="1705"/>
    </row>
    <row r="53" spans="1:8" s="590" customFormat="1">
      <c r="B53" s="610"/>
      <c r="C53" s="1706"/>
      <c r="D53" s="1707"/>
      <c r="E53" s="1707"/>
      <c r="F53" s="1707"/>
      <c r="G53" s="1707"/>
      <c r="H53" s="1708"/>
    </row>
    <row r="54" spans="1:8" s="590" customFormat="1">
      <c r="B54" s="610"/>
      <c r="C54" s="1706"/>
      <c r="D54" s="1707"/>
      <c r="E54" s="1707"/>
      <c r="F54" s="1707"/>
      <c r="G54" s="1707"/>
      <c r="H54" s="1708"/>
    </row>
    <row r="55" spans="1:8" s="590" customFormat="1">
      <c r="B55" s="610"/>
      <c r="C55" s="1706"/>
      <c r="D55" s="1707"/>
      <c r="E55" s="1707"/>
      <c r="F55" s="1707"/>
      <c r="G55" s="1707"/>
      <c r="H55" s="1708"/>
    </row>
    <row r="56" spans="1:8" s="590" customFormat="1" ht="15.75" customHeight="1">
      <c r="B56" s="592" t="s">
        <v>17</v>
      </c>
      <c r="C56" s="1709"/>
      <c r="D56" s="1710"/>
      <c r="E56" s="1710"/>
      <c r="F56" s="1710"/>
      <c r="G56" s="1710"/>
      <c r="H56" s="1711"/>
    </row>
    <row r="57" spans="1:8" s="590" customFormat="1" ht="15.75" customHeight="1">
      <c r="B57" s="602"/>
      <c r="C57" s="602"/>
      <c r="D57" s="602"/>
      <c r="E57" s="602"/>
      <c r="F57" s="602"/>
      <c r="G57" s="602"/>
      <c r="H57" s="602"/>
    </row>
    <row r="58" spans="1:8" s="590" customFormat="1">
      <c r="A58" s="588" t="s">
        <v>1058</v>
      </c>
      <c r="B58" s="588" t="s">
        <v>1059</v>
      </c>
      <c r="C58" s="611"/>
      <c r="D58" s="611"/>
      <c r="H58" s="604" t="s">
        <v>741</v>
      </c>
    </row>
    <row r="59" spans="1:8" s="590" customFormat="1">
      <c r="A59" s="612"/>
      <c r="B59" s="1672" t="s">
        <v>0</v>
      </c>
      <c r="C59" s="1673"/>
      <c r="D59" s="1673"/>
      <c r="E59" s="1673"/>
      <c r="F59" s="1674"/>
      <c r="G59" s="613" t="s">
        <v>1060</v>
      </c>
      <c r="H59" s="613" t="s">
        <v>1061</v>
      </c>
    </row>
    <row r="60" spans="1:8" s="590" customFormat="1" ht="15.75" customHeight="1">
      <c r="A60" s="612"/>
      <c r="B60" s="1697" t="s">
        <v>1514</v>
      </c>
      <c r="C60" s="1698"/>
      <c r="D60" s="1698"/>
      <c r="E60" s="1698"/>
      <c r="F60" s="1699"/>
      <c r="G60" s="614"/>
      <c r="H60" s="614"/>
    </row>
    <row r="61" spans="1:8" s="590" customFormat="1" ht="15.75" customHeight="1">
      <c r="A61" s="612"/>
      <c r="B61" s="1700" t="s">
        <v>1515</v>
      </c>
      <c r="C61" s="1701"/>
      <c r="D61" s="1701"/>
      <c r="E61" s="1701"/>
      <c r="F61" s="1702"/>
      <c r="G61" s="615"/>
      <c r="H61" s="615"/>
    </row>
    <row r="62" spans="1:8" s="590" customFormat="1" ht="15.75" customHeight="1">
      <c r="A62" s="612"/>
      <c r="B62" s="1700" t="s">
        <v>1516</v>
      </c>
      <c r="C62" s="1701"/>
      <c r="D62" s="1701"/>
      <c r="E62" s="1701"/>
      <c r="F62" s="1702"/>
      <c r="G62" s="615"/>
      <c r="H62" s="615"/>
    </row>
    <row r="63" spans="1:8" s="590" customFormat="1" ht="15.75" customHeight="1">
      <c r="A63" s="612"/>
      <c r="B63" s="1700" t="s">
        <v>1517</v>
      </c>
      <c r="C63" s="1701"/>
      <c r="D63" s="1701"/>
      <c r="E63" s="1701"/>
      <c r="F63" s="1702"/>
      <c r="G63" s="597"/>
      <c r="H63" s="597"/>
    </row>
    <row r="64" spans="1:8" s="631" customFormat="1" ht="15.75" customHeight="1">
      <c r="A64" s="612"/>
      <c r="B64" s="1700" t="s">
        <v>1518</v>
      </c>
      <c r="C64" s="1701"/>
      <c r="D64" s="1701"/>
      <c r="E64" s="1701"/>
      <c r="F64" s="1702"/>
      <c r="G64" s="804">
        <v>68625324</v>
      </c>
      <c r="H64" s="804">
        <v>25768305</v>
      </c>
    </row>
    <row r="65" spans="1:10" s="631" customFormat="1" ht="15.75" customHeight="1">
      <c r="A65" s="612"/>
      <c r="B65" s="1700" t="s">
        <v>1519</v>
      </c>
      <c r="C65" s="1701"/>
      <c r="D65" s="1701"/>
      <c r="E65" s="1701"/>
      <c r="F65" s="1702"/>
      <c r="G65" s="803"/>
      <c r="H65" s="803"/>
    </row>
    <row r="66" spans="1:10" s="631" customFormat="1" ht="15.75" customHeight="1">
      <c r="A66" s="612"/>
      <c r="B66" s="1700" t="s">
        <v>1520</v>
      </c>
      <c r="C66" s="1701"/>
      <c r="D66" s="1701"/>
      <c r="E66" s="1701"/>
      <c r="F66" s="1702"/>
      <c r="G66" s="803"/>
      <c r="H66" s="803"/>
    </row>
    <row r="67" spans="1:10" s="631" customFormat="1" ht="15.75" customHeight="1">
      <c r="A67" s="612"/>
      <c r="B67" s="1700" t="s">
        <v>1521</v>
      </c>
      <c r="C67" s="1701"/>
      <c r="D67" s="1701"/>
      <c r="E67" s="1701"/>
      <c r="F67" s="1702"/>
      <c r="G67" s="803"/>
      <c r="H67" s="803"/>
    </row>
    <row r="68" spans="1:10" s="631" customFormat="1" ht="15.75" customHeight="1">
      <c r="A68" s="612"/>
      <c r="B68" s="1697" t="s">
        <v>1522</v>
      </c>
      <c r="C68" s="1698"/>
      <c r="D68" s="1698"/>
      <c r="E68" s="1698"/>
      <c r="F68" s="1699"/>
      <c r="G68" s="803"/>
      <c r="H68" s="803"/>
    </row>
    <row r="69" spans="1:10" s="631" customFormat="1" ht="15.75" customHeight="1">
      <c r="A69" s="612"/>
      <c r="B69" s="1697" t="s">
        <v>108</v>
      </c>
      <c r="C69" s="1698"/>
      <c r="D69" s="1698"/>
      <c r="E69" s="1698"/>
      <c r="F69" s="1699"/>
      <c r="G69" s="804">
        <f>SUM(G61:G68)</f>
        <v>68625324</v>
      </c>
      <c r="H69" s="804">
        <f>SUM(H61:H68)</f>
        <v>25768305</v>
      </c>
    </row>
    <row r="70" spans="1:10" s="631" customFormat="1" ht="15.75" customHeight="1">
      <c r="A70" s="612"/>
      <c r="B70" s="1697" t="s">
        <v>1523</v>
      </c>
      <c r="C70" s="1698"/>
      <c r="D70" s="1698"/>
      <c r="E70" s="1698"/>
      <c r="F70" s="1699"/>
      <c r="G70" s="804"/>
      <c r="H70" s="804"/>
    </row>
    <row r="71" spans="1:10" s="590" customFormat="1" ht="15.75" customHeight="1">
      <c r="B71" s="1697" t="s">
        <v>17</v>
      </c>
      <c r="C71" s="1698"/>
      <c r="D71" s="1698"/>
      <c r="E71" s="1698"/>
      <c r="F71" s="1699"/>
      <c r="G71" s="804">
        <f>G69+G70</f>
        <v>68625324</v>
      </c>
      <c r="H71" s="804">
        <f>H69+H70</f>
        <v>25768305</v>
      </c>
    </row>
    <row r="72" spans="1:10" s="590" customFormat="1" ht="15.75" customHeight="1">
      <c r="C72" s="617"/>
      <c r="D72" s="617"/>
      <c r="E72" s="591"/>
      <c r="F72" s="591"/>
      <c r="G72" s="612"/>
      <c r="H72" s="612"/>
    </row>
    <row r="73" spans="1:10" s="590" customFormat="1" ht="15.75" customHeight="1">
      <c r="A73" s="618" t="s">
        <v>1063</v>
      </c>
      <c r="B73" s="588" t="s">
        <v>1064</v>
      </c>
      <c r="C73" s="617"/>
      <c r="D73" s="617"/>
      <c r="E73" s="591"/>
      <c r="F73" s="591"/>
      <c r="G73" s="612"/>
      <c r="H73" s="612"/>
    </row>
    <row r="74" spans="1:10" s="590" customFormat="1" ht="33" customHeight="1">
      <c r="B74" s="1688" t="s">
        <v>1065</v>
      </c>
      <c r="C74" s="1688"/>
      <c r="D74" s="1688"/>
      <c r="E74" s="1688"/>
      <c r="F74" s="1688"/>
      <c r="G74" s="1688"/>
      <c r="H74" s="1688"/>
      <c r="I74" s="1687"/>
      <c r="J74" s="1687"/>
    </row>
    <row r="75" spans="1:10" s="590" customFormat="1">
      <c r="H75" s="604" t="s">
        <v>741</v>
      </c>
    </row>
    <row r="76" spans="1:10" s="590" customFormat="1">
      <c r="B76" s="1672" t="s">
        <v>0</v>
      </c>
      <c r="C76" s="1673"/>
      <c r="D76" s="1673"/>
      <c r="E76" s="1673"/>
      <c r="F76" s="1674"/>
      <c r="G76" s="613" t="s">
        <v>1060</v>
      </c>
      <c r="H76" s="613" t="s">
        <v>1061</v>
      </c>
    </row>
    <row r="77" spans="1:10" s="590" customFormat="1">
      <c r="B77" s="1678" t="s">
        <v>480</v>
      </c>
      <c r="C77" s="1679"/>
      <c r="D77" s="1679"/>
      <c r="E77" s="1679"/>
      <c r="F77" s="1680"/>
      <c r="G77" s="1689" t="s">
        <v>1513</v>
      </c>
      <c r="H77" s="1690"/>
    </row>
    <row r="78" spans="1:10" s="590" customFormat="1">
      <c r="B78" s="1681" t="s">
        <v>1066</v>
      </c>
      <c r="C78" s="1682"/>
      <c r="D78" s="1682"/>
      <c r="E78" s="1682"/>
      <c r="F78" s="1683"/>
      <c r="G78" s="1691"/>
      <c r="H78" s="1692"/>
    </row>
    <row r="79" spans="1:10" s="590" customFormat="1">
      <c r="B79" s="1681" t="s">
        <v>1067</v>
      </c>
      <c r="C79" s="1682"/>
      <c r="D79" s="1682"/>
      <c r="E79" s="1682"/>
      <c r="F79" s="1683"/>
      <c r="G79" s="1691"/>
      <c r="H79" s="1692"/>
    </row>
    <row r="80" spans="1:10" s="590" customFormat="1">
      <c r="B80" s="1681" t="s">
        <v>1068</v>
      </c>
      <c r="C80" s="1682"/>
      <c r="D80" s="1682"/>
      <c r="E80" s="1682"/>
      <c r="F80" s="1683"/>
      <c r="G80" s="1691"/>
      <c r="H80" s="1692"/>
    </row>
    <row r="81" spans="1:8" s="590" customFormat="1">
      <c r="B81" s="1684" t="s">
        <v>75</v>
      </c>
      <c r="C81" s="1685"/>
      <c r="D81" s="1685"/>
      <c r="E81" s="1685"/>
      <c r="F81" s="1686"/>
      <c r="G81" s="1691"/>
      <c r="H81" s="1692"/>
    </row>
    <row r="82" spans="1:8" s="590" customFormat="1">
      <c r="B82" s="619" t="s">
        <v>1069</v>
      </c>
      <c r="C82" s="620"/>
      <c r="D82" s="620"/>
      <c r="E82" s="620"/>
      <c r="F82" s="621"/>
      <c r="G82" s="1691"/>
      <c r="H82" s="1692"/>
    </row>
    <row r="83" spans="1:8" s="590" customFormat="1">
      <c r="B83" s="1678" t="s">
        <v>1062</v>
      </c>
      <c r="C83" s="1679"/>
      <c r="D83" s="1679"/>
      <c r="E83" s="1679"/>
      <c r="F83" s="1680"/>
      <c r="G83" s="1691"/>
      <c r="H83" s="1692"/>
    </row>
    <row r="84" spans="1:8" s="590" customFormat="1">
      <c r="B84" s="1675" t="s">
        <v>17</v>
      </c>
      <c r="C84" s="1676"/>
      <c r="D84" s="1676"/>
      <c r="E84" s="1676"/>
      <c r="F84" s="1677"/>
      <c r="G84" s="1693"/>
      <c r="H84" s="1694"/>
    </row>
    <row r="85" spans="1:8" s="590" customFormat="1"/>
    <row r="86" spans="1:8" s="590" customFormat="1">
      <c r="A86" s="618">
        <f>A41+1</f>
        <v>40</v>
      </c>
      <c r="B86" s="588" t="s">
        <v>1070</v>
      </c>
      <c r="H86" s="604" t="s">
        <v>1048</v>
      </c>
    </row>
    <row r="87" spans="1:8" s="590" customFormat="1">
      <c r="A87" s="612"/>
      <c r="B87" s="1672" t="s">
        <v>0</v>
      </c>
      <c r="C87" s="1673"/>
      <c r="D87" s="1673"/>
      <c r="E87" s="1673"/>
      <c r="F87" s="1674"/>
      <c r="G87" s="613" t="str">
        <f>G76</f>
        <v>31.03.2019</v>
      </c>
      <c r="H87" s="613" t="str">
        <f>H76</f>
        <v>31.03.2018</v>
      </c>
    </row>
    <row r="88" spans="1:8" s="590" customFormat="1" ht="15.75" customHeight="1">
      <c r="A88" s="612"/>
      <c r="B88" s="1675" t="s">
        <v>1071</v>
      </c>
      <c r="C88" s="1676"/>
      <c r="D88" s="1676"/>
      <c r="E88" s="1676"/>
      <c r="F88" s="1677"/>
      <c r="G88" s="1689" t="s">
        <v>1513</v>
      </c>
      <c r="H88" s="1690"/>
    </row>
    <row r="89" spans="1:8" s="590" customFormat="1">
      <c r="A89" s="612"/>
      <c r="B89" s="1678" t="s">
        <v>1072</v>
      </c>
      <c r="C89" s="1679"/>
      <c r="D89" s="1679"/>
      <c r="E89" s="1679"/>
      <c r="F89" s="1680"/>
      <c r="G89" s="1691"/>
      <c r="H89" s="1692"/>
    </row>
    <row r="90" spans="1:8" s="590" customFormat="1">
      <c r="A90" s="612"/>
      <c r="B90" s="1678" t="s">
        <v>113</v>
      </c>
      <c r="C90" s="1679"/>
      <c r="D90" s="1679"/>
      <c r="E90" s="1679"/>
      <c r="F90" s="1680"/>
      <c r="G90" s="1691"/>
      <c r="H90" s="1692"/>
    </row>
    <row r="91" spans="1:8" s="590" customFormat="1">
      <c r="A91" s="612"/>
      <c r="B91" s="1678"/>
      <c r="C91" s="1679"/>
      <c r="D91" s="1679"/>
      <c r="E91" s="1679"/>
      <c r="F91" s="1680"/>
      <c r="G91" s="1691"/>
      <c r="H91" s="1692"/>
    </row>
    <row r="92" spans="1:8" s="590" customFormat="1" ht="15.75" customHeight="1">
      <c r="A92" s="612"/>
      <c r="B92" s="1675" t="s">
        <v>17</v>
      </c>
      <c r="C92" s="1676"/>
      <c r="D92" s="1676"/>
      <c r="E92" s="1676"/>
      <c r="F92" s="1677"/>
      <c r="G92" s="1691"/>
      <c r="H92" s="1692"/>
    </row>
    <row r="93" spans="1:8" s="590" customFormat="1" ht="15.75" customHeight="1">
      <c r="A93" s="612"/>
      <c r="B93" s="1678" t="s">
        <v>1073</v>
      </c>
      <c r="C93" s="1679"/>
      <c r="D93" s="1679"/>
      <c r="E93" s="1679"/>
      <c r="F93" s="1680"/>
      <c r="G93" s="1691"/>
      <c r="H93" s="1692"/>
    </row>
    <row r="94" spans="1:8" s="590" customFormat="1">
      <c r="A94" s="612"/>
      <c r="B94" s="1678"/>
      <c r="C94" s="1679"/>
      <c r="D94" s="1679"/>
      <c r="E94" s="1679"/>
      <c r="F94" s="1680"/>
      <c r="G94" s="1691"/>
      <c r="H94" s="1692"/>
    </row>
    <row r="95" spans="1:8" s="590" customFormat="1">
      <c r="A95" s="612"/>
      <c r="B95" s="1678"/>
      <c r="C95" s="1679"/>
      <c r="D95" s="1679"/>
      <c r="E95" s="1679"/>
      <c r="F95" s="1680"/>
      <c r="G95" s="1691"/>
      <c r="H95" s="1692"/>
    </row>
    <row r="96" spans="1:8" s="590" customFormat="1" ht="15.75" customHeight="1">
      <c r="A96" s="612"/>
      <c r="B96" s="1678"/>
      <c r="C96" s="1679"/>
      <c r="D96" s="1679"/>
      <c r="E96" s="1679"/>
      <c r="F96" s="1680"/>
      <c r="G96" s="1691"/>
      <c r="H96" s="1692"/>
    </row>
    <row r="97" spans="2:8" s="590" customFormat="1" ht="15.75" customHeight="1">
      <c r="B97" s="1675" t="s">
        <v>17</v>
      </c>
      <c r="C97" s="1676"/>
      <c r="D97" s="1676"/>
      <c r="E97" s="1676"/>
      <c r="F97" s="1677"/>
      <c r="G97" s="1693"/>
      <c r="H97" s="1694"/>
    </row>
    <row r="98" spans="2:8" s="590" customFormat="1"/>
    <row r="99" spans="2:8" s="590" customFormat="1"/>
  </sheetData>
  <mergeCells count="64">
    <mergeCell ref="B6:D6"/>
    <mergeCell ref="E6:F6"/>
    <mergeCell ref="G6:H6"/>
    <mergeCell ref="B7:D7"/>
    <mergeCell ref="E7:F15"/>
    <mergeCell ref="G7:H15"/>
    <mergeCell ref="B10:D10"/>
    <mergeCell ref="B11:D11"/>
    <mergeCell ref="B14:D14"/>
    <mergeCell ref="B15:D15"/>
    <mergeCell ref="B39:H39"/>
    <mergeCell ref="G33:H38"/>
    <mergeCell ref="B18:B19"/>
    <mergeCell ref="C18:E18"/>
    <mergeCell ref="F18:H18"/>
    <mergeCell ref="B30:H30"/>
    <mergeCell ref="B32:F32"/>
    <mergeCell ref="B33:F33"/>
    <mergeCell ref="C20:H27"/>
    <mergeCell ref="B34:F34"/>
    <mergeCell ref="B35:F35"/>
    <mergeCell ref="B36:F36"/>
    <mergeCell ref="B37:F37"/>
    <mergeCell ref="B38:F38"/>
    <mergeCell ref="B66:F66"/>
    <mergeCell ref="B67:F67"/>
    <mergeCell ref="B68:F68"/>
    <mergeCell ref="B69:F69"/>
    <mergeCell ref="B70:F70"/>
    <mergeCell ref="G88:H97"/>
    <mergeCell ref="G77:H84"/>
    <mergeCell ref="B93:F93"/>
    <mergeCell ref="B94:F94"/>
    <mergeCell ref="B41:H41"/>
    <mergeCell ref="G43:H43"/>
    <mergeCell ref="B59:F59"/>
    <mergeCell ref="B60:F60"/>
    <mergeCell ref="B61:F61"/>
    <mergeCell ref="B62:F62"/>
    <mergeCell ref="C45:H49"/>
    <mergeCell ref="C52:H56"/>
    <mergeCell ref="B63:F63"/>
    <mergeCell ref="B71:F71"/>
    <mergeCell ref="B64:F64"/>
    <mergeCell ref="B65:F65"/>
    <mergeCell ref="I74:J74"/>
    <mergeCell ref="B76:F76"/>
    <mergeCell ref="B77:F77"/>
    <mergeCell ref="B74:H74"/>
    <mergeCell ref="B79:F79"/>
    <mergeCell ref="B78:F78"/>
    <mergeCell ref="B95:F95"/>
    <mergeCell ref="B96:F96"/>
    <mergeCell ref="B97:F97"/>
    <mergeCell ref="B90:F90"/>
    <mergeCell ref="B91:F91"/>
    <mergeCell ref="B92:F92"/>
    <mergeCell ref="B87:F87"/>
    <mergeCell ref="B88:F88"/>
    <mergeCell ref="B89:F89"/>
    <mergeCell ref="B80:F80"/>
    <mergeCell ref="B81:F81"/>
    <mergeCell ref="B83:F83"/>
    <mergeCell ref="B84:F84"/>
  </mergeCells>
  <pageMargins left="0.5" right="0.25" top="0.75" bottom="0.75" header="0.3" footer="0.3"/>
  <pageSetup paperSize="9" scale="71" fitToHeight="2" orientation="portrait" r:id="rId1"/>
  <rowBreaks count="1" manualBreakCount="1">
    <brk id="56" max="7"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262"/>
  <sheetViews>
    <sheetView showGridLines="0" view="pageBreakPreview" topLeftCell="A4" zoomScaleSheetLayoutView="100" workbookViewId="0">
      <selection activeCell="K239" sqref="K239"/>
    </sheetView>
  </sheetViews>
  <sheetFormatPr defaultRowHeight="15"/>
  <cols>
    <col min="1" max="1" width="6.28515625" customWidth="1"/>
    <col min="2" max="2" width="39.5703125" customWidth="1"/>
    <col min="3" max="3" width="13.28515625" customWidth="1"/>
    <col min="4" max="4" width="16.85546875" customWidth="1"/>
    <col min="5" max="5" width="15.28515625" customWidth="1"/>
    <col min="6" max="6" width="14.28515625" customWidth="1"/>
    <col min="7" max="7" width="16.28515625" customWidth="1"/>
    <col min="8" max="8" width="18.140625" customWidth="1"/>
    <col min="11" max="11" width="12" bestFit="1" customWidth="1"/>
  </cols>
  <sheetData>
    <row r="1" spans="1:8" ht="15.75">
      <c r="A1" s="588" t="str">
        <f>'Disclosure 36-40'!A1</f>
        <v>STC of India Limited</v>
      </c>
    </row>
    <row r="2" spans="1:8" ht="15.75">
      <c r="A2" s="588" t="str">
        <f>'Disclosure 36-40'!A3</f>
        <v>Name of the Branch/Division (Co):</v>
      </c>
    </row>
    <row r="3" spans="1:8" ht="15.75">
      <c r="A3" s="588" t="str">
        <f>'Disclosure 36-40'!A2</f>
        <v>Notes to Accounts for the year ended March 31, 2019</v>
      </c>
    </row>
    <row r="4" spans="1:8" ht="15.75">
      <c r="A4" s="588"/>
    </row>
    <row r="5" spans="1:8" s="590" customFormat="1" ht="15.75">
      <c r="A5" s="618">
        <f>'Disclosure 36-40'!A86+1</f>
        <v>41</v>
      </c>
      <c r="B5" s="588" t="s">
        <v>1074</v>
      </c>
    </row>
    <row r="6" spans="1:8" s="590" customFormat="1" ht="15.75">
      <c r="A6" s="618"/>
      <c r="B6" s="588"/>
    </row>
    <row r="7" spans="1:8" s="590" customFormat="1" ht="15.75">
      <c r="A7" s="618">
        <f>+A5+0.1</f>
        <v>41.1</v>
      </c>
      <c r="B7" s="588" t="s">
        <v>1075</v>
      </c>
    </row>
    <row r="8" spans="1:8" s="590" customFormat="1" ht="15.75">
      <c r="B8" s="590" t="s">
        <v>1076</v>
      </c>
    </row>
    <row r="9" spans="1:8" s="590" customFormat="1" ht="15.75">
      <c r="B9" s="588" t="s">
        <v>1077</v>
      </c>
      <c r="D9" s="611"/>
      <c r="E9" s="611"/>
      <c r="F9" s="611"/>
      <c r="G9" s="611"/>
      <c r="H9" s="611" t="s">
        <v>741</v>
      </c>
    </row>
    <row r="10" spans="1:8" s="590" customFormat="1" ht="79.5" customHeight="1">
      <c r="A10" s="588"/>
      <c r="B10" s="1807" t="s">
        <v>0</v>
      </c>
      <c r="C10" s="1809"/>
      <c r="D10" s="595" t="s">
        <v>1078</v>
      </c>
      <c r="E10" s="595" t="s">
        <v>1079</v>
      </c>
      <c r="F10" s="595" t="s">
        <v>1080</v>
      </c>
      <c r="G10" s="595" t="s">
        <v>1081</v>
      </c>
      <c r="H10" s="595" t="s">
        <v>1082</v>
      </c>
    </row>
    <row r="11" spans="1:8" s="590" customFormat="1" ht="15.75">
      <c r="B11" s="1828" t="s">
        <v>1083</v>
      </c>
      <c r="C11" s="1829"/>
      <c r="D11" s="622"/>
      <c r="E11" s="622"/>
      <c r="F11" s="622"/>
      <c r="G11" s="622"/>
      <c r="H11" s="623"/>
    </row>
    <row r="12" spans="1:8" s="590" customFormat="1" ht="15.75">
      <c r="B12" s="1678" t="s">
        <v>1084</v>
      </c>
      <c r="C12" s="1680"/>
      <c r="D12" s="626">
        <f>BSheet!$C$13+BSheet!$C$24</f>
        <v>0</v>
      </c>
      <c r="E12" s="626"/>
      <c r="F12" s="626"/>
      <c r="G12" s="626">
        <f>D12</f>
        <v>0</v>
      </c>
      <c r="H12" s="805">
        <f>G12</f>
        <v>0</v>
      </c>
    </row>
    <row r="13" spans="1:8" s="590" customFormat="1" ht="15.75">
      <c r="B13" s="1751" t="s">
        <v>1085</v>
      </c>
      <c r="C13" s="1810"/>
      <c r="D13" s="626">
        <f>BSheet!$C$26</f>
        <v>0</v>
      </c>
      <c r="E13" s="626"/>
      <c r="F13" s="626"/>
      <c r="G13" s="626">
        <f t="shared" ref="G13:G18" si="0">D13</f>
        <v>0</v>
      </c>
      <c r="H13" s="805">
        <f t="shared" ref="H13:H18" si="1">G13</f>
        <v>0</v>
      </c>
    </row>
    <row r="14" spans="1:8" s="590" customFormat="1" ht="33" customHeight="1">
      <c r="B14" s="1831" t="s">
        <v>1086</v>
      </c>
      <c r="C14" s="1832"/>
      <c r="D14" s="626">
        <f>BSheet!$C$27</f>
        <v>0</v>
      </c>
      <c r="E14" s="626"/>
      <c r="F14" s="626"/>
      <c r="G14" s="626">
        <f t="shared" si="0"/>
        <v>0</v>
      </c>
      <c r="H14" s="805">
        <f t="shared" si="1"/>
        <v>0</v>
      </c>
    </row>
    <row r="15" spans="1:8" s="590" customFormat="1" ht="15.75">
      <c r="B15" s="1751" t="s">
        <v>1087</v>
      </c>
      <c r="C15" s="1810"/>
      <c r="D15" s="626">
        <f>BSheet!$C$14+BSheet!$C$25</f>
        <v>0</v>
      </c>
      <c r="E15" s="626"/>
      <c r="F15" s="626"/>
      <c r="G15" s="626">
        <f t="shared" si="0"/>
        <v>0</v>
      </c>
      <c r="H15" s="805">
        <f t="shared" si="1"/>
        <v>0</v>
      </c>
    </row>
    <row r="16" spans="1:8" s="590" customFormat="1" ht="15.75">
      <c r="B16" s="1751" t="s">
        <v>1088</v>
      </c>
      <c r="C16" s="1810"/>
      <c r="D16" s="626">
        <f>BSheet!$C$15+BSheet!$C$28</f>
        <v>0</v>
      </c>
      <c r="E16" s="626"/>
      <c r="F16" s="626"/>
      <c r="G16" s="626">
        <f t="shared" si="0"/>
        <v>0</v>
      </c>
      <c r="H16" s="805">
        <f t="shared" si="1"/>
        <v>0</v>
      </c>
    </row>
    <row r="17" spans="2:8" s="590" customFormat="1" ht="15.75">
      <c r="B17" s="1751" t="s">
        <v>1089</v>
      </c>
      <c r="C17" s="1810"/>
      <c r="D17" s="626">
        <v>0</v>
      </c>
      <c r="E17" s="626"/>
      <c r="F17" s="626"/>
      <c r="G17" s="626">
        <f t="shared" si="0"/>
        <v>0</v>
      </c>
      <c r="H17" s="805">
        <f t="shared" si="1"/>
        <v>0</v>
      </c>
    </row>
    <row r="18" spans="2:8" s="590" customFormat="1" ht="15.75">
      <c r="B18" s="1751" t="s">
        <v>1090</v>
      </c>
      <c r="C18" s="1810"/>
      <c r="D18" s="626">
        <f>BSheet!$C$16+BSheet!$C$29</f>
        <v>0</v>
      </c>
      <c r="E18" s="626"/>
      <c r="F18" s="626"/>
      <c r="G18" s="626">
        <f t="shared" si="0"/>
        <v>0</v>
      </c>
      <c r="H18" s="805">
        <f t="shared" si="1"/>
        <v>0</v>
      </c>
    </row>
    <row r="19" spans="2:8" s="590" customFormat="1" ht="15.75">
      <c r="B19" s="1739" t="s">
        <v>17</v>
      </c>
      <c r="C19" s="1830"/>
      <c r="D19" s="806">
        <f>SUM(D12:D18)</f>
        <v>0</v>
      </c>
      <c r="E19" s="806">
        <f t="shared" ref="E19:H19" si="2">SUM(E12:E18)</f>
        <v>0</v>
      </c>
      <c r="F19" s="806">
        <f t="shared" si="2"/>
        <v>0</v>
      </c>
      <c r="G19" s="806">
        <f t="shared" si="2"/>
        <v>0</v>
      </c>
      <c r="H19" s="806">
        <f t="shared" si="2"/>
        <v>0</v>
      </c>
    </row>
    <row r="20" spans="2:8" s="590" customFormat="1" ht="15.75">
      <c r="B20" s="1828" t="s">
        <v>1091</v>
      </c>
      <c r="C20" s="1829"/>
      <c r="D20" s="624"/>
      <c r="E20" s="624"/>
      <c r="F20" s="624"/>
      <c r="G20" s="624"/>
      <c r="H20" s="625"/>
    </row>
    <row r="21" spans="2:8" s="590" customFormat="1" ht="15.75">
      <c r="B21" s="1751" t="s">
        <v>1092</v>
      </c>
      <c r="C21" s="1810"/>
      <c r="D21" s="626">
        <f>BSheet!$C$45+BSheet!$C$56</f>
        <v>0</v>
      </c>
      <c r="E21" s="624"/>
      <c r="F21" s="624"/>
      <c r="G21" s="659">
        <f>D21</f>
        <v>0</v>
      </c>
      <c r="H21" s="810">
        <f>G21</f>
        <v>0</v>
      </c>
    </row>
    <row r="22" spans="2:8" s="590" customFormat="1" ht="15.75">
      <c r="B22" s="1751" t="s">
        <v>1093</v>
      </c>
      <c r="C22" s="1810"/>
      <c r="D22" s="626">
        <f>BSheet!$C$43+BSheet!$C$54</f>
        <v>0</v>
      </c>
      <c r="E22" s="624"/>
      <c r="F22" s="624"/>
      <c r="G22" s="659">
        <f t="shared" ref="G22:G23" si="3">D22</f>
        <v>0</v>
      </c>
      <c r="H22" s="810">
        <f t="shared" ref="H22:H23" si="4">G22</f>
        <v>0</v>
      </c>
    </row>
    <row r="23" spans="2:8" s="590" customFormat="1" ht="15.75">
      <c r="B23" s="1751" t="s">
        <v>1094</v>
      </c>
      <c r="C23" s="1810"/>
      <c r="D23" s="807">
        <f>BSheet!$C$57+BSheet!$C$46</f>
        <v>0</v>
      </c>
      <c r="E23" s="627"/>
      <c r="F23" s="627"/>
      <c r="G23" s="809">
        <f t="shared" si="3"/>
        <v>0</v>
      </c>
      <c r="H23" s="811">
        <f t="shared" si="4"/>
        <v>0</v>
      </c>
    </row>
    <row r="24" spans="2:8" s="590" customFormat="1" ht="15.75">
      <c r="B24" s="1739" t="s">
        <v>17</v>
      </c>
      <c r="C24" s="1830"/>
      <c r="D24" s="808">
        <f>SUM(D21:D23)</f>
        <v>0</v>
      </c>
      <c r="E24" s="806">
        <f t="shared" ref="E24:H24" si="5">SUM(E21:E23)</f>
        <v>0</v>
      </c>
      <c r="F24" s="806">
        <f t="shared" si="5"/>
        <v>0</v>
      </c>
      <c r="G24" s="808">
        <f t="shared" si="5"/>
        <v>0</v>
      </c>
      <c r="H24" s="808">
        <f t="shared" si="5"/>
        <v>0</v>
      </c>
    </row>
    <row r="25" spans="2:8" s="590" customFormat="1" ht="15.75"/>
    <row r="26" spans="2:8" s="590" customFormat="1" ht="15.75">
      <c r="B26" s="588" t="s">
        <v>1095</v>
      </c>
      <c r="D26" s="611"/>
      <c r="E26" s="611"/>
      <c r="F26" s="611"/>
      <c r="G26" s="611"/>
      <c r="H26" s="611" t="s">
        <v>741</v>
      </c>
    </row>
    <row r="27" spans="2:8" s="590" customFormat="1" ht="80.25" customHeight="1">
      <c r="B27" s="1807" t="s">
        <v>0</v>
      </c>
      <c r="C27" s="1809"/>
      <c r="D27" s="595" t="s">
        <v>1078</v>
      </c>
      <c r="E27" s="595" t="s">
        <v>1079</v>
      </c>
      <c r="F27" s="595" t="s">
        <v>1080</v>
      </c>
      <c r="G27" s="595" t="s">
        <v>1081</v>
      </c>
      <c r="H27" s="595" t="s">
        <v>1082</v>
      </c>
    </row>
    <row r="28" spans="2:8" s="590" customFormat="1" ht="15.75">
      <c r="B28" s="1828" t="s">
        <v>1083</v>
      </c>
      <c r="C28" s="1829"/>
      <c r="D28" s="622"/>
      <c r="E28" s="622"/>
      <c r="F28" s="622"/>
      <c r="G28" s="622"/>
      <c r="H28" s="623"/>
    </row>
    <row r="29" spans="2:8" s="590" customFormat="1" ht="15.75">
      <c r="B29" s="1678" t="s">
        <v>1084</v>
      </c>
      <c r="C29" s="1680"/>
      <c r="D29" s="626">
        <f>BSheet!$D$13+BSheet!$D$24</f>
        <v>0</v>
      </c>
      <c r="E29" s="624"/>
      <c r="F29" s="624"/>
      <c r="G29" s="626">
        <f>D29</f>
        <v>0</v>
      </c>
      <c r="H29" s="805">
        <f>G29</f>
        <v>0</v>
      </c>
    </row>
    <row r="30" spans="2:8" s="590" customFormat="1" ht="15.75">
      <c r="B30" s="1751" t="s">
        <v>1085</v>
      </c>
      <c r="C30" s="1810"/>
      <c r="D30" s="626">
        <f>BSheet!$D$26</f>
        <v>0</v>
      </c>
      <c r="E30" s="624"/>
      <c r="F30" s="624"/>
      <c r="G30" s="626">
        <f t="shared" ref="G30:G35" si="6">D30</f>
        <v>0</v>
      </c>
      <c r="H30" s="805">
        <f t="shared" ref="H30:H35" si="7">G30</f>
        <v>0</v>
      </c>
    </row>
    <row r="31" spans="2:8" s="590" customFormat="1" ht="33.75" customHeight="1">
      <c r="B31" s="1831" t="s">
        <v>1086</v>
      </c>
      <c r="C31" s="1832"/>
      <c r="D31" s="626">
        <f>BSheet!$D$27</f>
        <v>0</v>
      </c>
      <c r="E31" s="624"/>
      <c r="F31" s="624"/>
      <c r="G31" s="626">
        <f t="shared" si="6"/>
        <v>0</v>
      </c>
      <c r="H31" s="805">
        <f t="shared" si="7"/>
        <v>0</v>
      </c>
    </row>
    <row r="32" spans="2:8" s="590" customFormat="1" ht="15.75">
      <c r="B32" s="1751" t="s">
        <v>1087</v>
      </c>
      <c r="C32" s="1810"/>
      <c r="D32" s="626">
        <f>BSheet!$D$14+BSheet!$D$25</f>
        <v>0</v>
      </c>
      <c r="E32" s="624"/>
      <c r="F32" s="624"/>
      <c r="G32" s="626">
        <f t="shared" si="6"/>
        <v>0</v>
      </c>
      <c r="H32" s="805">
        <f t="shared" si="7"/>
        <v>0</v>
      </c>
    </row>
    <row r="33" spans="1:10" s="590" customFormat="1" ht="15.75">
      <c r="B33" s="1751" t="s">
        <v>1088</v>
      </c>
      <c r="C33" s="1810"/>
      <c r="D33" s="626">
        <f>BSheet!$D$15+BSheet!$D$28</f>
        <v>0</v>
      </c>
      <c r="E33" s="624"/>
      <c r="F33" s="624"/>
      <c r="G33" s="626">
        <f t="shared" si="6"/>
        <v>0</v>
      </c>
      <c r="H33" s="805">
        <f t="shared" si="7"/>
        <v>0</v>
      </c>
    </row>
    <row r="34" spans="1:10" s="590" customFormat="1" ht="15.75">
      <c r="B34" s="1751" t="s">
        <v>1089</v>
      </c>
      <c r="C34" s="1810"/>
      <c r="D34" s="626">
        <v>0</v>
      </c>
      <c r="E34" s="624"/>
      <c r="F34" s="624"/>
      <c r="G34" s="626">
        <f t="shared" si="6"/>
        <v>0</v>
      </c>
      <c r="H34" s="805">
        <f t="shared" si="7"/>
        <v>0</v>
      </c>
    </row>
    <row r="35" spans="1:10" s="590" customFormat="1" ht="15.75">
      <c r="B35" s="1751" t="s">
        <v>1090</v>
      </c>
      <c r="C35" s="1810"/>
      <c r="D35" s="626">
        <f>BSheet!$D$16+BSheet!$D$29</f>
        <v>0</v>
      </c>
      <c r="E35" s="624"/>
      <c r="F35" s="624"/>
      <c r="G35" s="626">
        <f t="shared" si="6"/>
        <v>0</v>
      </c>
      <c r="H35" s="805">
        <f t="shared" si="7"/>
        <v>0</v>
      </c>
    </row>
    <row r="36" spans="1:10" s="590" customFormat="1" ht="15.75">
      <c r="B36" s="1739" t="s">
        <v>17</v>
      </c>
      <c r="C36" s="1830"/>
      <c r="D36" s="806">
        <f>SUM(D29:D35)</f>
        <v>0</v>
      </c>
      <c r="E36" s="806">
        <f t="shared" ref="E36:H36" si="8">SUM(E29:E35)</f>
        <v>0</v>
      </c>
      <c r="F36" s="806">
        <f t="shared" si="8"/>
        <v>0</v>
      </c>
      <c r="G36" s="806">
        <f t="shared" si="8"/>
        <v>0</v>
      </c>
      <c r="H36" s="806">
        <f t="shared" si="8"/>
        <v>0</v>
      </c>
    </row>
    <row r="37" spans="1:10" s="590" customFormat="1" ht="15.75">
      <c r="B37" s="1828" t="s">
        <v>1091</v>
      </c>
      <c r="C37" s="1829"/>
      <c r="D37" s="624"/>
      <c r="E37" s="624"/>
      <c r="F37" s="624"/>
      <c r="G37" s="624"/>
      <c r="H37" s="625"/>
    </row>
    <row r="38" spans="1:10" s="590" customFormat="1" ht="15.75">
      <c r="B38" s="1751" t="s">
        <v>1092</v>
      </c>
      <c r="C38" s="1810"/>
      <c r="D38" s="626">
        <f>BSheet!$C$45+BSheet!$C$56</f>
        <v>0</v>
      </c>
      <c r="E38" s="624"/>
      <c r="F38" s="624"/>
      <c r="G38" s="659">
        <f>D38</f>
        <v>0</v>
      </c>
      <c r="H38" s="810">
        <f>G38</f>
        <v>0</v>
      </c>
    </row>
    <row r="39" spans="1:10" s="590" customFormat="1" ht="15.75">
      <c r="B39" s="1751" t="s">
        <v>1093</v>
      </c>
      <c r="C39" s="1810"/>
      <c r="D39" s="626">
        <f>BSheet!$C$43+BSheet!$C$54</f>
        <v>0</v>
      </c>
      <c r="E39" s="624"/>
      <c r="F39" s="624"/>
      <c r="G39" s="659">
        <f t="shared" ref="G39:G40" si="9">D39</f>
        <v>0</v>
      </c>
      <c r="H39" s="810">
        <f t="shared" ref="H39:H40" si="10">G39</f>
        <v>0</v>
      </c>
    </row>
    <row r="40" spans="1:10" s="590" customFormat="1" ht="15.75">
      <c r="B40" s="1751" t="s">
        <v>1094</v>
      </c>
      <c r="C40" s="1810"/>
      <c r="D40" s="807">
        <f>BSheet!$C$57+BSheet!$C$46</f>
        <v>0</v>
      </c>
      <c r="E40" s="627"/>
      <c r="F40" s="627"/>
      <c r="G40" s="809">
        <f t="shared" si="9"/>
        <v>0</v>
      </c>
      <c r="H40" s="811">
        <f t="shared" si="10"/>
        <v>0</v>
      </c>
    </row>
    <row r="41" spans="1:10" s="590" customFormat="1" ht="15.75">
      <c r="B41" s="1739" t="s">
        <v>17</v>
      </c>
      <c r="C41" s="1830"/>
      <c r="D41" s="808">
        <f>SUM(D38:D40)</f>
        <v>0</v>
      </c>
      <c r="E41" s="806">
        <f t="shared" ref="E41:H41" si="11">SUM(E38:E40)</f>
        <v>0</v>
      </c>
      <c r="F41" s="806">
        <f t="shared" si="11"/>
        <v>0</v>
      </c>
      <c r="G41" s="808">
        <f t="shared" si="11"/>
        <v>0</v>
      </c>
      <c r="H41" s="808">
        <f t="shared" si="11"/>
        <v>0</v>
      </c>
    </row>
    <row r="42" spans="1:10" s="590" customFormat="1" ht="15.75"/>
    <row r="43" spans="1:10" s="590" customFormat="1" ht="33" customHeight="1">
      <c r="B43" s="1836" t="s">
        <v>1096</v>
      </c>
      <c r="C43" s="1836"/>
      <c r="D43" s="1836"/>
      <c r="E43" s="1836"/>
      <c r="F43" s="1836"/>
      <c r="G43" s="1836"/>
      <c r="H43" s="1836"/>
      <c r="I43" s="628"/>
      <c r="J43" s="628"/>
    </row>
    <row r="44" spans="1:10" s="590" customFormat="1" ht="15.75"/>
    <row r="45" spans="1:10" s="590" customFormat="1" ht="15.75">
      <c r="A45" s="618">
        <f>A7+0.1</f>
        <v>41.2</v>
      </c>
      <c r="B45" s="588" t="s">
        <v>1097</v>
      </c>
    </row>
    <row r="46" spans="1:10" s="590" customFormat="1" ht="15.75" customHeight="1">
      <c r="A46" s="629"/>
      <c r="B46" s="1837" t="s">
        <v>1098</v>
      </c>
      <c r="C46" s="1837"/>
      <c r="D46" s="1837"/>
      <c r="E46" s="1837"/>
      <c r="F46" s="1837"/>
      <c r="G46" s="1837"/>
      <c r="H46" s="1837"/>
      <c r="I46" s="630"/>
      <c r="J46" s="630"/>
    </row>
    <row r="47" spans="1:10" s="590" customFormat="1" ht="32.25" customHeight="1">
      <c r="A47" s="629"/>
      <c r="B47" s="1755" t="s">
        <v>1099</v>
      </c>
      <c r="C47" s="1755"/>
      <c r="D47" s="1755"/>
      <c r="E47" s="1755"/>
      <c r="F47" s="1755"/>
      <c r="G47" s="1755"/>
      <c r="H47" s="1755"/>
      <c r="I47" s="630"/>
      <c r="J47" s="630"/>
    </row>
    <row r="48" spans="1:10" s="590" customFormat="1" ht="33" customHeight="1">
      <c r="A48" s="629"/>
      <c r="B48" s="1837" t="s">
        <v>1100</v>
      </c>
      <c r="C48" s="1837"/>
      <c r="D48" s="1837"/>
      <c r="E48" s="1837"/>
      <c r="F48" s="1837"/>
      <c r="G48" s="1837"/>
      <c r="H48" s="1837"/>
      <c r="I48" s="630"/>
      <c r="J48" s="630"/>
    </row>
    <row r="49" spans="2:8" s="590" customFormat="1" ht="15.75"/>
    <row r="50" spans="2:8" s="590" customFormat="1" ht="15.75">
      <c r="B50" s="1767" t="s">
        <v>1101</v>
      </c>
      <c r="C50" s="1767"/>
      <c r="D50" s="1767"/>
      <c r="E50" s="1767"/>
      <c r="F50" s="1767"/>
      <c r="G50" s="1767"/>
      <c r="H50" s="1767"/>
    </row>
    <row r="51" spans="2:8" s="590" customFormat="1" ht="15.75">
      <c r="B51" s="588" t="s">
        <v>1077</v>
      </c>
      <c r="C51" s="588"/>
      <c r="D51" s="588"/>
      <c r="E51" s="588"/>
      <c r="F51" s="1819" t="s">
        <v>741</v>
      </c>
      <c r="G51" s="1819"/>
      <c r="H51" s="1819"/>
    </row>
    <row r="52" spans="2:8" s="632" customFormat="1" ht="48.75" customHeight="1">
      <c r="B52" s="633" t="s">
        <v>0</v>
      </c>
      <c r="C52" s="595" t="s">
        <v>1102</v>
      </c>
      <c r="D52" s="595" t="s">
        <v>1103</v>
      </c>
      <c r="E52" s="595" t="s">
        <v>1104</v>
      </c>
      <c r="F52" s="595" t="s">
        <v>17</v>
      </c>
      <c r="G52" s="595" t="s">
        <v>1105</v>
      </c>
      <c r="H52" s="595" t="s">
        <v>1106</v>
      </c>
    </row>
    <row r="53" spans="2:8" s="590" customFormat="1" ht="15.75">
      <c r="B53" s="634" t="s">
        <v>1107</v>
      </c>
      <c r="C53" s="1689" t="s">
        <v>1513</v>
      </c>
      <c r="D53" s="1732"/>
      <c r="E53" s="1732"/>
      <c r="F53" s="1732"/>
      <c r="G53" s="1732"/>
      <c r="H53" s="1690"/>
    </row>
    <row r="54" spans="2:8" s="590" customFormat="1" ht="15.75">
      <c r="B54" s="635" t="s">
        <v>1108</v>
      </c>
      <c r="C54" s="1691"/>
      <c r="D54" s="1733"/>
      <c r="E54" s="1733"/>
      <c r="F54" s="1733"/>
      <c r="G54" s="1733"/>
      <c r="H54" s="1692"/>
    </row>
    <row r="55" spans="2:8" s="590" customFormat="1" ht="15.75">
      <c r="B55" s="636" t="s">
        <v>1109</v>
      </c>
      <c r="C55" s="1691"/>
      <c r="D55" s="1733"/>
      <c r="E55" s="1733"/>
      <c r="F55" s="1733"/>
      <c r="G55" s="1733"/>
      <c r="H55" s="1692"/>
    </row>
    <row r="56" spans="2:8" s="590" customFormat="1" ht="15.75">
      <c r="B56" s="636" t="s">
        <v>1110</v>
      </c>
      <c r="C56" s="1691"/>
      <c r="D56" s="1733"/>
      <c r="E56" s="1733"/>
      <c r="F56" s="1733"/>
      <c r="G56" s="1733"/>
      <c r="H56" s="1692"/>
    </row>
    <row r="57" spans="2:8" s="590" customFormat="1" ht="15.75">
      <c r="B57" s="636" t="s">
        <v>184</v>
      </c>
      <c r="C57" s="1691"/>
      <c r="D57" s="1733"/>
      <c r="E57" s="1733"/>
      <c r="F57" s="1733"/>
      <c r="G57" s="1733"/>
      <c r="H57" s="1692"/>
    </row>
    <row r="58" spans="2:8" s="590" customFormat="1" ht="15.75">
      <c r="B58" s="635" t="s">
        <v>1111</v>
      </c>
      <c r="C58" s="1691"/>
      <c r="D58" s="1733"/>
      <c r="E58" s="1733"/>
      <c r="F58" s="1733"/>
      <c r="G58" s="1733"/>
      <c r="H58" s="1692"/>
    </row>
    <row r="59" spans="2:8" s="590" customFormat="1" ht="31.5">
      <c r="B59" s="637" t="s">
        <v>1112</v>
      </c>
      <c r="C59" s="1691"/>
      <c r="D59" s="1733"/>
      <c r="E59" s="1733"/>
      <c r="F59" s="1733"/>
      <c r="G59" s="1733"/>
      <c r="H59" s="1692"/>
    </row>
    <row r="60" spans="2:8" s="590" customFormat="1" ht="31.5">
      <c r="B60" s="637" t="s">
        <v>1112</v>
      </c>
      <c r="C60" s="1691"/>
      <c r="D60" s="1733"/>
      <c r="E60" s="1733"/>
      <c r="F60" s="1733"/>
      <c r="G60" s="1733"/>
      <c r="H60" s="1692"/>
    </row>
    <row r="61" spans="2:8" s="590" customFormat="1" ht="15.75">
      <c r="B61" s="636" t="s">
        <v>184</v>
      </c>
      <c r="C61" s="1691"/>
      <c r="D61" s="1733"/>
      <c r="E61" s="1733"/>
      <c r="F61" s="1733"/>
      <c r="G61" s="1733"/>
      <c r="H61" s="1692"/>
    </row>
    <row r="62" spans="2:8" s="590" customFormat="1" ht="15.75">
      <c r="B62" s="638" t="s">
        <v>1113</v>
      </c>
      <c r="C62" s="1691"/>
      <c r="D62" s="1733"/>
      <c r="E62" s="1733"/>
      <c r="F62" s="1733"/>
      <c r="G62" s="1733"/>
      <c r="H62" s="1692"/>
    </row>
    <row r="63" spans="2:8" s="590" customFormat="1" ht="15.75">
      <c r="B63" s="636" t="s">
        <v>1114</v>
      </c>
      <c r="C63" s="1691"/>
      <c r="D63" s="1733"/>
      <c r="E63" s="1733"/>
      <c r="F63" s="1733"/>
      <c r="G63" s="1733"/>
      <c r="H63" s="1692"/>
    </row>
    <row r="64" spans="2:8" s="590" customFormat="1" ht="15.75">
      <c r="B64" s="636" t="s">
        <v>184</v>
      </c>
      <c r="C64" s="1691"/>
      <c r="D64" s="1733"/>
      <c r="E64" s="1733"/>
      <c r="F64" s="1733"/>
      <c r="G64" s="1733"/>
      <c r="H64" s="1692"/>
    </row>
    <row r="65" spans="2:8" s="590" customFormat="1" ht="15.75">
      <c r="B65" s="597" t="s">
        <v>17</v>
      </c>
      <c r="C65" s="1691"/>
      <c r="D65" s="1733"/>
      <c r="E65" s="1733"/>
      <c r="F65" s="1733"/>
      <c r="G65" s="1733"/>
      <c r="H65" s="1692"/>
    </row>
    <row r="66" spans="2:8" s="590" customFormat="1" ht="15.75">
      <c r="B66" s="636"/>
      <c r="C66" s="1691"/>
      <c r="D66" s="1733"/>
      <c r="E66" s="1733"/>
      <c r="F66" s="1733"/>
      <c r="G66" s="1733"/>
      <c r="H66" s="1692"/>
    </row>
    <row r="67" spans="2:8" s="590" customFormat="1" ht="15.75">
      <c r="B67" s="634" t="s">
        <v>1115</v>
      </c>
      <c r="C67" s="1691"/>
      <c r="D67" s="1733"/>
      <c r="E67" s="1733"/>
      <c r="F67" s="1733"/>
      <c r="G67" s="1733"/>
      <c r="H67" s="1692"/>
    </row>
    <row r="68" spans="2:8" s="590" customFormat="1" ht="15.75">
      <c r="B68" s="638" t="s">
        <v>1113</v>
      </c>
      <c r="C68" s="1691"/>
      <c r="D68" s="1733"/>
      <c r="E68" s="1733"/>
      <c r="F68" s="1733"/>
      <c r="G68" s="1733"/>
      <c r="H68" s="1692"/>
    </row>
    <row r="69" spans="2:8" s="590" customFormat="1" ht="15.75">
      <c r="B69" s="636" t="s">
        <v>1114</v>
      </c>
      <c r="C69" s="1691"/>
      <c r="D69" s="1733"/>
      <c r="E69" s="1733"/>
      <c r="F69" s="1733"/>
      <c r="G69" s="1733"/>
      <c r="H69" s="1692"/>
    </row>
    <row r="70" spans="2:8" s="590" customFormat="1" ht="15.75">
      <c r="B70" s="636" t="s">
        <v>184</v>
      </c>
      <c r="C70" s="1691"/>
      <c r="D70" s="1733"/>
      <c r="E70" s="1733"/>
      <c r="F70" s="1733"/>
      <c r="G70" s="1733"/>
      <c r="H70" s="1692"/>
    </row>
    <row r="71" spans="2:8" s="590" customFormat="1" ht="15.75">
      <c r="B71" s="597" t="s">
        <v>17</v>
      </c>
      <c r="C71" s="1693"/>
      <c r="D71" s="1734"/>
      <c r="E71" s="1734"/>
      <c r="F71" s="1734"/>
      <c r="G71" s="1734"/>
      <c r="H71" s="1694"/>
    </row>
    <row r="72" spans="2:8" s="590" customFormat="1" ht="15.75"/>
    <row r="73" spans="2:8" s="590" customFormat="1" ht="16.5" thickBot="1">
      <c r="B73" s="588" t="s">
        <v>1116</v>
      </c>
      <c r="C73" s="588"/>
      <c r="D73" s="588"/>
      <c r="E73" s="588"/>
      <c r="F73" s="1818" t="s">
        <v>741</v>
      </c>
      <c r="G73" s="1818"/>
      <c r="H73" s="1818"/>
    </row>
    <row r="74" spans="2:8" s="632" customFormat="1" ht="54.75" customHeight="1">
      <c r="B74" s="639" t="s">
        <v>0</v>
      </c>
      <c r="C74" s="640" t="s">
        <v>1102</v>
      </c>
      <c r="D74" s="640" t="s">
        <v>1103</v>
      </c>
      <c r="E74" s="640" t="s">
        <v>1104</v>
      </c>
      <c r="F74" s="640" t="s">
        <v>17</v>
      </c>
      <c r="G74" s="640" t="s">
        <v>1105</v>
      </c>
      <c r="H74" s="641" t="s">
        <v>1106</v>
      </c>
    </row>
    <row r="75" spans="2:8" s="590" customFormat="1" ht="15.75">
      <c r="B75" s="634" t="s">
        <v>1107</v>
      </c>
      <c r="C75" s="1689" t="s">
        <v>1513</v>
      </c>
      <c r="D75" s="1732"/>
      <c r="E75" s="1732"/>
      <c r="F75" s="1732"/>
      <c r="G75" s="1732"/>
      <c r="H75" s="1690"/>
    </row>
    <row r="76" spans="2:8" s="590" customFormat="1" ht="15.75">
      <c r="B76" s="635" t="s">
        <v>1108</v>
      </c>
      <c r="C76" s="1691"/>
      <c r="D76" s="1733"/>
      <c r="E76" s="1733"/>
      <c r="F76" s="1733"/>
      <c r="G76" s="1733"/>
      <c r="H76" s="1692"/>
    </row>
    <row r="77" spans="2:8" s="590" customFormat="1" ht="15.75">
      <c r="B77" s="636" t="s">
        <v>1109</v>
      </c>
      <c r="C77" s="1691"/>
      <c r="D77" s="1733"/>
      <c r="E77" s="1733"/>
      <c r="F77" s="1733"/>
      <c r="G77" s="1733"/>
      <c r="H77" s="1692"/>
    </row>
    <row r="78" spans="2:8" s="590" customFormat="1" ht="15.75">
      <c r="B78" s="636" t="s">
        <v>1110</v>
      </c>
      <c r="C78" s="1691"/>
      <c r="D78" s="1733"/>
      <c r="E78" s="1733"/>
      <c r="F78" s="1733"/>
      <c r="G78" s="1733"/>
      <c r="H78" s="1692"/>
    </row>
    <row r="79" spans="2:8" s="590" customFormat="1" ht="15.75">
      <c r="B79" s="636" t="s">
        <v>184</v>
      </c>
      <c r="C79" s="1691"/>
      <c r="D79" s="1733"/>
      <c r="E79" s="1733"/>
      <c r="F79" s="1733"/>
      <c r="G79" s="1733"/>
      <c r="H79" s="1692"/>
    </row>
    <row r="80" spans="2:8" s="590" customFormat="1" ht="15.75">
      <c r="B80" s="635" t="s">
        <v>1111</v>
      </c>
      <c r="C80" s="1691"/>
      <c r="D80" s="1733"/>
      <c r="E80" s="1733"/>
      <c r="F80" s="1733"/>
      <c r="G80" s="1733"/>
      <c r="H80" s="1692"/>
    </row>
    <row r="81" spans="2:8" s="590" customFormat="1" ht="31.5">
      <c r="B81" s="637" t="s">
        <v>1112</v>
      </c>
      <c r="C81" s="1691"/>
      <c r="D81" s="1733"/>
      <c r="E81" s="1733"/>
      <c r="F81" s="1733"/>
      <c r="G81" s="1733"/>
      <c r="H81" s="1692"/>
    </row>
    <row r="82" spans="2:8" s="590" customFormat="1" ht="31.5">
      <c r="B82" s="637" t="s">
        <v>1112</v>
      </c>
      <c r="C82" s="1691"/>
      <c r="D82" s="1733"/>
      <c r="E82" s="1733"/>
      <c r="F82" s="1733"/>
      <c r="G82" s="1733"/>
      <c r="H82" s="1692"/>
    </row>
    <row r="83" spans="2:8" s="590" customFormat="1" ht="15.75">
      <c r="B83" s="636" t="s">
        <v>184</v>
      </c>
      <c r="C83" s="1691"/>
      <c r="D83" s="1733"/>
      <c r="E83" s="1733"/>
      <c r="F83" s="1733"/>
      <c r="G83" s="1733"/>
      <c r="H83" s="1692"/>
    </row>
    <row r="84" spans="2:8" s="590" customFormat="1" ht="15.75">
      <c r="B84" s="638" t="s">
        <v>1113</v>
      </c>
      <c r="C84" s="1691"/>
      <c r="D84" s="1733"/>
      <c r="E84" s="1733"/>
      <c r="F84" s="1733"/>
      <c r="G84" s="1733"/>
      <c r="H84" s="1692"/>
    </row>
    <row r="85" spans="2:8" s="590" customFormat="1" ht="15.75">
      <c r="B85" s="636" t="s">
        <v>1114</v>
      </c>
      <c r="C85" s="1691"/>
      <c r="D85" s="1733"/>
      <c r="E85" s="1733"/>
      <c r="F85" s="1733"/>
      <c r="G85" s="1733"/>
      <c r="H85" s="1692"/>
    </row>
    <row r="86" spans="2:8" s="590" customFormat="1" ht="15.75">
      <c r="B86" s="636" t="s">
        <v>184</v>
      </c>
      <c r="C86" s="1691"/>
      <c r="D86" s="1733"/>
      <c r="E86" s="1733"/>
      <c r="F86" s="1733"/>
      <c r="G86" s="1733"/>
      <c r="H86" s="1692"/>
    </row>
    <row r="87" spans="2:8" s="590" customFormat="1" ht="15.75">
      <c r="B87" s="597" t="s">
        <v>17</v>
      </c>
      <c r="C87" s="1691"/>
      <c r="D87" s="1733"/>
      <c r="E87" s="1733"/>
      <c r="F87" s="1733"/>
      <c r="G87" s="1733"/>
      <c r="H87" s="1692"/>
    </row>
    <row r="88" spans="2:8" s="590" customFormat="1" ht="15.75">
      <c r="B88" s="636"/>
      <c r="C88" s="1691"/>
      <c r="D88" s="1733"/>
      <c r="E88" s="1733"/>
      <c r="F88" s="1733"/>
      <c r="G88" s="1733"/>
      <c r="H88" s="1692"/>
    </row>
    <row r="89" spans="2:8" s="590" customFormat="1" ht="15.75">
      <c r="B89" s="634" t="s">
        <v>1115</v>
      </c>
      <c r="C89" s="1691"/>
      <c r="D89" s="1733"/>
      <c r="E89" s="1733"/>
      <c r="F89" s="1733"/>
      <c r="G89" s="1733"/>
      <c r="H89" s="1692"/>
    </row>
    <row r="90" spans="2:8" s="590" customFormat="1" ht="15.75">
      <c r="B90" s="638" t="s">
        <v>1113</v>
      </c>
      <c r="C90" s="1691"/>
      <c r="D90" s="1733"/>
      <c r="E90" s="1733"/>
      <c r="F90" s="1733"/>
      <c r="G90" s="1733"/>
      <c r="H90" s="1692"/>
    </row>
    <row r="91" spans="2:8" s="590" customFormat="1" ht="15.75">
      <c r="B91" s="636" t="s">
        <v>1114</v>
      </c>
      <c r="C91" s="1691"/>
      <c r="D91" s="1733"/>
      <c r="E91" s="1733"/>
      <c r="F91" s="1733"/>
      <c r="G91" s="1733"/>
      <c r="H91" s="1692"/>
    </row>
    <row r="92" spans="2:8" s="590" customFormat="1" ht="15.75">
      <c r="B92" s="636" t="s">
        <v>184</v>
      </c>
      <c r="C92" s="1691"/>
      <c r="D92" s="1733"/>
      <c r="E92" s="1733"/>
      <c r="F92" s="1733"/>
      <c r="G92" s="1733"/>
      <c r="H92" s="1692"/>
    </row>
    <row r="93" spans="2:8" s="590" customFormat="1" ht="15.75">
      <c r="B93" s="597" t="s">
        <v>17</v>
      </c>
      <c r="C93" s="1693"/>
      <c r="D93" s="1734"/>
      <c r="E93" s="1734"/>
      <c r="F93" s="1734"/>
      <c r="G93" s="1734"/>
      <c r="H93" s="1694"/>
    </row>
    <row r="94" spans="2:8" s="590" customFormat="1" ht="15.75"/>
    <row r="95" spans="2:8" s="590" customFormat="1" ht="15.75">
      <c r="B95" s="588" t="s">
        <v>1117</v>
      </c>
    </row>
    <row r="96" spans="2:8" s="590" customFormat="1" ht="15.75">
      <c r="B96" s="588" t="s">
        <v>1077</v>
      </c>
      <c r="C96" s="588"/>
      <c r="D96" s="588"/>
      <c r="E96" s="588"/>
      <c r="F96" s="1819" t="s">
        <v>1048</v>
      </c>
      <c r="G96" s="1819"/>
      <c r="H96" s="1819"/>
    </row>
    <row r="97" spans="2:8" s="590" customFormat="1" ht="47.25">
      <c r="B97" s="633" t="s">
        <v>0</v>
      </c>
      <c r="C97" s="595" t="s">
        <v>1102</v>
      </c>
      <c r="D97" s="595" t="s">
        <v>1103</v>
      </c>
      <c r="E97" s="595" t="s">
        <v>1104</v>
      </c>
      <c r="F97" s="595" t="s">
        <v>17</v>
      </c>
      <c r="G97" s="595" t="s">
        <v>1105</v>
      </c>
      <c r="H97" s="595" t="s">
        <v>1106</v>
      </c>
    </row>
    <row r="98" spans="2:8" s="590" customFormat="1" ht="15.75">
      <c r="B98" s="634" t="s">
        <v>1107</v>
      </c>
      <c r="C98" s="642"/>
      <c r="D98" s="642"/>
      <c r="E98" s="642"/>
      <c r="F98" s="642"/>
      <c r="G98" s="642"/>
      <c r="H98" s="642"/>
    </row>
    <row r="99" spans="2:8" s="590" customFormat="1" ht="15.75">
      <c r="B99" s="642" t="s">
        <v>1118</v>
      </c>
      <c r="C99" s="643"/>
      <c r="D99" s="624"/>
      <c r="E99" s="626">
        <v>0</v>
      </c>
      <c r="F99" s="659">
        <f>E99</f>
        <v>0</v>
      </c>
      <c r="G99" s="624"/>
      <c r="H99" s="624"/>
    </row>
    <row r="100" spans="2:8" s="590" customFormat="1" ht="15.75">
      <c r="B100" s="642" t="s">
        <v>1119</v>
      </c>
      <c r="C100" s="643"/>
      <c r="D100" s="624"/>
      <c r="E100" s="626">
        <v>0</v>
      </c>
      <c r="F100" s="659">
        <f>E100</f>
        <v>0</v>
      </c>
      <c r="G100" s="624"/>
      <c r="H100" s="624"/>
    </row>
    <row r="101" spans="2:8" s="590" customFormat="1" ht="15.75">
      <c r="B101" s="642" t="s">
        <v>32</v>
      </c>
      <c r="C101" s="624"/>
      <c r="D101" s="624"/>
      <c r="E101" s="626">
        <v>0</v>
      </c>
      <c r="F101" s="659">
        <f>E101</f>
        <v>0</v>
      </c>
      <c r="G101" s="624"/>
      <c r="H101" s="624"/>
    </row>
    <row r="102" spans="2:8" s="590" customFormat="1" ht="15.75">
      <c r="B102" s="634" t="s">
        <v>1120</v>
      </c>
      <c r="C102" s="642"/>
      <c r="D102" s="624"/>
      <c r="E102" s="806">
        <f>SUM(E99:E101)</f>
        <v>0</v>
      </c>
      <c r="F102" s="806">
        <f>SUM(F99:F101)</f>
        <v>0</v>
      </c>
      <c r="G102" s="624"/>
      <c r="H102" s="624"/>
    </row>
    <row r="103" spans="2:8" s="590" customFormat="1" ht="15.75">
      <c r="B103" s="634"/>
      <c r="C103" s="642"/>
      <c r="D103" s="624"/>
      <c r="E103" s="624"/>
      <c r="F103" s="624"/>
      <c r="G103" s="624"/>
      <c r="H103" s="624"/>
    </row>
    <row r="104" spans="2:8" s="590" customFormat="1" ht="15.75">
      <c r="B104" s="634" t="s">
        <v>1121</v>
      </c>
      <c r="C104" s="642"/>
      <c r="D104" s="642"/>
      <c r="E104" s="642"/>
      <c r="F104" s="642"/>
      <c r="G104" s="642"/>
      <c r="H104" s="642"/>
    </row>
    <row r="105" spans="2:8" s="590" customFormat="1" ht="15.75">
      <c r="B105" s="642" t="s">
        <v>92</v>
      </c>
      <c r="C105" s="643"/>
      <c r="D105" s="624"/>
      <c r="E105" s="659">
        <v>0</v>
      </c>
      <c r="F105" s="659">
        <f>E105</f>
        <v>0</v>
      </c>
      <c r="G105" s="624"/>
      <c r="H105" s="624"/>
    </row>
    <row r="106" spans="2:8" s="590" customFormat="1" ht="15.75">
      <c r="B106" s="642" t="s">
        <v>32</v>
      </c>
      <c r="C106" s="624"/>
      <c r="D106" s="624"/>
      <c r="E106" s="659">
        <v>0</v>
      </c>
      <c r="F106" s="659">
        <f>E106</f>
        <v>0</v>
      </c>
      <c r="G106" s="624"/>
      <c r="H106" s="624"/>
    </row>
    <row r="107" spans="2:8" s="590" customFormat="1" ht="15.75">
      <c r="B107" s="634" t="s">
        <v>1122</v>
      </c>
      <c r="C107" s="642"/>
      <c r="D107" s="624"/>
      <c r="E107" s="812">
        <f>SUM(E105:E106)</f>
        <v>0</v>
      </c>
      <c r="F107" s="812">
        <f>SUM(F105:F106)</f>
        <v>0</v>
      </c>
      <c r="G107" s="624"/>
      <c r="H107" s="624"/>
    </row>
    <row r="108" spans="2:8" s="590" customFormat="1" ht="15.75"/>
    <row r="109" spans="2:8" s="590" customFormat="1" ht="15.75">
      <c r="B109" s="588" t="s">
        <v>1116</v>
      </c>
      <c r="C109" s="588"/>
      <c r="D109" s="588"/>
      <c r="E109" s="588"/>
      <c r="F109" s="1819" t="s">
        <v>1048</v>
      </c>
      <c r="G109" s="1819"/>
      <c r="H109" s="1819"/>
    </row>
    <row r="110" spans="2:8" s="590" customFormat="1" ht="52.5" customHeight="1">
      <c r="B110" s="633" t="s">
        <v>0</v>
      </c>
      <c r="C110" s="595" t="s">
        <v>1102</v>
      </c>
      <c r="D110" s="595" t="s">
        <v>1103</v>
      </c>
      <c r="E110" s="595" t="s">
        <v>1104</v>
      </c>
      <c r="F110" s="595" t="s">
        <v>17</v>
      </c>
      <c r="G110" s="595" t="s">
        <v>1105</v>
      </c>
      <c r="H110" s="595" t="s">
        <v>1106</v>
      </c>
    </row>
    <row r="111" spans="2:8" s="590" customFormat="1" ht="15.75">
      <c r="B111" s="634" t="s">
        <v>1107</v>
      </c>
      <c r="C111" s="642"/>
      <c r="D111" s="642"/>
      <c r="E111" s="642"/>
      <c r="F111" s="642"/>
      <c r="G111" s="642"/>
      <c r="H111" s="642"/>
    </row>
    <row r="112" spans="2:8" s="590" customFormat="1" ht="15.75">
      <c r="B112" s="642" t="s">
        <v>1118</v>
      </c>
      <c r="C112" s="643"/>
      <c r="D112" s="624"/>
      <c r="E112" s="626">
        <v>0</v>
      </c>
      <c r="F112" s="659">
        <f>E112</f>
        <v>0</v>
      </c>
      <c r="G112" s="624"/>
      <c r="H112" s="624"/>
    </row>
    <row r="113" spans="1:8" s="590" customFormat="1" ht="15.75">
      <c r="B113" s="642" t="s">
        <v>1119</v>
      </c>
      <c r="C113" s="643"/>
      <c r="D113" s="624"/>
      <c r="E113" s="626">
        <v>0</v>
      </c>
      <c r="F113" s="659">
        <f>E113</f>
        <v>0</v>
      </c>
      <c r="G113" s="624"/>
      <c r="H113" s="624"/>
    </row>
    <row r="114" spans="1:8" s="590" customFormat="1" ht="15.75">
      <c r="B114" s="642" t="s">
        <v>32</v>
      </c>
      <c r="C114" s="624"/>
      <c r="D114" s="624"/>
      <c r="E114" s="626">
        <v>0</v>
      </c>
      <c r="F114" s="659">
        <f>E114</f>
        <v>0</v>
      </c>
      <c r="G114" s="624"/>
      <c r="H114" s="624"/>
    </row>
    <row r="115" spans="1:8" s="590" customFormat="1" ht="15.75">
      <c r="B115" s="634" t="s">
        <v>1120</v>
      </c>
      <c r="C115" s="642"/>
      <c r="D115" s="624"/>
      <c r="E115" s="806">
        <f>SUM(E112:E114)</f>
        <v>0</v>
      </c>
      <c r="F115" s="806">
        <f>SUM(F112:F114)</f>
        <v>0</v>
      </c>
      <c r="G115" s="624"/>
      <c r="H115" s="624"/>
    </row>
    <row r="116" spans="1:8" s="590" customFormat="1" ht="15.75">
      <c r="B116" s="634"/>
      <c r="C116" s="642"/>
      <c r="D116" s="642"/>
      <c r="E116" s="624"/>
      <c r="F116" s="624"/>
      <c r="G116" s="642"/>
      <c r="H116" s="642"/>
    </row>
    <row r="117" spans="1:8" s="590" customFormat="1" ht="15.75">
      <c r="B117" s="634" t="s">
        <v>1121</v>
      </c>
      <c r="C117" s="643"/>
      <c r="D117" s="624"/>
      <c r="E117" s="642"/>
      <c r="F117" s="642"/>
      <c r="G117" s="624"/>
      <c r="H117" s="624"/>
    </row>
    <row r="118" spans="1:8" s="590" customFormat="1" ht="15.75">
      <c r="B118" s="642" t="s">
        <v>92</v>
      </c>
      <c r="C118" s="624"/>
      <c r="D118" s="624"/>
      <c r="E118" s="659">
        <v>0</v>
      </c>
      <c r="F118" s="659">
        <f>E118</f>
        <v>0</v>
      </c>
      <c r="G118" s="624"/>
      <c r="H118" s="624"/>
    </row>
    <row r="119" spans="1:8" s="590" customFormat="1" ht="15.75">
      <c r="B119" s="642" t="s">
        <v>32</v>
      </c>
      <c r="C119" s="642"/>
      <c r="D119" s="624"/>
      <c r="E119" s="659">
        <v>0</v>
      </c>
      <c r="F119" s="659">
        <f>E119</f>
        <v>0</v>
      </c>
      <c r="G119" s="624"/>
      <c r="H119" s="624"/>
    </row>
    <row r="120" spans="1:8" s="590" customFormat="1" ht="15.75">
      <c r="B120" s="634" t="s">
        <v>1122</v>
      </c>
      <c r="C120" s="642"/>
      <c r="D120" s="624"/>
      <c r="E120" s="812">
        <f>SUM(E118:E119)</f>
        <v>0</v>
      </c>
      <c r="F120" s="812">
        <f>SUM(F118:F119)</f>
        <v>0</v>
      </c>
      <c r="G120" s="624"/>
      <c r="H120" s="624"/>
    </row>
    <row r="121" spans="1:8" s="590" customFormat="1" ht="15.75">
      <c r="B121" s="644"/>
      <c r="C121" s="644"/>
      <c r="D121" s="645"/>
      <c r="E121" s="645"/>
      <c r="F121" s="645"/>
      <c r="G121" s="645"/>
      <c r="H121" s="645"/>
    </row>
    <row r="122" spans="1:8" s="590" customFormat="1" ht="15.75">
      <c r="A122" s="618">
        <f>A45+0.1</f>
        <v>41.300000000000004</v>
      </c>
      <c r="B122" s="588" t="s">
        <v>1123</v>
      </c>
      <c r="C122" s="644"/>
      <c r="D122" s="645"/>
      <c r="E122" s="645"/>
      <c r="F122" s="645"/>
      <c r="G122" s="645"/>
      <c r="H122" s="645"/>
    </row>
    <row r="123" spans="1:8" s="590" customFormat="1" ht="15.75">
      <c r="B123" s="1820" t="s">
        <v>0</v>
      </c>
      <c r="C123" s="1821"/>
      <c r="D123" s="1822"/>
      <c r="E123" s="1826">
        <v>43555</v>
      </c>
      <c r="F123" s="1827"/>
      <c r="G123" s="1826">
        <v>43190</v>
      </c>
      <c r="H123" s="1827"/>
    </row>
    <row r="124" spans="1:8" s="590" customFormat="1" ht="31.5">
      <c r="B124" s="1823"/>
      <c r="C124" s="1824"/>
      <c r="D124" s="1825"/>
      <c r="E124" s="646" t="s">
        <v>1124</v>
      </c>
      <c r="F124" s="646" t="s">
        <v>1125</v>
      </c>
      <c r="G124" s="646" t="s">
        <v>1124</v>
      </c>
      <c r="H124" s="646" t="s">
        <v>1125</v>
      </c>
    </row>
    <row r="125" spans="1:8" s="590" customFormat="1" ht="15.75">
      <c r="B125" s="1675" t="s">
        <v>1107</v>
      </c>
      <c r="C125" s="1676"/>
      <c r="D125" s="1677"/>
      <c r="E125" s="642"/>
      <c r="F125" s="624"/>
      <c r="G125" s="624"/>
      <c r="H125" s="624"/>
    </row>
    <row r="126" spans="1:8" s="590" customFormat="1" ht="15.75">
      <c r="B126" s="1678" t="s">
        <v>1118</v>
      </c>
      <c r="C126" s="1679"/>
      <c r="D126" s="1680"/>
      <c r="E126" s="815">
        <v>0</v>
      </c>
      <c r="F126" s="659">
        <f>E126</f>
        <v>0</v>
      </c>
      <c r="G126" s="626">
        <v>0</v>
      </c>
      <c r="H126" s="659">
        <f>G126</f>
        <v>0</v>
      </c>
    </row>
    <row r="127" spans="1:8" s="590" customFormat="1" ht="15.75">
      <c r="B127" s="1678" t="s">
        <v>1126</v>
      </c>
      <c r="C127" s="1679"/>
      <c r="D127" s="1680"/>
      <c r="E127" s="815">
        <f>BSheet!C15+BSheet!C28</f>
        <v>0</v>
      </c>
      <c r="F127" s="659">
        <f t="shared" ref="F127:F128" si="12">E127</f>
        <v>0</v>
      </c>
      <c r="G127" s="626">
        <v>0</v>
      </c>
      <c r="H127" s="659">
        <f t="shared" ref="H127:H128" si="13">G127</f>
        <v>0</v>
      </c>
    </row>
    <row r="128" spans="1:8" s="590" customFormat="1" ht="15.75">
      <c r="B128" s="1678" t="s">
        <v>32</v>
      </c>
      <c r="C128" s="1679"/>
      <c r="D128" s="1680"/>
      <c r="E128" s="815">
        <v>0</v>
      </c>
      <c r="F128" s="659">
        <f t="shared" si="12"/>
        <v>0</v>
      </c>
      <c r="G128" s="626">
        <v>0</v>
      </c>
      <c r="H128" s="659">
        <f t="shared" si="13"/>
        <v>0</v>
      </c>
    </row>
    <row r="129" spans="1:10" s="590" customFormat="1" ht="15.75">
      <c r="B129" s="1675" t="s">
        <v>1120</v>
      </c>
      <c r="C129" s="1676"/>
      <c r="D129" s="1677"/>
      <c r="E129" s="816">
        <f>SUM(E126:E128)</f>
        <v>0</v>
      </c>
      <c r="F129" s="816">
        <f t="shared" ref="F129:H129" si="14">SUM(F126:F128)</f>
        <v>0</v>
      </c>
      <c r="G129" s="816">
        <f t="shared" si="14"/>
        <v>0</v>
      </c>
      <c r="H129" s="816">
        <f t="shared" si="14"/>
        <v>0</v>
      </c>
    </row>
    <row r="130" spans="1:10" s="590" customFormat="1" ht="15.75">
      <c r="B130" s="1675" t="s">
        <v>1121</v>
      </c>
      <c r="C130" s="1676"/>
      <c r="D130" s="1677"/>
      <c r="E130" s="642"/>
      <c r="F130" s="624"/>
      <c r="G130" s="624"/>
      <c r="H130" s="624"/>
    </row>
    <row r="131" spans="1:10" s="590" customFormat="1" ht="15.75">
      <c r="B131" s="1678" t="s">
        <v>92</v>
      </c>
      <c r="C131" s="1679"/>
      <c r="D131" s="1680"/>
      <c r="E131" s="815">
        <v>0</v>
      </c>
      <c r="F131" s="659">
        <f>E131</f>
        <v>0</v>
      </c>
      <c r="G131" s="626">
        <v>0</v>
      </c>
      <c r="H131" s="659">
        <f>G131</f>
        <v>0</v>
      </c>
    </row>
    <row r="132" spans="1:10" s="590" customFormat="1" ht="15.75">
      <c r="B132" s="1678" t="s">
        <v>32</v>
      </c>
      <c r="C132" s="1679"/>
      <c r="D132" s="1680"/>
      <c r="E132" s="817">
        <f>BSheet!C46+BSheet!C57</f>
        <v>0</v>
      </c>
      <c r="F132" s="809">
        <f>E132</f>
        <v>0</v>
      </c>
      <c r="G132" s="819">
        <f>BSheet!D46+BSheet!D57</f>
        <v>0</v>
      </c>
      <c r="H132" s="819">
        <f>G132</f>
        <v>0</v>
      </c>
    </row>
    <row r="133" spans="1:10" s="590" customFormat="1" ht="15.75">
      <c r="B133" s="1675" t="s">
        <v>1127</v>
      </c>
      <c r="C133" s="1676"/>
      <c r="D133" s="1677"/>
      <c r="E133" s="818">
        <f>SUM(E131:E132)</f>
        <v>0</v>
      </c>
      <c r="F133" s="818">
        <f t="shared" ref="F133:H133" si="15">SUM(F131:F132)</f>
        <v>0</v>
      </c>
      <c r="G133" s="818">
        <f t="shared" si="15"/>
        <v>0</v>
      </c>
      <c r="H133" s="818">
        <f t="shared" si="15"/>
        <v>0</v>
      </c>
    </row>
    <row r="134" spans="1:10" s="590" customFormat="1" ht="18" customHeight="1">
      <c r="B134" s="644"/>
      <c r="C134" s="644"/>
      <c r="D134" s="645"/>
      <c r="E134" s="645"/>
      <c r="F134" s="645"/>
      <c r="G134" s="645"/>
      <c r="H134" s="645"/>
    </row>
    <row r="135" spans="1:10" s="590" customFormat="1" ht="15.75">
      <c r="A135" s="618">
        <f>A122+0.1</f>
        <v>41.400000000000006</v>
      </c>
      <c r="B135" s="588" t="s">
        <v>1128</v>
      </c>
    </row>
    <row r="136" spans="1:10" s="590" customFormat="1" ht="15.75">
      <c r="B136" s="588" t="s">
        <v>1129</v>
      </c>
      <c r="C136" s="647"/>
      <c r="D136" s="647"/>
      <c r="E136" s="647"/>
      <c r="F136" s="647"/>
      <c r="G136" s="647"/>
      <c r="H136" s="647"/>
    </row>
    <row r="137" spans="1:10" s="590" customFormat="1" ht="32.25" customHeight="1">
      <c r="B137" s="1756" t="s">
        <v>1130</v>
      </c>
      <c r="C137" s="1756"/>
      <c r="D137" s="1756"/>
      <c r="E137" s="1756"/>
      <c r="F137" s="1756"/>
      <c r="G137" s="1756"/>
      <c r="H137" s="1756"/>
      <c r="I137" s="648"/>
      <c r="J137" s="648"/>
    </row>
    <row r="138" spans="1:10" s="590" customFormat="1" ht="16.149999999999999" customHeight="1">
      <c r="B138" s="648"/>
      <c r="C138" s="648"/>
      <c r="D138" s="648"/>
      <c r="E138" s="648"/>
      <c r="F138" s="648"/>
      <c r="G138" s="648"/>
      <c r="H138" s="648"/>
    </row>
    <row r="139" spans="1:10" s="590" customFormat="1" ht="16.149999999999999" customHeight="1">
      <c r="B139" s="649" t="s">
        <v>1131</v>
      </c>
      <c r="C139" s="1815" t="s">
        <v>1132</v>
      </c>
      <c r="D139" s="1816"/>
      <c r="E139" s="1817"/>
      <c r="F139" s="1815" t="s">
        <v>1133</v>
      </c>
      <c r="G139" s="1817"/>
      <c r="H139" s="650" t="s">
        <v>1134</v>
      </c>
    </row>
    <row r="140" spans="1:10" s="590" customFormat="1" ht="37.5" customHeight="1">
      <c r="B140" s="651" t="s">
        <v>1135</v>
      </c>
      <c r="C140" s="1811" t="s">
        <v>1136</v>
      </c>
      <c r="D140" s="1811"/>
      <c r="E140" s="1811"/>
      <c r="F140" s="1811" t="s">
        <v>1137</v>
      </c>
      <c r="G140" s="1811"/>
      <c r="H140" s="651"/>
    </row>
    <row r="141" spans="1:10" s="590" customFormat="1" ht="35.25" customHeight="1">
      <c r="B141" s="651" t="s">
        <v>1138</v>
      </c>
      <c r="C141" s="1811" t="s">
        <v>1139</v>
      </c>
      <c r="D141" s="1811"/>
      <c r="E141" s="1811"/>
      <c r="F141" s="1811" t="s">
        <v>1140</v>
      </c>
      <c r="G141" s="1811"/>
      <c r="H141" s="652"/>
    </row>
    <row r="142" spans="1:10" s="590" customFormat="1" ht="15.75" customHeight="1">
      <c r="B142" s="651" t="s">
        <v>1141</v>
      </c>
      <c r="C142" s="1811" t="s">
        <v>1142</v>
      </c>
      <c r="D142" s="1811"/>
      <c r="E142" s="1811"/>
      <c r="F142" s="1811" t="s">
        <v>1140</v>
      </c>
      <c r="G142" s="1811"/>
      <c r="H142" s="652"/>
    </row>
    <row r="143" spans="1:10" s="590" customFormat="1" ht="39.75" customHeight="1">
      <c r="B143" s="651" t="s">
        <v>1143</v>
      </c>
      <c r="C143" s="1811" t="s">
        <v>1144</v>
      </c>
      <c r="D143" s="1811"/>
      <c r="E143" s="1811"/>
      <c r="F143" s="1811" t="s">
        <v>1145</v>
      </c>
      <c r="G143" s="1811"/>
      <c r="H143" s="652"/>
    </row>
    <row r="144" spans="1:10" s="590" customFormat="1" ht="15.75">
      <c r="B144" s="651" t="s">
        <v>1146</v>
      </c>
      <c r="C144" s="1811" t="s">
        <v>1147</v>
      </c>
      <c r="D144" s="1811"/>
      <c r="E144" s="1811"/>
      <c r="F144" s="1811" t="s">
        <v>1148</v>
      </c>
      <c r="G144" s="1811"/>
      <c r="H144" s="652"/>
    </row>
    <row r="145" spans="1:16" s="590" customFormat="1" ht="15.75">
      <c r="B145" s="653"/>
      <c r="C145" s="653"/>
      <c r="D145" s="653"/>
      <c r="E145" s="653"/>
      <c r="F145" s="653"/>
      <c r="G145" s="654"/>
      <c r="H145" s="654"/>
    </row>
    <row r="146" spans="1:16" s="590" customFormat="1" ht="15.75">
      <c r="A146" s="618" t="s">
        <v>1149</v>
      </c>
      <c r="B146" s="655" t="s">
        <v>1150</v>
      </c>
      <c r="C146" s="653"/>
      <c r="D146" s="653"/>
      <c r="E146" s="653"/>
      <c r="F146" s="653"/>
      <c r="G146" s="654"/>
      <c r="H146" s="654"/>
    </row>
    <row r="147" spans="1:16" s="590" customFormat="1" ht="15.75">
      <c r="P147" s="656" t="s">
        <v>1130</v>
      </c>
    </row>
    <row r="148" spans="1:16" s="590" customFormat="1" ht="13.9" customHeight="1">
      <c r="B148" s="588" t="s">
        <v>1151</v>
      </c>
      <c r="D148" s="657"/>
      <c r="E148" s="657"/>
      <c r="F148" s="657"/>
    </row>
    <row r="149" spans="1:16" s="590" customFormat="1" ht="50.25" customHeight="1">
      <c r="B149" s="1760" t="s">
        <v>1152</v>
      </c>
      <c r="C149" s="1760"/>
      <c r="D149" s="1760"/>
      <c r="E149" s="1760"/>
      <c r="F149" s="1760"/>
      <c r="G149" s="1760"/>
      <c r="H149" s="1760"/>
      <c r="I149" s="658"/>
      <c r="J149" s="658"/>
      <c r="P149" s="590" t="s">
        <v>1153</v>
      </c>
    </row>
    <row r="150" spans="1:16" s="590" customFormat="1" ht="15" customHeight="1">
      <c r="B150" s="588" t="s">
        <v>1154</v>
      </c>
      <c r="C150" s="611"/>
      <c r="D150" s="611"/>
      <c r="E150" s="611"/>
      <c r="F150" s="611"/>
      <c r="H150" s="611" t="s">
        <v>1048</v>
      </c>
      <c r="P150" s="590" t="s">
        <v>1151</v>
      </c>
    </row>
    <row r="151" spans="1:16" s="590" customFormat="1" ht="50.25" customHeight="1">
      <c r="B151" s="1812" t="s">
        <v>0</v>
      </c>
      <c r="C151" s="1813"/>
      <c r="D151" s="1814"/>
      <c r="E151" s="613" t="s">
        <v>1155</v>
      </c>
      <c r="F151" s="613" t="s">
        <v>1156</v>
      </c>
      <c r="G151" s="613" t="s">
        <v>1157</v>
      </c>
      <c r="H151" s="613" t="s">
        <v>17</v>
      </c>
      <c r="P151" s="656" t="s">
        <v>1158</v>
      </c>
    </row>
    <row r="152" spans="1:16" s="590" customFormat="1" ht="15.75">
      <c r="B152" s="1751" t="s">
        <v>1159</v>
      </c>
      <c r="C152" s="1752"/>
      <c r="D152" s="1810"/>
      <c r="E152" s="1689" t="s">
        <v>1513</v>
      </c>
      <c r="F152" s="1732"/>
      <c r="G152" s="1732"/>
      <c r="H152" s="1690"/>
    </row>
    <row r="153" spans="1:16" s="590" customFormat="1" ht="15.75">
      <c r="B153" s="1789" t="s">
        <v>1160</v>
      </c>
      <c r="C153" s="1790"/>
      <c r="D153" s="1791"/>
      <c r="E153" s="1691"/>
      <c r="F153" s="1733"/>
      <c r="G153" s="1733"/>
      <c r="H153" s="1692"/>
    </row>
    <row r="154" spans="1:16" s="590" customFormat="1" ht="15.75">
      <c r="B154" s="1789" t="s">
        <v>1161</v>
      </c>
      <c r="C154" s="1790"/>
      <c r="D154" s="1791"/>
      <c r="E154" s="1691"/>
      <c r="F154" s="1733"/>
      <c r="G154" s="1733"/>
      <c r="H154" s="1692"/>
    </row>
    <row r="155" spans="1:16" s="590" customFormat="1" ht="15.75">
      <c r="B155" s="1789" t="s">
        <v>1162</v>
      </c>
      <c r="C155" s="1790"/>
      <c r="D155" s="1791"/>
      <c r="E155" s="1693"/>
      <c r="F155" s="1734"/>
      <c r="G155" s="1734"/>
      <c r="H155" s="1694"/>
    </row>
    <row r="156" spans="1:16" s="590" customFormat="1" ht="15.75">
      <c r="B156" s="1792" t="s">
        <v>1163</v>
      </c>
      <c r="C156" s="1793"/>
      <c r="D156" s="1794"/>
      <c r="E156" s="626">
        <f>SUM(E152:E155)</f>
        <v>0</v>
      </c>
      <c r="F156" s="626">
        <f t="shared" ref="F156:H156" si="16">SUM(F152:F155)</f>
        <v>0</v>
      </c>
      <c r="G156" s="626">
        <f t="shared" si="16"/>
        <v>0</v>
      </c>
      <c r="H156" s="626">
        <f t="shared" si="16"/>
        <v>0</v>
      </c>
    </row>
    <row r="157" spans="1:16" s="590" customFormat="1" ht="15.75">
      <c r="B157" s="1789" t="s">
        <v>1164</v>
      </c>
      <c r="C157" s="1790"/>
      <c r="D157" s="1791"/>
      <c r="E157" s="1703" t="s">
        <v>1513</v>
      </c>
      <c r="F157" s="1704"/>
      <c r="G157" s="1704"/>
      <c r="H157" s="1705"/>
    </row>
    <row r="158" spans="1:16" s="590" customFormat="1" ht="15.75">
      <c r="B158" s="1789" t="s">
        <v>1165</v>
      </c>
      <c r="C158" s="1790"/>
      <c r="D158" s="1791"/>
      <c r="E158" s="1706"/>
      <c r="F158" s="1707"/>
      <c r="G158" s="1707"/>
      <c r="H158" s="1708"/>
    </row>
    <row r="159" spans="1:16" s="590" customFormat="1" ht="15.75">
      <c r="B159" s="1789" t="s">
        <v>1037</v>
      </c>
      <c r="C159" s="1790"/>
      <c r="D159" s="1791"/>
      <c r="E159" s="1706"/>
      <c r="F159" s="1707"/>
      <c r="G159" s="1707"/>
      <c r="H159" s="1708"/>
    </row>
    <row r="160" spans="1:16" s="590" customFormat="1" ht="15.75">
      <c r="B160" s="1789" t="s">
        <v>1166</v>
      </c>
      <c r="C160" s="1790"/>
      <c r="D160" s="1791"/>
      <c r="E160" s="1706"/>
      <c r="F160" s="1707"/>
      <c r="G160" s="1707"/>
      <c r="H160" s="1708"/>
    </row>
    <row r="161" spans="2:16" s="590" customFormat="1" ht="15.75">
      <c r="B161" s="1789" t="s">
        <v>1167</v>
      </c>
      <c r="C161" s="1790"/>
      <c r="D161" s="1791"/>
      <c r="E161" s="1706"/>
      <c r="F161" s="1707"/>
      <c r="G161" s="1707"/>
      <c r="H161" s="1708"/>
    </row>
    <row r="162" spans="2:16" s="590" customFormat="1" ht="15.75">
      <c r="B162" s="1789" t="s">
        <v>1168</v>
      </c>
      <c r="C162" s="1790"/>
      <c r="D162" s="1791"/>
      <c r="E162" s="1709"/>
      <c r="F162" s="1710"/>
      <c r="G162" s="1710"/>
      <c r="H162" s="1711"/>
    </row>
    <row r="163" spans="2:16" s="590" customFormat="1" ht="15.75">
      <c r="B163" s="1792" t="s">
        <v>1169</v>
      </c>
      <c r="C163" s="1793"/>
      <c r="D163" s="1794"/>
      <c r="E163" s="659">
        <f>SUM(E157:E162)</f>
        <v>0</v>
      </c>
      <c r="F163" s="659">
        <f t="shared" ref="F163:H163" si="17">SUM(F157:F162)</f>
        <v>0</v>
      </c>
      <c r="G163" s="659">
        <f t="shared" si="17"/>
        <v>0</v>
      </c>
      <c r="H163" s="659">
        <f t="shared" si="17"/>
        <v>0</v>
      </c>
    </row>
    <row r="164" spans="2:16" s="590" customFormat="1" ht="15.75">
      <c r="B164" s="1792" t="s">
        <v>1170</v>
      </c>
      <c r="C164" s="1793"/>
      <c r="D164" s="1794"/>
      <c r="E164" s="659">
        <f>E156-E163</f>
        <v>0</v>
      </c>
      <c r="F164" s="659">
        <f t="shared" ref="F164:H164" si="18">F156-F163</f>
        <v>0</v>
      </c>
      <c r="G164" s="659">
        <f t="shared" si="18"/>
        <v>0</v>
      </c>
      <c r="H164" s="659">
        <f t="shared" si="18"/>
        <v>0</v>
      </c>
    </row>
    <row r="165" spans="2:16" s="590" customFormat="1" ht="15.75"/>
    <row r="166" spans="2:16" s="590" customFormat="1" ht="15.75">
      <c r="B166" s="588" t="s">
        <v>1171</v>
      </c>
      <c r="C166" s="611"/>
      <c r="D166" s="611"/>
      <c r="E166" s="611"/>
      <c r="H166" s="611" t="s">
        <v>1048</v>
      </c>
    </row>
    <row r="167" spans="2:16" s="590" customFormat="1" ht="49.5" customHeight="1">
      <c r="B167" s="1807" t="s">
        <v>0</v>
      </c>
      <c r="C167" s="1808"/>
      <c r="D167" s="1809"/>
      <c r="E167" s="613" t="s">
        <v>1155</v>
      </c>
      <c r="F167" s="613" t="s">
        <v>1156</v>
      </c>
      <c r="G167" s="613" t="s">
        <v>1157</v>
      </c>
      <c r="H167" s="613" t="s">
        <v>17</v>
      </c>
      <c r="P167" s="656" t="s">
        <v>1158</v>
      </c>
    </row>
    <row r="168" spans="2:16" s="590" customFormat="1" ht="15.75">
      <c r="B168" s="1751" t="s">
        <v>1159</v>
      </c>
      <c r="C168" s="1752"/>
      <c r="D168" s="1810"/>
      <c r="E168" s="1689" t="s">
        <v>1513</v>
      </c>
      <c r="F168" s="1732"/>
      <c r="G168" s="1732"/>
      <c r="H168" s="1690"/>
    </row>
    <row r="169" spans="2:16" s="590" customFormat="1" ht="15.75">
      <c r="B169" s="1789" t="s">
        <v>1160</v>
      </c>
      <c r="C169" s="1790"/>
      <c r="D169" s="1791"/>
      <c r="E169" s="1691"/>
      <c r="F169" s="1733"/>
      <c r="G169" s="1733"/>
      <c r="H169" s="1692"/>
    </row>
    <row r="170" spans="2:16" s="590" customFormat="1" ht="15.75">
      <c r="B170" s="1789" t="s">
        <v>1161</v>
      </c>
      <c r="C170" s="1790"/>
      <c r="D170" s="1791"/>
      <c r="E170" s="1691"/>
      <c r="F170" s="1733"/>
      <c r="G170" s="1733"/>
      <c r="H170" s="1692"/>
    </row>
    <row r="171" spans="2:16" s="590" customFormat="1" ht="15.75">
      <c r="B171" s="1789" t="s">
        <v>1162</v>
      </c>
      <c r="C171" s="1790"/>
      <c r="D171" s="1791"/>
      <c r="E171" s="1693"/>
      <c r="F171" s="1734"/>
      <c r="G171" s="1734"/>
      <c r="H171" s="1694"/>
    </row>
    <row r="172" spans="2:16" s="590" customFormat="1" ht="15.75">
      <c r="B172" s="1792" t="s">
        <v>1163</v>
      </c>
      <c r="C172" s="1793"/>
      <c r="D172" s="1794"/>
      <c r="E172" s="626">
        <f>SUM(E168:E171)</f>
        <v>0</v>
      </c>
      <c r="F172" s="626">
        <f t="shared" ref="F172:H172" si="19">SUM(F168:F171)</f>
        <v>0</v>
      </c>
      <c r="G172" s="626">
        <f t="shared" si="19"/>
        <v>0</v>
      </c>
      <c r="H172" s="626">
        <f t="shared" si="19"/>
        <v>0</v>
      </c>
    </row>
    <row r="173" spans="2:16" s="590" customFormat="1" ht="15.75">
      <c r="B173" s="1789" t="s">
        <v>1164</v>
      </c>
      <c r="C173" s="1790"/>
      <c r="D173" s="1791"/>
      <c r="E173" s="1703" t="s">
        <v>1513</v>
      </c>
      <c r="F173" s="1704"/>
      <c r="G173" s="1704"/>
      <c r="H173" s="1705"/>
    </row>
    <row r="174" spans="2:16" s="590" customFormat="1" ht="15.75">
      <c r="B174" s="1789" t="s">
        <v>1165</v>
      </c>
      <c r="C174" s="1790"/>
      <c r="D174" s="1791"/>
      <c r="E174" s="1706"/>
      <c r="F174" s="1707"/>
      <c r="G174" s="1707"/>
      <c r="H174" s="1708"/>
    </row>
    <row r="175" spans="2:16" s="590" customFormat="1" ht="15.75">
      <c r="B175" s="1789" t="s">
        <v>1037</v>
      </c>
      <c r="C175" s="1790"/>
      <c r="D175" s="1791"/>
      <c r="E175" s="1706"/>
      <c r="F175" s="1707"/>
      <c r="G175" s="1707"/>
      <c r="H175" s="1708"/>
    </row>
    <row r="176" spans="2:16" s="590" customFormat="1" ht="15.75">
      <c r="B176" s="1789" t="s">
        <v>1166</v>
      </c>
      <c r="C176" s="1790"/>
      <c r="D176" s="1791"/>
      <c r="E176" s="1706"/>
      <c r="F176" s="1707"/>
      <c r="G176" s="1707"/>
      <c r="H176" s="1708"/>
    </row>
    <row r="177" spans="2:10" s="590" customFormat="1" ht="15.75">
      <c r="B177" s="1789" t="s">
        <v>1167</v>
      </c>
      <c r="C177" s="1790"/>
      <c r="D177" s="1791"/>
      <c r="E177" s="1706"/>
      <c r="F177" s="1707"/>
      <c r="G177" s="1707"/>
      <c r="H177" s="1708"/>
    </row>
    <row r="178" spans="2:10" s="590" customFormat="1" ht="15.75">
      <c r="B178" s="1789" t="s">
        <v>1168</v>
      </c>
      <c r="C178" s="1790"/>
      <c r="D178" s="1791"/>
      <c r="E178" s="1709"/>
      <c r="F178" s="1710"/>
      <c r="G178" s="1710"/>
      <c r="H178" s="1711"/>
    </row>
    <row r="179" spans="2:10" s="590" customFormat="1" ht="15.75">
      <c r="B179" s="1792" t="s">
        <v>1169</v>
      </c>
      <c r="C179" s="1793"/>
      <c r="D179" s="1794"/>
      <c r="E179" s="659">
        <f>SUM(E173:E178)</f>
        <v>0</v>
      </c>
      <c r="F179" s="659">
        <f t="shared" ref="F179:H179" si="20">SUM(F173:F178)</f>
        <v>0</v>
      </c>
      <c r="G179" s="659">
        <f t="shared" si="20"/>
        <v>0</v>
      </c>
      <c r="H179" s="659">
        <f t="shared" si="20"/>
        <v>0</v>
      </c>
    </row>
    <row r="180" spans="2:10" s="590" customFormat="1" ht="15.75">
      <c r="B180" s="1792" t="s">
        <v>1170</v>
      </c>
      <c r="C180" s="1793"/>
      <c r="D180" s="1794"/>
      <c r="E180" s="659">
        <f>E172-E179</f>
        <v>0</v>
      </c>
      <c r="F180" s="659">
        <f t="shared" ref="F180:H180" si="21">F172-F179</f>
        <v>0</v>
      </c>
      <c r="G180" s="659">
        <f t="shared" si="21"/>
        <v>0</v>
      </c>
      <c r="H180" s="659">
        <f t="shared" si="21"/>
        <v>0</v>
      </c>
    </row>
    <row r="181" spans="2:10" s="591" customFormat="1" ht="15.75">
      <c r="B181" s="660"/>
      <c r="C181" s="661"/>
      <c r="D181" s="661"/>
      <c r="E181" s="661"/>
      <c r="F181" s="661"/>
    </row>
    <row r="182" spans="2:10" s="590" customFormat="1" ht="15.75">
      <c r="B182" s="588" t="s">
        <v>1172</v>
      </c>
    </row>
    <row r="183" spans="2:10" s="590" customFormat="1" ht="15.75" customHeight="1">
      <c r="B183" s="1795" t="s">
        <v>1173</v>
      </c>
      <c r="C183" s="1795"/>
      <c r="D183" s="1795"/>
      <c r="E183" s="1795"/>
      <c r="F183" s="1795"/>
      <c r="G183" s="1795"/>
      <c r="H183" s="1795"/>
    </row>
    <row r="184" spans="2:10" s="590" customFormat="1" ht="15.75">
      <c r="B184" s="1796" t="s">
        <v>0</v>
      </c>
      <c r="C184" s="1797"/>
      <c r="D184" s="1798"/>
      <c r="E184" s="1802" t="s">
        <v>1174</v>
      </c>
      <c r="F184" s="1803"/>
      <c r="G184" s="1803"/>
      <c r="H184" s="1804"/>
    </row>
    <row r="185" spans="2:10" s="590" customFormat="1" ht="15.75">
      <c r="B185" s="1799"/>
      <c r="C185" s="1800"/>
      <c r="D185" s="1801"/>
      <c r="E185" s="1805">
        <v>43555</v>
      </c>
      <c r="F185" s="1806"/>
      <c r="G185" s="1805">
        <v>43190</v>
      </c>
      <c r="H185" s="1806"/>
    </row>
    <row r="186" spans="2:10" s="590" customFormat="1" ht="15.75">
      <c r="B186" s="1748" t="s">
        <v>1175</v>
      </c>
      <c r="C186" s="1749"/>
      <c r="D186" s="1788"/>
      <c r="E186" s="1748"/>
      <c r="F186" s="1788"/>
      <c r="G186" s="1748"/>
      <c r="H186" s="1788"/>
    </row>
    <row r="187" spans="2:10" s="590" customFormat="1" ht="15.75">
      <c r="B187" s="1748" t="s">
        <v>1176</v>
      </c>
      <c r="C187" s="1749"/>
      <c r="D187" s="1788"/>
      <c r="E187" s="1748"/>
      <c r="F187" s="1788"/>
      <c r="G187" s="1748"/>
      <c r="H187" s="1788"/>
    </row>
    <row r="188" spans="2:10" s="590" customFormat="1" ht="13.9" customHeight="1">
      <c r="B188" s="662"/>
      <c r="C188" s="662"/>
      <c r="D188" s="662"/>
      <c r="E188" s="662"/>
      <c r="F188" s="662"/>
      <c r="G188" s="662"/>
      <c r="H188" s="662"/>
    </row>
    <row r="189" spans="2:10" s="590" customFormat="1" ht="18" customHeight="1">
      <c r="B189" s="663" t="s">
        <v>1177</v>
      </c>
      <c r="C189" s="662"/>
      <c r="D189" s="662"/>
      <c r="E189" s="662"/>
      <c r="F189" s="662"/>
      <c r="G189" s="662"/>
      <c r="H189" s="662"/>
    </row>
    <row r="190" spans="2:10" s="590" customFormat="1" ht="36.75" customHeight="1">
      <c r="B190" s="1784" t="s">
        <v>1178</v>
      </c>
      <c r="C190" s="1784"/>
      <c r="D190" s="1784"/>
      <c r="E190" s="1784"/>
      <c r="F190" s="1784"/>
      <c r="G190" s="1784"/>
      <c r="H190" s="1784"/>
      <c r="I190" s="664"/>
      <c r="J190" s="664"/>
    </row>
    <row r="191" spans="2:10" s="590" customFormat="1" ht="15.75" customHeight="1">
      <c r="B191" s="1784" t="s">
        <v>1179</v>
      </c>
      <c r="C191" s="1784"/>
      <c r="D191" s="1784"/>
      <c r="E191" s="1784"/>
      <c r="F191" s="1784"/>
      <c r="G191" s="1784"/>
      <c r="H191" s="1784"/>
      <c r="I191" s="664"/>
      <c r="J191" s="664"/>
    </row>
    <row r="192" spans="2:10" s="590" customFormat="1" ht="15" customHeight="1">
      <c r="B192" s="664"/>
      <c r="C192" s="664"/>
      <c r="D192" s="664"/>
      <c r="E192" s="665"/>
      <c r="F192" s="664"/>
      <c r="G192" s="664"/>
      <c r="H192" s="665" t="s">
        <v>741</v>
      </c>
    </row>
    <row r="193" spans="2:10" s="590" customFormat="1" ht="16.149999999999999" customHeight="1">
      <c r="B193" s="1785" t="s">
        <v>0</v>
      </c>
      <c r="C193" s="1785"/>
      <c r="D193" s="1785"/>
      <c r="E193" s="1786">
        <v>43555</v>
      </c>
      <c r="F193" s="1787"/>
      <c r="G193" s="1786">
        <v>43190</v>
      </c>
      <c r="H193" s="1787"/>
    </row>
    <row r="194" spans="2:10" s="590" customFormat="1" ht="16.149999999999999" customHeight="1">
      <c r="B194" s="1782" t="s">
        <v>1180</v>
      </c>
      <c r="C194" s="1782"/>
      <c r="D194" s="1782"/>
      <c r="E194" s="1782"/>
      <c r="F194" s="1782"/>
      <c r="G194" s="1782"/>
      <c r="H194" s="1782"/>
    </row>
    <row r="195" spans="2:10" s="590" customFormat="1" ht="16.149999999999999" customHeight="1">
      <c r="B195" s="1782" t="s">
        <v>1181</v>
      </c>
      <c r="C195" s="1782"/>
      <c r="D195" s="1782"/>
      <c r="E195" s="1782"/>
      <c r="F195" s="1782"/>
      <c r="G195" s="1782"/>
      <c r="H195" s="1782"/>
    </row>
    <row r="196" spans="2:10" s="590" customFormat="1" ht="16.149999999999999" customHeight="1">
      <c r="B196" s="1783" t="s">
        <v>1182</v>
      </c>
      <c r="C196" s="1783"/>
      <c r="D196" s="1783"/>
      <c r="E196" s="1782"/>
      <c r="F196" s="1782"/>
      <c r="G196" s="1782"/>
      <c r="H196" s="1782"/>
    </row>
    <row r="197" spans="2:10" s="590" customFormat="1" ht="16.149999999999999" customHeight="1">
      <c r="B197" s="666"/>
      <c r="C197" s="666"/>
      <c r="D197" s="666"/>
      <c r="E197" s="666"/>
      <c r="F197" s="664"/>
      <c r="G197" s="664"/>
      <c r="H197" s="664"/>
    </row>
    <row r="198" spans="2:10" s="590" customFormat="1" ht="15" customHeight="1">
      <c r="B198" s="663" t="s">
        <v>1183</v>
      </c>
      <c r="C198" s="662"/>
      <c r="D198" s="662"/>
      <c r="E198" s="662"/>
      <c r="F198" s="662"/>
      <c r="G198" s="662"/>
      <c r="H198" s="662"/>
    </row>
    <row r="199" spans="2:10" s="590" customFormat="1" ht="33" customHeight="1">
      <c r="B199" s="1780" t="s">
        <v>1184</v>
      </c>
      <c r="C199" s="1780"/>
      <c r="D199" s="1780"/>
      <c r="E199" s="1780"/>
      <c r="F199" s="1780"/>
      <c r="G199" s="1780"/>
      <c r="H199" s="1780"/>
      <c r="I199" s="662"/>
      <c r="J199" s="662"/>
    </row>
    <row r="200" spans="2:10" s="590" customFormat="1" ht="15.75">
      <c r="B200" s="1777" t="s">
        <v>0</v>
      </c>
      <c r="C200" s="1777"/>
      <c r="D200" s="1777"/>
      <c r="E200" s="1781" t="s">
        <v>1185</v>
      </c>
      <c r="F200" s="1781"/>
      <c r="G200" s="1781"/>
      <c r="H200" s="1781"/>
    </row>
    <row r="201" spans="2:10" s="590" customFormat="1" ht="15.75">
      <c r="B201" s="1777"/>
      <c r="C201" s="1777"/>
      <c r="D201" s="1777"/>
      <c r="E201" s="1779">
        <v>43555</v>
      </c>
      <c r="F201" s="1779"/>
      <c r="G201" s="1779">
        <v>43190</v>
      </c>
      <c r="H201" s="1779"/>
    </row>
    <row r="202" spans="2:10" s="590" customFormat="1" ht="16.149999999999999" customHeight="1">
      <c r="B202" s="1773" t="s">
        <v>1186</v>
      </c>
      <c r="C202" s="1773"/>
      <c r="D202" s="1773"/>
      <c r="E202" s="1774"/>
      <c r="F202" s="1774"/>
      <c r="G202" s="1773"/>
      <c r="H202" s="1773"/>
    </row>
    <row r="203" spans="2:10" s="590" customFormat="1" ht="16.149999999999999" customHeight="1">
      <c r="B203" s="1773" t="s">
        <v>1187</v>
      </c>
      <c r="C203" s="1773"/>
      <c r="D203" s="1773"/>
      <c r="E203" s="1774"/>
      <c r="F203" s="1774"/>
      <c r="G203" s="1773"/>
      <c r="H203" s="1773"/>
    </row>
    <row r="204" spans="2:10" s="590" customFormat="1" ht="15.75">
      <c r="B204" s="667"/>
      <c r="C204" s="668"/>
      <c r="D204" s="668"/>
      <c r="E204" s="667"/>
      <c r="F204" s="662"/>
      <c r="G204" s="662"/>
      <c r="H204" s="662"/>
    </row>
    <row r="205" spans="2:10" s="590" customFormat="1" ht="16.149999999999999" customHeight="1">
      <c r="B205" s="663" t="s">
        <v>1188</v>
      </c>
      <c r="C205" s="668"/>
      <c r="D205" s="668"/>
      <c r="E205" s="667"/>
      <c r="F205" s="662"/>
      <c r="G205" s="662"/>
      <c r="H205" s="662"/>
    </row>
    <row r="206" spans="2:10" s="590" customFormat="1" ht="33" customHeight="1">
      <c r="B206" s="1775" t="s">
        <v>1189</v>
      </c>
      <c r="C206" s="1775"/>
      <c r="D206" s="1775"/>
      <c r="E206" s="1775"/>
      <c r="F206" s="1775"/>
      <c r="G206" s="1775"/>
      <c r="H206" s="1775"/>
      <c r="I206" s="667"/>
      <c r="J206" s="667"/>
    </row>
    <row r="207" spans="2:10" s="590" customFormat="1" ht="15.75">
      <c r="B207" s="667"/>
      <c r="C207" s="668"/>
      <c r="D207" s="668"/>
      <c r="E207" s="667"/>
      <c r="F207" s="662"/>
      <c r="G207" s="662"/>
      <c r="H207" s="662"/>
    </row>
    <row r="208" spans="2:10" s="590" customFormat="1" ht="16.149999999999999" customHeight="1">
      <c r="B208" s="669" t="s">
        <v>1183</v>
      </c>
      <c r="C208" s="668"/>
      <c r="D208" s="668"/>
      <c r="E208" s="667"/>
      <c r="F208" s="662"/>
      <c r="G208" s="662"/>
      <c r="H208" s="662"/>
    </row>
    <row r="209" spans="1:10" s="590" customFormat="1" ht="15.75" customHeight="1">
      <c r="B209" s="1776" t="s">
        <v>1190</v>
      </c>
      <c r="C209" s="1776"/>
      <c r="D209" s="1776"/>
      <c r="E209" s="1776"/>
      <c r="F209" s="1776"/>
      <c r="G209" s="1776"/>
      <c r="H209" s="1776"/>
    </row>
    <row r="210" spans="1:10" s="590" customFormat="1" ht="16.149999999999999" customHeight="1">
      <c r="B210" s="1777" t="s">
        <v>0</v>
      </c>
      <c r="C210" s="1777"/>
      <c r="D210" s="1777"/>
      <c r="E210" s="1778" t="s">
        <v>1185</v>
      </c>
      <c r="F210" s="1778"/>
      <c r="G210" s="1778"/>
      <c r="H210" s="1778"/>
    </row>
    <row r="211" spans="1:10" s="590" customFormat="1" ht="16.149999999999999" customHeight="1">
      <c r="B211" s="1777"/>
      <c r="C211" s="1777"/>
      <c r="D211" s="1777"/>
      <c r="E211" s="1779">
        <v>43555</v>
      </c>
      <c r="F211" s="1779"/>
      <c r="G211" s="1779">
        <v>43190</v>
      </c>
      <c r="H211" s="1779"/>
    </row>
    <row r="212" spans="1:10" s="590" customFormat="1" ht="16.149999999999999" customHeight="1">
      <c r="B212" s="1773" t="s">
        <v>1186</v>
      </c>
      <c r="C212" s="1773"/>
      <c r="D212" s="1773"/>
      <c r="E212" s="1774"/>
      <c r="F212" s="1774"/>
      <c r="G212" s="1773"/>
      <c r="H212" s="1773"/>
    </row>
    <row r="213" spans="1:10" s="590" customFormat="1" ht="16.149999999999999" customHeight="1">
      <c r="B213" s="1773" t="s">
        <v>1187</v>
      </c>
      <c r="C213" s="1773"/>
      <c r="D213" s="1773"/>
      <c r="E213" s="1774"/>
      <c r="F213" s="1774"/>
      <c r="G213" s="1773"/>
      <c r="H213" s="1773"/>
    </row>
    <row r="214" spans="1:10" s="590" customFormat="1" ht="15.75"/>
    <row r="215" spans="1:10" s="590" customFormat="1" ht="15.75">
      <c r="A215" s="618" t="s">
        <v>1191</v>
      </c>
      <c r="B215" s="588" t="s">
        <v>1192</v>
      </c>
    </row>
    <row r="216" spans="1:10" s="590" customFormat="1" ht="49.5" customHeight="1">
      <c r="B216" s="1766" t="s">
        <v>1193</v>
      </c>
      <c r="C216" s="1766"/>
      <c r="D216" s="1766"/>
      <c r="E216" s="1766"/>
      <c r="F216" s="1766"/>
      <c r="G216" s="1766"/>
      <c r="H216" s="1766"/>
      <c r="I216" s="662"/>
      <c r="J216" s="662"/>
    </row>
    <row r="217" spans="1:10" s="590" customFormat="1" ht="15.75">
      <c r="B217" s="670"/>
    </row>
    <row r="218" spans="1:10" s="590" customFormat="1" ht="15.75">
      <c r="B218" s="588" t="s">
        <v>1194</v>
      </c>
      <c r="C218" s="664"/>
      <c r="D218" s="664"/>
      <c r="H218" s="665" t="s">
        <v>741</v>
      </c>
    </row>
    <row r="219" spans="1:10" s="590" customFormat="1" ht="15.75">
      <c r="B219" s="1769" t="s">
        <v>0</v>
      </c>
      <c r="C219" s="1770"/>
      <c r="D219" s="1771"/>
      <c r="E219" s="1772">
        <v>43555</v>
      </c>
      <c r="F219" s="1772"/>
      <c r="G219" s="1772">
        <v>43190</v>
      </c>
      <c r="H219" s="1772"/>
    </row>
    <row r="220" spans="1:10" s="590" customFormat="1" ht="15.75">
      <c r="B220" s="1764" t="s">
        <v>75</v>
      </c>
      <c r="C220" s="1764"/>
      <c r="D220" s="1764"/>
      <c r="E220" s="1765">
        <v>0</v>
      </c>
      <c r="F220" s="1765"/>
      <c r="G220" s="1765">
        <v>0</v>
      </c>
      <c r="H220" s="1765"/>
    </row>
    <row r="221" spans="1:10" s="590" customFormat="1" ht="15.75">
      <c r="B221" s="1764" t="s">
        <v>1195</v>
      </c>
      <c r="C221" s="1764"/>
      <c r="D221" s="1764"/>
      <c r="E221" s="1765">
        <v>0</v>
      </c>
      <c r="F221" s="1765"/>
      <c r="G221" s="1765">
        <v>0</v>
      </c>
      <c r="H221" s="1765"/>
    </row>
    <row r="222" spans="1:10" s="590" customFormat="1" ht="15.75">
      <c r="B222" s="588"/>
    </row>
    <row r="223" spans="1:10" s="590" customFormat="1" ht="84" customHeight="1">
      <c r="B223" s="1766" t="s">
        <v>1196</v>
      </c>
      <c r="C223" s="1766"/>
      <c r="D223" s="1766"/>
      <c r="E223" s="1766"/>
      <c r="F223" s="1766"/>
      <c r="G223" s="1766"/>
      <c r="H223" s="1766"/>
      <c r="I223" s="662"/>
      <c r="J223" s="662"/>
    </row>
    <row r="224" spans="1:10" s="590" customFormat="1" ht="15.75"/>
    <row r="225" spans="1:11" s="590" customFormat="1" ht="15.75">
      <c r="B225" s="588" t="s">
        <v>1197</v>
      </c>
    </row>
    <row r="226" spans="1:11" s="590" customFormat="1" ht="15.75">
      <c r="B226" s="1767" t="s">
        <v>1198</v>
      </c>
      <c r="C226" s="1767"/>
      <c r="D226" s="1767"/>
      <c r="E226" s="1767"/>
      <c r="F226" s="1767"/>
      <c r="G226" s="1767"/>
      <c r="H226" s="1767"/>
    </row>
    <row r="227" spans="1:11" s="590" customFormat="1" ht="15.75">
      <c r="B227" s="1768"/>
      <c r="C227" s="1768"/>
      <c r="D227" s="1768"/>
      <c r="E227" s="1768"/>
      <c r="F227" s="1768"/>
      <c r="H227" s="604" t="s">
        <v>741</v>
      </c>
    </row>
    <row r="228" spans="1:11" s="590" customFormat="1" ht="15.75">
      <c r="B228" s="1762" t="s">
        <v>0</v>
      </c>
      <c r="C228" s="1762"/>
      <c r="D228" s="1762"/>
      <c r="E228" s="1763">
        <v>43555</v>
      </c>
      <c r="F228" s="1763"/>
      <c r="G228" s="1763">
        <v>43190</v>
      </c>
      <c r="H228" s="1763"/>
    </row>
    <row r="229" spans="1:11" s="590" customFormat="1" ht="15.75">
      <c r="B229" s="1762"/>
      <c r="C229" s="1762"/>
      <c r="D229" s="1762"/>
      <c r="E229" s="671" t="s">
        <v>1199</v>
      </c>
      <c r="F229" s="671" t="s">
        <v>1200</v>
      </c>
      <c r="G229" s="671" t="s">
        <v>1199</v>
      </c>
      <c r="H229" s="671" t="s">
        <v>1200</v>
      </c>
    </row>
    <row r="230" spans="1:11" s="590" customFormat="1" ht="15.75">
      <c r="B230" s="1758" t="s">
        <v>1201</v>
      </c>
      <c r="C230" s="1758"/>
      <c r="D230" s="1758"/>
      <c r="E230" s="1833" t="s">
        <v>1513</v>
      </c>
      <c r="F230" s="1833" t="s">
        <v>1513</v>
      </c>
      <c r="G230" s="1833" t="s">
        <v>1513</v>
      </c>
      <c r="H230" s="1833" t="s">
        <v>1513</v>
      </c>
    </row>
    <row r="231" spans="1:11" s="590" customFormat="1" ht="15.75">
      <c r="B231" s="1758" t="s">
        <v>1202</v>
      </c>
      <c r="C231" s="1758"/>
      <c r="D231" s="1758"/>
      <c r="E231" s="1834"/>
      <c r="F231" s="1834"/>
      <c r="G231" s="1834"/>
      <c r="H231" s="1834"/>
    </row>
    <row r="232" spans="1:11" s="590" customFormat="1" ht="15.75">
      <c r="B232" s="1758" t="s">
        <v>1203</v>
      </c>
      <c r="C232" s="1758"/>
      <c r="D232" s="1758"/>
      <c r="E232" s="1834"/>
      <c r="F232" s="1834"/>
      <c r="G232" s="1834"/>
      <c r="H232" s="1834"/>
    </row>
    <row r="233" spans="1:11" s="590" customFormat="1" ht="15.75">
      <c r="B233" s="1758" t="s">
        <v>1204</v>
      </c>
      <c r="C233" s="1758"/>
      <c r="D233" s="1758"/>
      <c r="E233" s="1834"/>
      <c r="F233" s="1834"/>
      <c r="G233" s="1834"/>
      <c r="H233" s="1834"/>
    </row>
    <row r="234" spans="1:11" s="590" customFormat="1" ht="15.75">
      <c r="B234" s="1758" t="s">
        <v>1205</v>
      </c>
      <c r="C234" s="1758"/>
      <c r="D234" s="1758"/>
      <c r="E234" s="1834"/>
      <c r="F234" s="1834"/>
      <c r="G234" s="1834"/>
      <c r="H234" s="1834"/>
    </row>
    <row r="235" spans="1:11" s="590" customFormat="1" ht="15.75">
      <c r="B235" s="1759" t="s">
        <v>17</v>
      </c>
      <c r="C235" s="1759"/>
      <c r="D235" s="1759"/>
      <c r="E235" s="1835"/>
      <c r="F235" s="1835"/>
      <c r="G235" s="1835"/>
      <c r="H235" s="1835"/>
    </row>
    <row r="236" spans="1:11" s="590" customFormat="1" ht="50.25" customHeight="1">
      <c r="A236" s="672"/>
      <c r="B236" s="1760" t="s">
        <v>1206</v>
      </c>
      <c r="C236" s="1760"/>
      <c r="D236" s="1760"/>
      <c r="E236" s="1760"/>
      <c r="F236" s="1760"/>
      <c r="G236" s="1760"/>
      <c r="H236" s="1760"/>
      <c r="I236" s="658"/>
      <c r="J236" s="658"/>
    </row>
    <row r="237" spans="1:11" s="590" customFormat="1" ht="15.75"/>
    <row r="238" spans="1:11" s="590" customFormat="1" ht="15.75">
      <c r="B238" s="588" t="s">
        <v>84</v>
      </c>
    </row>
    <row r="239" spans="1:11" s="590" customFormat="1" ht="112.5" customHeight="1">
      <c r="B239" s="1761" t="s">
        <v>1207</v>
      </c>
      <c r="C239" s="1761"/>
      <c r="D239" s="1761"/>
      <c r="E239" s="1761"/>
      <c r="F239" s="1761"/>
      <c r="G239" s="1761"/>
      <c r="H239" s="1761"/>
      <c r="I239" s="673"/>
      <c r="J239" s="673"/>
      <c r="K239" s="590">
        <f>709108104-950349171</f>
        <v>-241241067</v>
      </c>
    </row>
    <row r="240" spans="1:11" s="590" customFormat="1" ht="15.75"/>
    <row r="241" spans="1:10" s="590" customFormat="1" ht="15.75">
      <c r="A241" s="618" t="s">
        <v>1208</v>
      </c>
      <c r="B241" s="588" t="s">
        <v>1209</v>
      </c>
    </row>
    <row r="242" spans="1:10" s="590" customFormat="1" ht="31.5" customHeight="1">
      <c r="B242" s="1754" t="s">
        <v>1210</v>
      </c>
      <c r="C242" s="1754"/>
      <c r="D242" s="1754"/>
      <c r="E242" s="1754"/>
      <c r="F242" s="1754"/>
      <c r="G242" s="1754"/>
      <c r="H242" s="1754"/>
      <c r="I242" s="630"/>
      <c r="J242" s="630"/>
    </row>
    <row r="243" spans="1:10" s="590" customFormat="1" ht="32.25" customHeight="1">
      <c r="B243" s="1754" t="s">
        <v>1211</v>
      </c>
      <c r="C243" s="1754"/>
      <c r="D243" s="1754"/>
      <c r="E243" s="1754"/>
      <c r="F243" s="1754"/>
      <c r="G243" s="1754"/>
      <c r="H243" s="1754"/>
      <c r="I243" s="630"/>
      <c r="J243" s="630"/>
    </row>
    <row r="244" spans="1:10" s="590" customFormat="1" ht="48" customHeight="1">
      <c r="B244" s="1755" t="s">
        <v>1212</v>
      </c>
      <c r="C244" s="1755"/>
      <c r="D244" s="1755"/>
      <c r="E244" s="1755"/>
      <c r="F244" s="1755"/>
      <c r="G244" s="1755"/>
      <c r="H244" s="1755"/>
      <c r="I244" s="630"/>
      <c r="J244" s="630"/>
    </row>
    <row r="245" spans="1:10" s="590" customFormat="1" ht="18.2" customHeight="1">
      <c r="B245" s="1756" t="s">
        <v>1213</v>
      </c>
      <c r="C245" s="1756"/>
      <c r="D245" s="1756"/>
      <c r="E245" s="1756"/>
      <c r="F245" s="1756"/>
      <c r="G245" s="1756"/>
      <c r="H245" s="1756"/>
      <c r="I245" s="674"/>
      <c r="J245" s="674"/>
    </row>
    <row r="246" spans="1:10" s="590" customFormat="1" ht="48.75" customHeight="1">
      <c r="B246" s="1754" t="s">
        <v>1214</v>
      </c>
      <c r="C246" s="1754"/>
      <c r="D246" s="1754"/>
      <c r="E246" s="1754"/>
      <c r="F246" s="1754"/>
      <c r="G246" s="1754"/>
      <c r="H246" s="1754"/>
      <c r="I246" s="630"/>
      <c r="J246" s="630"/>
    </row>
    <row r="247" spans="1:10" s="590" customFormat="1" ht="15.75">
      <c r="B247" s="588" t="s">
        <v>1077</v>
      </c>
      <c r="C247" s="588"/>
      <c r="D247" s="588"/>
      <c r="E247" s="588"/>
      <c r="F247" s="1757" t="s">
        <v>741</v>
      </c>
      <c r="G247" s="1757"/>
      <c r="H247" s="1757"/>
      <c r="I247" s="588"/>
    </row>
    <row r="248" spans="1:10" s="590" customFormat="1" ht="31.5">
      <c r="B248" s="595" t="s">
        <v>0</v>
      </c>
      <c r="C248" s="595" t="s">
        <v>1215</v>
      </c>
      <c r="D248" s="595" t="s">
        <v>1216</v>
      </c>
      <c r="E248" s="595" t="s">
        <v>1217</v>
      </c>
      <c r="F248" s="595" t="s">
        <v>1218</v>
      </c>
      <c r="G248" s="595" t="s">
        <v>1219</v>
      </c>
      <c r="H248" s="595" t="s">
        <v>17</v>
      </c>
      <c r="I248" s="588"/>
    </row>
    <row r="249" spans="1:10" s="590" customFormat="1" ht="15.75">
      <c r="B249" s="622" t="s">
        <v>1037</v>
      </c>
      <c r="C249" s="622"/>
      <c r="D249" s="622"/>
      <c r="E249" s="821">
        <v>0</v>
      </c>
      <c r="F249" s="622"/>
      <c r="G249" s="622"/>
      <c r="H249" s="820">
        <f>SUM(C249:G249)</f>
        <v>0</v>
      </c>
    </row>
    <row r="250" spans="1:10" s="590" customFormat="1" ht="15.75">
      <c r="B250" s="622" t="s">
        <v>1220</v>
      </c>
      <c r="C250" s="622"/>
      <c r="D250" s="622"/>
      <c r="E250" s="821">
        <v>0</v>
      </c>
      <c r="F250" s="622"/>
      <c r="G250" s="622"/>
      <c r="H250" s="820">
        <f t="shared" ref="H250:H252" si="22">SUM(C250:G250)</f>
        <v>0</v>
      </c>
    </row>
    <row r="251" spans="1:10" s="590" customFormat="1" ht="15.75">
      <c r="B251" s="622" t="s">
        <v>1221</v>
      </c>
      <c r="C251" s="622"/>
      <c r="D251" s="622"/>
      <c r="E251" s="821">
        <v>0</v>
      </c>
      <c r="F251" s="622"/>
      <c r="G251" s="622"/>
      <c r="H251" s="820">
        <f t="shared" si="22"/>
        <v>0</v>
      </c>
    </row>
    <row r="252" spans="1:10" s="590" customFormat="1" ht="15.75">
      <c r="B252" s="622" t="s">
        <v>89</v>
      </c>
      <c r="C252" s="622"/>
      <c r="D252" s="622"/>
      <c r="E252" s="821">
        <f>BSheet!C46</f>
        <v>0</v>
      </c>
      <c r="F252" s="622"/>
      <c r="G252" s="622"/>
      <c r="H252" s="820">
        <f t="shared" si="22"/>
        <v>0</v>
      </c>
    </row>
    <row r="253" spans="1:10" s="590" customFormat="1" ht="15.75">
      <c r="B253" s="597" t="s">
        <v>17</v>
      </c>
      <c r="C253" s="822">
        <f t="shared" ref="C253:D253" si="23">SUM(C249:C252)</f>
        <v>0</v>
      </c>
      <c r="D253" s="822">
        <f t="shared" si="23"/>
        <v>0</v>
      </c>
      <c r="E253" s="822">
        <f>SUM(E249:E252)</f>
        <v>0</v>
      </c>
      <c r="F253" s="822">
        <f t="shared" ref="F253:H253" si="24">SUM(F249:F252)</f>
        <v>0</v>
      </c>
      <c r="G253" s="822">
        <f t="shared" si="24"/>
        <v>0</v>
      </c>
      <c r="H253" s="822">
        <f t="shared" si="24"/>
        <v>0</v>
      </c>
    </row>
    <row r="254" spans="1:10" s="590" customFormat="1" ht="15.75"/>
    <row r="255" spans="1:10" s="590" customFormat="1" ht="15.75">
      <c r="B255" s="588" t="s">
        <v>1095</v>
      </c>
      <c r="C255" s="588"/>
      <c r="D255" s="588"/>
      <c r="E255" s="588"/>
      <c r="F255" s="1757" t="s">
        <v>741</v>
      </c>
      <c r="G255" s="1757"/>
      <c r="H255" s="1757"/>
      <c r="I255" s="588"/>
    </row>
    <row r="256" spans="1:10" s="590" customFormat="1" ht="31.5">
      <c r="B256" s="595" t="s">
        <v>0</v>
      </c>
      <c r="C256" s="595" t="s">
        <v>1215</v>
      </c>
      <c r="D256" s="595" t="s">
        <v>1216</v>
      </c>
      <c r="E256" s="595" t="s">
        <v>1217</v>
      </c>
      <c r="F256" s="595" t="s">
        <v>1218</v>
      </c>
      <c r="G256" s="595" t="s">
        <v>1219</v>
      </c>
      <c r="H256" s="595" t="s">
        <v>17</v>
      </c>
      <c r="I256" s="588"/>
    </row>
    <row r="257" spans="2:8" s="590" customFormat="1" ht="15.75">
      <c r="B257" s="622" t="s">
        <v>1037</v>
      </c>
      <c r="C257" s="622"/>
      <c r="D257" s="622"/>
      <c r="E257" s="622"/>
      <c r="F257" s="622"/>
      <c r="G257" s="622"/>
      <c r="H257" s="820">
        <f>SUM(C257:G257)</f>
        <v>0</v>
      </c>
    </row>
    <row r="258" spans="2:8" s="590" customFormat="1" ht="15.75">
      <c r="B258" s="622" t="s">
        <v>1220</v>
      </c>
      <c r="C258" s="622"/>
      <c r="D258" s="622"/>
      <c r="E258" s="622"/>
      <c r="F258" s="622"/>
      <c r="G258" s="622"/>
      <c r="H258" s="821">
        <f t="shared" ref="H258:H260" si="25">SUM(C258:G258)</f>
        <v>0</v>
      </c>
    </row>
    <row r="259" spans="2:8" s="590" customFormat="1" ht="15.75">
      <c r="B259" s="622" t="s">
        <v>1221</v>
      </c>
      <c r="C259" s="622"/>
      <c r="D259" s="622"/>
      <c r="E259" s="622"/>
      <c r="F259" s="622"/>
      <c r="G259" s="622"/>
      <c r="H259" s="821">
        <f t="shared" si="25"/>
        <v>0</v>
      </c>
    </row>
    <row r="260" spans="2:8" s="590" customFormat="1" ht="15.75">
      <c r="B260" s="622" t="s">
        <v>89</v>
      </c>
      <c r="C260" s="821">
        <f>'BS Notes'!D578</f>
        <v>0</v>
      </c>
      <c r="D260" s="821">
        <f>'BS Notes'!D587</f>
        <v>0</v>
      </c>
      <c r="E260" s="622"/>
      <c r="F260" s="622"/>
      <c r="G260" s="622"/>
      <c r="H260" s="821">
        <f t="shared" si="25"/>
        <v>0</v>
      </c>
    </row>
    <row r="261" spans="2:8" s="590" customFormat="1" ht="15.75">
      <c r="B261" s="622" t="s">
        <v>17</v>
      </c>
      <c r="C261" s="822">
        <f t="shared" ref="C261:H261" si="26">SUM(C257:C260)</f>
        <v>0</v>
      </c>
      <c r="D261" s="822">
        <f t="shared" si="26"/>
        <v>0</v>
      </c>
      <c r="E261" s="822">
        <f t="shared" si="26"/>
        <v>0</v>
      </c>
      <c r="F261" s="822">
        <f t="shared" si="26"/>
        <v>0</v>
      </c>
      <c r="G261" s="822">
        <f t="shared" si="26"/>
        <v>0</v>
      </c>
      <c r="H261" s="822">
        <f t="shared" si="26"/>
        <v>0</v>
      </c>
    </row>
    <row r="262" spans="2:8" s="590" customFormat="1" ht="15.75">
      <c r="B262" s="612"/>
      <c r="C262" s="612"/>
      <c r="D262" s="612"/>
      <c r="E262" s="612"/>
      <c r="F262" s="612"/>
      <c r="G262" s="612"/>
      <c r="H262" s="612"/>
    </row>
  </sheetData>
  <mergeCells count="182">
    <mergeCell ref="E168:H171"/>
    <mergeCell ref="E173:H178"/>
    <mergeCell ref="E230:E235"/>
    <mergeCell ref="F230:F235"/>
    <mergeCell ref="G230:G235"/>
    <mergeCell ref="H230:H235"/>
    <mergeCell ref="C53:H71"/>
    <mergeCell ref="C75:H93"/>
    <mergeCell ref="B16:C16"/>
    <mergeCell ref="B17:C17"/>
    <mergeCell ref="B18:C18"/>
    <mergeCell ref="B19:C19"/>
    <mergeCell ref="B20:C20"/>
    <mergeCell ref="B21:C21"/>
    <mergeCell ref="B33:C33"/>
    <mergeCell ref="B34:C34"/>
    <mergeCell ref="B35:C35"/>
    <mergeCell ref="B43:H43"/>
    <mergeCell ref="B46:H46"/>
    <mergeCell ref="B47:H47"/>
    <mergeCell ref="B48:H48"/>
    <mergeCell ref="B50:H50"/>
    <mergeCell ref="F51:H51"/>
    <mergeCell ref="B36:C36"/>
    <mergeCell ref="B10:C10"/>
    <mergeCell ref="B11:C11"/>
    <mergeCell ref="B12:C12"/>
    <mergeCell ref="B13:C13"/>
    <mergeCell ref="B14:C14"/>
    <mergeCell ref="B15:C15"/>
    <mergeCell ref="B30:C30"/>
    <mergeCell ref="B31:C31"/>
    <mergeCell ref="B32:C32"/>
    <mergeCell ref="B22:C22"/>
    <mergeCell ref="B23:C23"/>
    <mergeCell ref="B24:C24"/>
    <mergeCell ref="B27:C27"/>
    <mergeCell ref="B28:C28"/>
    <mergeCell ref="B29:C29"/>
    <mergeCell ref="B37:C37"/>
    <mergeCell ref="B38:C38"/>
    <mergeCell ref="B39:C39"/>
    <mergeCell ref="B40:C40"/>
    <mergeCell ref="B41:C41"/>
    <mergeCell ref="B125:D125"/>
    <mergeCell ref="B126:D126"/>
    <mergeCell ref="B127:D127"/>
    <mergeCell ref="B128:D128"/>
    <mergeCell ref="B129:D129"/>
    <mergeCell ref="B130:D130"/>
    <mergeCell ref="F73:H73"/>
    <mergeCell ref="F96:H96"/>
    <mergeCell ref="F109:H109"/>
    <mergeCell ref="B123:D124"/>
    <mergeCell ref="E123:F123"/>
    <mergeCell ref="G123:H123"/>
    <mergeCell ref="C140:E140"/>
    <mergeCell ref="F140:G140"/>
    <mergeCell ref="C141:E141"/>
    <mergeCell ref="F141:G141"/>
    <mergeCell ref="C142:E142"/>
    <mergeCell ref="F142:G142"/>
    <mergeCell ref="B131:D131"/>
    <mergeCell ref="B132:D132"/>
    <mergeCell ref="B133:D133"/>
    <mergeCell ref="B137:H137"/>
    <mergeCell ref="C139:E139"/>
    <mergeCell ref="F139:G139"/>
    <mergeCell ref="B152:D152"/>
    <mergeCell ref="B153:D153"/>
    <mergeCell ref="B154:D154"/>
    <mergeCell ref="B155:D155"/>
    <mergeCell ref="B156:D156"/>
    <mergeCell ref="B157:D157"/>
    <mergeCell ref="C143:E143"/>
    <mergeCell ref="F143:G143"/>
    <mergeCell ref="C144:E144"/>
    <mergeCell ref="F144:G144"/>
    <mergeCell ref="B149:H149"/>
    <mergeCell ref="B151:D151"/>
    <mergeCell ref="E152:H155"/>
    <mergeCell ref="E157:H162"/>
    <mergeCell ref="B164:D164"/>
    <mergeCell ref="B167:D167"/>
    <mergeCell ref="B168:D168"/>
    <mergeCell ref="B169:D169"/>
    <mergeCell ref="B170:D170"/>
    <mergeCell ref="B171:D171"/>
    <mergeCell ref="B158:D158"/>
    <mergeCell ref="B159:D159"/>
    <mergeCell ref="B160:D160"/>
    <mergeCell ref="B161:D161"/>
    <mergeCell ref="B162:D162"/>
    <mergeCell ref="B163:D163"/>
    <mergeCell ref="B178:D178"/>
    <mergeCell ref="B179:D179"/>
    <mergeCell ref="B180:D180"/>
    <mergeCell ref="B183:H183"/>
    <mergeCell ref="B184:D185"/>
    <mergeCell ref="E184:H184"/>
    <mergeCell ref="E185:F185"/>
    <mergeCell ref="G185:H185"/>
    <mergeCell ref="B172:D172"/>
    <mergeCell ref="B173:D173"/>
    <mergeCell ref="B174:D174"/>
    <mergeCell ref="B175:D175"/>
    <mergeCell ref="B176:D176"/>
    <mergeCell ref="B177:D177"/>
    <mergeCell ref="B190:H190"/>
    <mergeCell ref="B191:H191"/>
    <mergeCell ref="B193:D193"/>
    <mergeCell ref="E193:F193"/>
    <mergeCell ref="G193:H193"/>
    <mergeCell ref="B194:D194"/>
    <mergeCell ref="E194:F194"/>
    <mergeCell ref="G194:H194"/>
    <mergeCell ref="B186:D186"/>
    <mergeCell ref="E186:F186"/>
    <mergeCell ref="G186:H186"/>
    <mergeCell ref="B187:D187"/>
    <mergeCell ref="E187:F187"/>
    <mergeCell ref="G187:H187"/>
    <mergeCell ref="B199:H199"/>
    <mergeCell ref="B200:D201"/>
    <mergeCell ref="E200:H200"/>
    <mergeCell ref="E201:F201"/>
    <mergeCell ref="G201:H201"/>
    <mergeCell ref="B202:D202"/>
    <mergeCell ref="E202:F202"/>
    <mergeCell ref="G202:H202"/>
    <mergeCell ref="B195:D195"/>
    <mergeCell ref="E195:F195"/>
    <mergeCell ref="G195:H195"/>
    <mergeCell ref="B196:D196"/>
    <mergeCell ref="E196:F196"/>
    <mergeCell ref="G196:H196"/>
    <mergeCell ref="B203:D203"/>
    <mergeCell ref="E203:F203"/>
    <mergeCell ref="G203:H203"/>
    <mergeCell ref="B206:H206"/>
    <mergeCell ref="B209:H209"/>
    <mergeCell ref="B210:D211"/>
    <mergeCell ref="E210:H210"/>
    <mergeCell ref="E211:F211"/>
    <mergeCell ref="G211:H211"/>
    <mergeCell ref="B216:H216"/>
    <mergeCell ref="B219:D219"/>
    <mergeCell ref="E219:F219"/>
    <mergeCell ref="G219:H219"/>
    <mergeCell ref="B220:D220"/>
    <mergeCell ref="E220:F220"/>
    <mergeCell ref="G220:H220"/>
    <mergeCell ref="B212:D212"/>
    <mergeCell ref="E212:F212"/>
    <mergeCell ref="G212:H212"/>
    <mergeCell ref="B213:D213"/>
    <mergeCell ref="E213:F213"/>
    <mergeCell ref="G213:H213"/>
    <mergeCell ref="B228:D229"/>
    <mergeCell ref="E228:F228"/>
    <mergeCell ref="G228:H228"/>
    <mergeCell ref="B230:D230"/>
    <mergeCell ref="B231:D231"/>
    <mergeCell ref="B232:D232"/>
    <mergeCell ref="B221:D221"/>
    <mergeCell ref="E221:F221"/>
    <mergeCell ref="G221:H221"/>
    <mergeCell ref="B223:H223"/>
    <mergeCell ref="B226:H226"/>
    <mergeCell ref="B227:F227"/>
    <mergeCell ref="B243:H243"/>
    <mergeCell ref="B244:H244"/>
    <mergeCell ref="B245:H245"/>
    <mergeCell ref="B246:H246"/>
    <mergeCell ref="F247:H247"/>
    <mergeCell ref="F255:H255"/>
    <mergeCell ref="B233:D233"/>
    <mergeCell ref="B234:D234"/>
    <mergeCell ref="B235:D235"/>
    <mergeCell ref="B236:H236"/>
    <mergeCell ref="B239:H239"/>
    <mergeCell ref="B242:H242"/>
  </mergeCells>
  <pageMargins left="0.52" right="0.17" top="0.31" bottom="0.3" header="0.3" footer="0.3"/>
  <pageSetup paperSize="9" scale="68" fitToHeight="5" orientation="portrait" r:id="rId1"/>
  <rowBreaks count="4" manualBreakCount="4">
    <brk id="49" max="7" man="1"/>
    <brk id="108" max="7" man="1"/>
    <brk id="165" max="7" man="1"/>
    <brk id="224" max="7"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F115"/>
  <sheetViews>
    <sheetView showGridLines="0" view="pageBreakPreview" zoomScale="110" zoomScaleSheetLayoutView="110" workbookViewId="0">
      <selection activeCell="G63" sqref="G6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5.28515625" customWidth="1"/>
    <col min="7" max="7" width="14.42578125" customWidth="1"/>
    <col min="8" max="8" width="15.28515625" customWidth="1"/>
    <col min="9" max="9" width="20.5703125" bestFit="1" customWidth="1"/>
    <col min="10" max="10" width="15.28515625" bestFit="1" customWidth="1"/>
  </cols>
  <sheetData>
    <row r="1" spans="1:11" ht="15.75">
      <c r="A1" s="588" t="str">
        <f>[66]Scrap!A1</f>
        <v>STC of India Limited</v>
      </c>
    </row>
    <row r="2" spans="1:11" ht="15.75">
      <c r="A2" s="588" t="str">
        <f>[66]Scrap!A2</f>
        <v xml:space="preserve">Branch/Division :  </v>
      </c>
    </row>
    <row r="3" spans="1:11" ht="15.75">
      <c r="A3" s="588" t="str">
        <f>[66]Scrap!A3</f>
        <v>Notes to Accounts for the year ended March 31, 2019</v>
      </c>
    </row>
    <row r="4" spans="1:11" ht="9" customHeight="1">
      <c r="A4" s="588"/>
    </row>
    <row r="5" spans="1:11" s="590" customFormat="1" ht="30.75" customHeight="1">
      <c r="A5" s="675">
        <f>'Disclosure 41'!A5+1</f>
        <v>42</v>
      </c>
      <c r="B5" s="1867" t="s">
        <v>1222</v>
      </c>
      <c r="C5" s="1867"/>
      <c r="D5" s="1867"/>
      <c r="E5" s="1867"/>
      <c r="F5" s="1867"/>
      <c r="G5" s="1867"/>
      <c r="H5" s="1867"/>
      <c r="I5" s="676"/>
      <c r="J5" s="676"/>
      <c r="K5" s="676"/>
    </row>
    <row r="6" spans="1:11" s="590" customFormat="1" ht="15.75">
      <c r="B6" s="1837" t="s">
        <v>1223</v>
      </c>
      <c r="C6" s="1837"/>
      <c r="D6" s="1837"/>
      <c r="E6" s="1837"/>
      <c r="F6" s="1837"/>
      <c r="G6" s="1837"/>
      <c r="H6" s="1837"/>
      <c r="I6" s="630"/>
      <c r="J6" s="630"/>
      <c r="K6" s="670"/>
    </row>
    <row r="7" spans="1:11" s="590" customFormat="1" ht="15.75"/>
    <row r="8" spans="1:11" s="590" customFormat="1" ht="15.75">
      <c r="A8" s="618">
        <f>A5+1</f>
        <v>43</v>
      </c>
      <c r="B8" s="1838" t="s">
        <v>1224</v>
      </c>
      <c r="C8" s="1838"/>
      <c r="D8" s="1838"/>
      <c r="E8" s="1838"/>
      <c r="F8" s="1838"/>
      <c r="G8" s="1838"/>
      <c r="H8" s="1838"/>
      <c r="I8" s="588"/>
      <c r="J8" s="588"/>
      <c r="K8" s="588"/>
    </row>
    <row r="9" spans="1:11" s="590" customFormat="1" ht="30" customHeight="1">
      <c r="B9" s="1837" t="s">
        <v>1225</v>
      </c>
      <c r="C9" s="1837"/>
      <c r="D9" s="1837"/>
      <c r="E9" s="1837"/>
      <c r="F9" s="1837"/>
      <c r="G9" s="1837"/>
      <c r="H9" s="1837"/>
      <c r="I9" s="630"/>
      <c r="J9" s="630"/>
      <c r="K9" s="630"/>
    </row>
    <row r="10" spans="1:11" s="590" customFormat="1" ht="15.75">
      <c r="A10" s="672"/>
      <c r="B10" s="1868"/>
      <c r="C10" s="1868"/>
      <c r="D10" s="1868"/>
      <c r="E10" s="1868"/>
      <c r="F10" s="1868"/>
      <c r="G10" s="1868"/>
      <c r="H10" s="1868"/>
    </row>
    <row r="11" spans="1:11" s="590" customFormat="1" ht="15.75">
      <c r="A11" s="618">
        <f>A8+1</f>
        <v>44</v>
      </c>
      <c r="B11" s="1838" t="s">
        <v>1226</v>
      </c>
      <c r="C11" s="1838"/>
      <c r="D11" s="1838"/>
      <c r="E11" s="1838"/>
      <c r="F11" s="1838"/>
      <c r="G11" s="1838"/>
      <c r="H11" s="1838"/>
      <c r="I11" s="588"/>
      <c r="J11" s="588"/>
      <c r="K11" s="588"/>
    </row>
    <row r="12" spans="1:11" s="590" customFormat="1" ht="15.75">
      <c r="B12" s="1767" t="s">
        <v>1227</v>
      </c>
      <c r="C12" s="1767"/>
      <c r="D12" s="1767"/>
      <c r="E12" s="1767"/>
      <c r="F12" s="1767"/>
      <c r="G12" s="1767"/>
      <c r="H12" s="1767"/>
    </row>
    <row r="13" spans="1:11" s="590" customFormat="1" ht="15.75">
      <c r="B13" s="1767"/>
      <c r="C13" s="1767"/>
      <c r="D13" s="1767"/>
      <c r="E13" s="1767"/>
      <c r="F13" s="1767"/>
      <c r="G13" s="1767"/>
      <c r="H13" s="1767"/>
    </row>
    <row r="14" spans="1:11" s="590" customFormat="1" ht="15.75">
      <c r="A14" s="618">
        <f>A11+1</f>
        <v>45</v>
      </c>
      <c r="B14" s="1869" t="s">
        <v>1228</v>
      </c>
      <c r="C14" s="1869"/>
      <c r="D14" s="1869"/>
      <c r="E14" s="1869"/>
      <c r="F14" s="1869"/>
      <c r="G14" s="1869"/>
      <c r="H14" s="1869"/>
    </row>
    <row r="15" spans="1:11" s="590" customFormat="1" ht="15.75" customHeight="1">
      <c r="A15" s="1855" t="s">
        <v>1229</v>
      </c>
      <c r="B15" s="1855"/>
      <c r="C15" s="1855"/>
      <c r="D15" s="1855"/>
      <c r="E15" s="1855"/>
      <c r="F15" s="1855"/>
      <c r="G15" s="1855"/>
      <c r="H15" s="1855"/>
    </row>
    <row r="16" spans="1:11" s="590" customFormat="1" ht="15.75">
      <c r="A16" s="670" t="s">
        <v>1230</v>
      </c>
      <c r="B16" s="1795" t="s">
        <v>311</v>
      </c>
      <c r="C16" s="1795"/>
      <c r="D16" s="1795"/>
      <c r="E16" s="1795"/>
      <c r="F16" s="1795"/>
      <c r="G16" s="1795"/>
      <c r="H16" s="1795"/>
    </row>
    <row r="17" spans="1:32" s="590" customFormat="1" ht="15.75">
      <c r="A17" s="670" t="s">
        <v>1231</v>
      </c>
      <c r="B17" s="1795" t="s">
        <v>1232</v>
      </c>
      <c r="C17" s="1795"/>
      <c r="D17" s="1795"/>
      <c r="E17" s="1795"/>
      <c r="F17" s="1795"/>
      <c r="G17" s="1795"/>
      <c r="H17" s="1795"/>
    </row>
    <row r="18" spans="1:32" s="590" customFormat="1" ht="15.75">
      <c r="A18" s="670" t="s">
        <v>1233</v>
      </c>
      <c r="B18" s="1767" t="s">
        <v>313</v>
      </c>
      <c r="C18" s="1767"/>
      <c r="D18" s="1767"/>
      <c r="E18" s="1767"/>
      <c r="F18" s="1767"/>
      <c r="G18" s="1767"/>
      <c r="H18" s="1767"/>
    </row>
    <row r="19" spans="1:32" s="590" customFormat="1" ht="9.75" customHeight="1">
      <c r="A19" s="1838"/>
      <c r="B19" s="1838"/>
      <c r="C19" s="1838"/>
      <c r="D19" s="1838"/>
      <c r="E19" s="1838"/>
      <c r="F19" s="1838"/>
      <c r="G19" s="1838"/>
      <c r="H19" s="1838"/>
    </row>
    <row r="20" spans="1:32" s="590" customFormat="1" ht="15.75" customHeight="1">
      <c r="A20" s="1855" t="s">
        <v>1234</v>
      </c>
      <c r="B20" s="1855"/>
      <c r="C20" s="1855"/>
      <c r="D20" s="1855"/>
      <c r="E20" s="1855"/>
      <c r="F20" s="1855"/>
      <c r="G20" s="1855"/>
      <c r="H20" s="1855"/>
    </row>
    <row r="21" spans="1:32" s="590" customFormat="1" ht="69.75" customHeight="1">
      <c r="A21" s="1755" t="s">
        <v>1235</v>
      </c>
      <c r="B21" s="1755"/>
      <c r="C21" s="1755"/>
      <c r="D21" s="1755"/>
      <c r="E21" s="1755"/>
      <c r="F21" s="1755"/>
      <c r="G21" s="1755"/>
      <c r="H21" s="1755"/>
      <c r="I21" s="630"/>
      <c r="J21" s="630"/>
    </row>
    <row r="22" spans="1:32" s="590" customFormat="1" ht="12" customHeight="1">
      <c r="A22" s="1837"/>
      <c r="B22" s="1837"/>
      <c r="C22" s="1837"/>
      <c r="D22" s="1837"/>
      <c r="E22" s="1837"/>
      <c r="F22" s="1837"/>
      <c r="G22" s="1837"/>
      <c r="H22" s="1837"/>
      <c r="I22" s="630"/>
      <c r="J22" s="630"/>
    </row>
    <row r="23" spans="1:32" s="590" customFormat="1" ht="15.75" customHeight="1">
      <c r="A23" s="1855" t="s">
        <v>1236</v>
      </c>
      <c r="B23" s="1855"/>
      <c r="C23" s="1855"/>
      <c r="D23" s="1855"/>
      <c r="E23" s="1855"/>
      <c r="F23" s="1855"/>
      <c r="G23" s="1855"/>
      <c r="H23" s="1855"/>
      <c r="I23" s="630"/>
      <c r="J23" s="630"/>
    </row>
    <row r="24" spans="1:32" s="590" customFormat="1" ht="31.5" customHeight="1">
      <c r="A24" s="1837" t="s">
        <v>1237</v>
      </c>
      <c r="B24" s="1837"/>
      <c r="C24" s="1837"/>
      <c r="D24" s="1837"/>
      <c r="E24" s="1837"/>
      <c r="F24" s="1837"/>
      <c r="G24" s="1837"/>
      <c r="H24" s="1837"/>
      <c r="I24" s="630"/>
      <c r="J24" s="630"/>
    </row>
    <row r="25" spans="1:32" s="590" customFormat="1" ht="9.75" customHeight="1">
      <c r="A25" s="1837"/>
      <c r="B25" s="1837"/>
      <c r="C25" s="1837"/>
      <c r="D25" s="1837"/>
      <c r="E25" s="1837"/>
      <c r="F25" s="1837"/>
      <c r="G25" s="1837"/>
      <c r="H25" s="1837"/>
      <c r="I25" s="630"/>
      <c r="J25" s="630"/>
    </row>
    <row r="26" spans="1:32" s="590" customFormat="1" ht="15.75" customHeight="1">
      <c r="A26" s="1855" t="s">
        <v>1238</v>
      </c>
      <c r="B26" s="1855"/>
      <c r="C26" s="1855"/>
      <c r="D26" s="1855"/>
      <c r="E26" s="1855"/>
      <c r="F26" s="1855"/>
      <c r="G26" s="1855"/>
      <c r="H26" s="1855"/>
      <c r="I26" s="630"/>
      <c r="J26" s="630"/>
    </row>
    <row r="27" spans="1:32" s="590" customFormat="1" ht="48.75" customHeight="1">
      <c r="A27" s="1837" t="s">
        <v>1239</v>
      </c>
      <c r="B27" s="1837"/>
      <c r="C27" s="1837"/>
      <c r="D27" s="1837"/>
      <c r="E27" s="1837"/>
      <c r="F27" s="1837"/>
      <c r="G27" s="1837"/>
      <c r="H27" s="1837"/>
      <c r="I27" s="630"/>
      <c r="J27" s="630"/>
    </row>
    <row r="28" spans="1:32" s="590" customFormat="1" ht="9.75" customHeight="1">
      <c r="A28" s="1795"/>
      <c r="B28" s="1795"/>
      <c r="C28" s="1795"/>
      <c r="D28" s="1795"/>
      <c r="E28" s="1795"/>
      <c r="F28" s="1795"/>
      <c r="G28" s="1795"/>
      <c r="H28" s="1795"/>
      <c r="I28" s="630"/>
      <c r="J28" s="630"/>
    </row>
    <row r="29" spans="1:32" s="590" customFormat="1" ht="15.75" customHeight="1">
      <c r="A29" s="1855" t="s">
        <v>1240</v>
      </c>
      <c r="B29" s="1855"/>
      <c r="C29" s="1855"/>
      <c r="D29" s="1855"/>
      <c r="E29" s="1855"/>
      <c r="F29" s="1855"/>
      <c r="G29" s="1855"/>
      <c r="H29" s="1855"/>
      <c r="I29" s="630"/>
      <c r="J29" s="630"/>
    </row>
    <row r="30" spans="1:32" s="590" customFormat="1" ht="32.25" customHeight="1">
      <c r="A30" s="1856" t="s">
        <v>1241</v>
      </c>
      <c r="B30" s="1856"/>
      <c r="C30" s="1856"/>
      <c r="D30" s="1856"/>
      <c r="E30" s="1856"/>
      <c r="F30" s="1856"/>
      <c r="G30" s="1856"/>
      <c r="H30" s="1856"/>
      <c r="I30" s="630"/>
      <c r="J30" s="630"/>
    </row>
    <row r="31" spans="1:32" s="590" customFormat="1" ht="10.5" customHeight="1">
      <c r="A31" s="1837"/>
      <c r="B31" s="1837"/>
      <c r="C31" s="1837"/>
      <c r="D31" s="1837"/>
      <c r="E31" s="1837"/>
      <c r="F31" s="1837"/>
      <c r="G31" s="1837"/>
      <c r="H31" s="1837"/>
      <c r="I31" s="630"/>
      <c r="J31" s="630"/>
    </row>
    <row r="32" spans="1:32" s="590" customFormat="1" ht="15.75" customHeight="1">
      <c r="A32" s="1857" t="s">
        <v>1242</v>
      </c>
      <c r="B32" s="1857"/>
      <c r="C32" s="1857"/>
      <c r="D32" s="1857"/>
      <c r="E32" s="1857"/>
      <c r="F32" s="1857"/>
      <c r="G32" s="1857"/>
      <c r="H32" s="1857"/>
      <c r="I32" s="677"/>
      <c r="J32" s="677"/>
      <c r="K32" s="677"/>
      <c r="L32" s="677"/>
      <c r="M32" s="677"/>
      <c r="N32" s="677"/>
      <c r="P32" s="591"/>
      <c r="Q32" s="591"/>
      <c r="R32" s="591"/>
      <c r="S32" s="591"/>
      <c r="T32" s="591"/>
      <c r="U32" s="591"/>
      <c r="V32" s="591"/>
      <c r="W32" s="591"/>
      <c r="X32" s="591"/>
      <c r="Y32" s="591"/>
      <c r="Z32" s="591"/>
      <c r="AA32" s="591"/>
      <c r="AB32" s="591"/>
      <c r="AC32" s="591"/>
      <c r="AD32" s="591"/>
      <c r="AE32" s="591"/>
      <c r="AF32" s="591"/>
    </row>
    <row r="33" spans="1:32" s="590" customFormat="1" ht="15.75">
      <c r="A33" s="588" t="s">
        <v>1243</v>
      </c>
      <c r="B33" s="678"/>
      <c r="C33" s="678"/>
      <c r="D33" s="678"/>
      <c r="E33" s="678"/>
      <c r="F33" s="679"/>
      <c r="H33" s="680" t="s">
        <v>1048</v>
      </c>
      <c r="I33" s="677"/>
      <c r="J33" s="677"/>
      <c r="K33" s="677"/>
      <c r="L33" s="677"/>
      <c r="M33" s="677"/>
      <c r="N33" s="677"/>
      <c r="P33" s="591"/>
      <c r="Q33" s="591"/>
      <c r="R33" s="591"/>
      <c r="S33" s="591"/>
      <c r="T33" s="591"/>
      <c r="U33" s="591"/>
      <c r="V33" s="591"/>
      <c r="W33" s="591"/>
      <c r="X33" s="591"/>
      <c r="Y33" s="591"/>
      <c r="Z33" s="591"/>
      <c r="AA33" s="591"/>
      <c r="AB33" s="591"/>
      <c r="AC33" s="591"/>
      <c r="AD33" s="591"/>
      <c r="AE33" s="591"/>
      <c r="AF33" s="591"/>
    </row>
    <row r="34" spans="1:32" s="590" customFormat="1" ht="15.75">
      <c r="A34" s="681" t="s">
        <v>1244</v>
      </c>
      <c r="B34" s="1850" t="s">
        <v>0</v>
      </c>
      <c r="C34" s="1850"/>
      <c r="D34" s="681" t="s">
        <v>311</v>
      </c>
      <c r="E34" s="681" t="s">
        <v>1232</v>
      </c>
      <c r="F34" s="681" t="s">
        <v>313</v>
      </c>
      <c r="G34" s="605" t="s">
        <v>1245</v>
      </c>
      <c r="H34" s="681" t="s">
        <v>17</v>
      </c>
      <c r="K34" s="682"/>
      <c r="L34" s="677"/>
      <c r="M34" s="677"/>
      <c r="N34" s="677"/>
      <c r="P34" s="591"/>
      <c r="Q34" s="591"/>
      <c r="R34" s="591"/>
      <c r="S34" s="591"/>
      <c r="T34" s="591"/>
      <c r="U34" s="591"/>
      <c r="V34" s="591"/>
      <c r="W34" s="591"/>
      <c r="X34" s="591"/>
      <c r="Y34" s="591"/>
      <c r="Z34" s="591"/>
      <c r="AA34" s="591"/>
      <c r="AB34" s="591"/>
      <c r="AC34" s="591"/>
      <c r="AD34" s="591"/>
      <c r="AE34" s="591"/>
      <c r="AF34" s="591"/>
    </row>
    <row r="35" spans="1:32" s="590" customFormat="1" ht="15.75">
      <c r="A35" s="683">
        <v>1</v>
      </c>
      <c r="B35" s="1851" t="s">
        <v>1246</v>
      </c>
      <c r="C35" s="1851"/>
      <c r="D35" s="684"/>
      <c r="E35" s="684"/>
      <c r="F35" s="684"/>
      <c r="G35" s="685"/>
      <c r="H35" s="684"/>
      <c r="K35" s="686"/>
      <c r="L35" s="687"/>
      <c r="M35" s="687"/>
      <c r="N35" s="687"/>
      <c r="P35" s="591"/>
      <c r="Q35" s="591"/>
      <c r="R35" s="591"/>
      <c r="S35" s="591"/>
      <c r="T35" s="591"/>
      <c r="U35" s="591"/>
      <c r="V35" s="591"/>
      <c r="W35" s="591"/>
      <c r="X35" s="591"/>
      <c r="Y35" s="591"/>
      <c r="Z35" s="591"/>
      <c r="AA35" s="591"/>
      <c r="AB35" s="591"/>
      <c r="AC35" s="591"/>
      <c r="AD35" s="591"/>
      <c r="AE35" s="591"/>
      <c r="AF35" s="591"/>
    </row>
    <row r="36" spans="1:32" s="590" customFormat="1" ht="15.75">
      <c r="A36" s="683" t="s">
        <v>1247</v>
      </c>
      <c r="B36" s="1852" t="s">
        <v>1248</v>
      </c>
      <c r="C36" s="1852"/>
      <c r="D36" s="823">
        <f>'PL  Notes'!C14+'PL  Notes'!C17</f>
        <v>0</v>
      </c>
      <c r="E36" s="823">
        <f>'PL  Notes'!C15+'PL  Notes'!C18</f>
        <v>0</v>
      </c>
      <c r="F36" s="823">
        <v>0</v>
      </c>
      <c r="G36" s="826">
        <v>0</v>
      </c>
      <c r="H36" s="823">
        <f>SUM(D36:G36)</f>
        <v>0</v>
      </c>
      <c r="K36" s="686"/>
      <c r="L36" s="687"/>
      <c r="M36" s="687"/>
      <c r="N36" s="687"/>
      <c r="P36" s="591"/>
      <c r="Q36" s="591"/>
      <c r="R36" s="591"/>
      <c r="S36" s="591"/>
      <c r="T36" s="591"/>
      <c r="U36" s="591"/>
      <c r="V36" s="591"/>
      <c r="W36" s="591"/>
      <c r="X36" s="591"/>
      <c r="Y36" s="591"/>
      <c r="Z36" s="591"/>
      <c r="AA36" s="591"/>
      <c r="AB36" s="591"/>
      <c r="AC36" s="591"/>
      <c r="AD36" s="591"/>
      <c r="AE36" s="591"/>
      <c r="AF36" s="591"/>
    </row>
    <row r="37" spans="1:32" s="590" customFormat="1" ht="15.75">
      <c r="A37" s="683" t="s">
        <v>1249</v>
      </c>
      <c r="B37" s="1853" t="s">
        <v>1250</v>
      </c>
      <c r="C37" s="1853"/>
      <c r="D37" s="823"/>
      <c r="E37" s="823"/>
      <c r="F37" s="823"/>
      <c r="G37" s="826"/>
      <c r="H37" s="823"/>
      <c r="K37" s="686"/>
      <c r="L37" s="687"/>
      <c r="M37" s="687"/>
      <c r="N37" s="687"/>
      <c r="P37" s="591"/>
      <c r="Q37" s="591"/>
      <c r="R37" s="591"/>
      <c r="S37" s="591"/>
      <c r="T37" s="591"/>
      <c r="U37" s="591"/>
      <c r="V37" s="591"/>
      <c r="W37" s="591"/>
      <c r="X37" s="591"/>
      <c r="Y37" s="591"/>
      <c r="Z37" s="591"/>
      <c r="AA37" s="591"/>
      <c r="AB37" s="591"/>
      <c r="AC37" s="591"/>
      <c r="AD37" s="591"/>
      <c r="AE37" s="591"/>
      <c r="AF37" s="591"/>
    </row>
    <row r="38" spans="1:32" s="590" customFormat="1" ht="15.75">
      <c r="A38" s="683"/>
      <c r="B38" s="1854" t="s">
        <v>1251</v>
      </c>
      <c r="C38" s="1854"/>
      <c r="D38" s="824">
        <f>SUM(D36:D37)</f>
        <v>0</v>
      </c>
      <c r="E38" s="824">
        <f t="shared" ref="E38:H38" si="0">SUM(E36:E37)</f>
        <v>0</v>
      </c>
      <c r="F38" s="824">
        <f t="shared" si="0"/>
        <v>0</v>
      </c>
      <c r="G38" s="824">
        <f t="shared" si="0"/>
        <v>0</v>
      </c>
      <c r="H38" s="824">
        <f t="shared" si="0"/>
        <v>0</v>
      </c>
      <c r="K38" s="686"/>
      <c r="L38" s="687"/>
      <c r="M38" s="687"/>
      <c r="N38" s="687"/>
      <c r="P38" s="591"/>
      <c r="Q38" s="591"/>
      <c r="R38" s="591"/>
      <c r="S38" s="591"/>
      <c r="T38" s="591"/>
      <c r="U38" s="591"/>
      <c r="V38" s="591"/>
      <c r="W38" s="591"/>
      <c r="X38" s="591"/>
      <c r="Y38" s="591"/>
      <c r="Z38" s="591"/>
      <c r="AA38" s="591"/>
      <c r="AB38" s="591"/>
      <c r="AC38" s="591"/>
      <c r="AD38" s="591"/>
      <c r="AE38" s="591"/>
      <c r="AF38" s="591"/>
    </row>
    <row r="39" spans="1:32" s="590" customFormat="1" ht="15.75">
      <c r="A39" s="683">
        <v>2</v>
      </c>
      <c r="B39" s="1847" t="s">
        <v>1252</v>
      </c>
      <c r="C39" s="1847"/>
      <c r="D39" s="827"/>
      <c r="E39" s="827"/>
      <c r="F39" s="827"/>
      <c r="G39" s="827"/>
      <c r="H39" s="827"/>
      <c r="I39" s="677"/>
      <c r="J39" s="677"/>
      <c r="K39" s="677"/>
      <c r="L39" s="677"/>
      <c r="M39" s="677"/>
      <c r="N39" s="677"/>
      <c r="P39" s="591"/>
      <c r="Q39" s="591"/>
      <c r="R39" s="591"/>
      <c r="S39" s="591"/>
      <c r="T39" s="591"/>
      <c r="U39" s="591"/>
      <c r="V39" s="591"/>
      <c r="W39" s="591"/>
      <c r="X39" s="591"/>
      <c r="Y39" s="591"/>
      <c r="Z39" s="591"/>
      <c r="AA39" s="591"/>
      <c r="AB39" s="591"/>
      <c r="AC39" s="591"/>
      <c r="AD39" s="591"/>
      <c r="AE39" s="591"/>
      <c r="AF39" s="591"/>
    </row>
    <row r="40" spans="1:32" s="590" customFormat="1" ht="33.75" customHeight="1">
      <c r="A40" s="689" t="s">
        <v>1253</v>
      </c>
      <c r="B40" s="1843" t="s">
        <v>1254</v>
      </c>
      <c r="C40" s="1843"/>
      <c r="D40" s="827"/>
      <c r="E40" s="827"/>
      <c r="F40" s="827"/>
      <c r="G40" s="827">
        <f>'P&amp;L'!D14+'P&amp;L'!D16+'P&amp;L'!D17-'PL  Notes'!C62-'PL  Notes'!C77-'PL  Notes'!C83</f>
        <v>0</v>
      </c>
      <c r="H40" s="827">
        <f>SUM(D40:G40)</f>
        <v>0</v>
      </c>
      <c r="I40" s="677"/>
      <c r="J40" s="677"/>
      <c r="K40" s="677"/>
      <c r="L40" s="677"/>
      <c r="M40" s="677"/>
      <c r="N40" s="677"/>
      <c r="P40" s="591"/>
      <c r="Q40" s="591"/>
      <c r="R40" s="591"/>
      <c r="S40" s="591"/>
      <c r="T40" s="591"/>
      <c r="U40" s="591"/>
      <c r="V40" s="591"/>
      <c r="W40" s="591"/>
      <c r="X40" s="591"/>
      <c r="Y40" s="591"/>
      <c r="Z40" s="591"/>
      <c r="AA40" s="591"/>
      <c r="AB40" s="591"/>
      <c r="AC40" s="591"/>
      <c r="AD40" s="591"/>
      <c r="AE40" s="591"/>
      <c r="AF40" s="591"/>
    </row>
    <row r="41" spans="1:32" s="590" customFormat="1" ht="15.75">
      <c r="A41" s="683" t="s">
        <v>1255</v>
      </c>
      <c r="B41" s="1841" t="s">
        <v>1256</v>
      </c>
      <c r="C41" s="1841"/>
      <c r="D41" s="827"/>
      <c r="E41" s="827"/>
      <c r="F41" s="827"/>
      <c r="G41" s="827">
        <f>'P&amp;L'!D15</f>
        <v>0</v>
      </c>
      <c r="H41" s="827">
        <f t="shared" ref="H41:H42" si="1">SUM(D41:G41)</f>
        <v>0</v>
      </c>
      <c r="I41" s="677"/>
      <c r="J41" s="677"/>
      <c r="K41" s="677"/>
      <c r="L41" s="677"/>
      <c r="M41" s="677"/>
      <c r="N41" s="677"/>
      <c r="P41" s="591"/>
      <c r="Q41" s="591"/>
      <c r="R41" s="591"/>
      <c r="S41" s="591"/>
      <c r="T41" s="591"/>
      <c r="U41" s="591"/>
      <c r="V41" s="591"/>
      <c r="W41" s="591"/>
      <c r="X41" s="591"/>
      <c r="Y41" s="591"/>
      <c r="Z41" s="591"/>
      <c r="AA41" s="591"/>
      <c r="AB41" s="591"/>
      <c r="AC41" s="591"/>
      <c r="AD41" s="591"/>
      <c r="AE41" s="591"/>
      <c r="AF41" s="591"/>
    </row>
    <row r="42" spans="1:32" s="590" customFormat="1" ht="15.75">
      <c r="A42" s="683" t="s">
        <v>1257</v>
      </c>
      <c r="B42" s="1841" t="s">
        <v>1258</v>
      </c>
      <c r="C42" s="1841"/>
      <c r="D42" s="827"/>
      <c r="E42" s="827"/>
      <c r="F42" s="827"/>
      <c r="G42" s="827">
        <f>'PL  Notes'!C57</f>
        <v>0</v>
      </c>
      <c r="H42" s="827">
        <f t="shared" si="1"/>
        <v>0</v>
      </c>
      <c r="I42" s="677"/>
      <c r="J42" s="677"/>
      <c r="K42" s="677"/>
      <c r="L42" s="677"/>
      <c r="M42" s="677"/>
      <c r="N42" s="677"/>
      <c r="P42" s="591"/>
      <c r="Q42" s="591"/>
      <c r="R42" s="591"/>
      <c r="S42" s="591"/>
      <c r="T42" s="591"/>
      <c r="U42" s="591"/>
      <c r="V42" s="591"/>
      <c r="W42" s="591"/>
      <c r="X42" s="591"/>
      <c r="Y42" s="591"/>
      <c r="Z42" s="591"/>
      <c r="AA42" s="591"/>
      <c r="AB42" s="591"/>
      <c r="AC42" s="591"/>
      <c r="AD42" s="591"/>
      <c r="AE42" s="591"/>
      <c r="AF42" s="591"/>
    </row>
    <row r="43" spans="1:32" s="590" customFormat="1" ht="15.75">
      <c r="A43" s="683"/>
      <c r="B43" s="1847" t="s">
        <v>1259</v>
      </c>
      <c r="C43" s="1847"/>
      <c r="D43" s="828">
        <f>D40+D41-D42</f>
        <v>0</v>
      </c>
      <c r="E43" s="828">
        <f t="shared" ref="E43:H43" si="2">E40+E41-E42</f>
        <v>0</v>
      </c>
      <c r="F43" s="828">
        <f t="shared" si="2"/>
        <v>0</v>
      </c>
      <c r="G43" s="828">
        <f t="shared" si="2"/>
        <v>0</v>
      </c>
      <c r="H43" s="828">
        <f t="shared" si="2"/>
        <v>0</v>
      </c>
      <c r="I43" s="677"/>
      <c r="J43" s="677"/>
      <c r="K43" s="677"/>
      <c r="L43" s="677"/>
      <c r="M43" s="677"/>
      <c r="N43" s="677"/>
      <c r="P43" s="591"/>
      <c r="Q43" s="591"/>
      <c r="R43" s="591"/>
      <c r="S43" s="591"/>
      <c r="T43" s="591"/>
      <c r="U43" s="591"/>
      <c r="V43" s="591"/>
      <c r="W43" s="591"/>
      <c r="X43" s="591"/>
      <c r="Y43" s="591"/>
      <c r="Z43" s="591"/>
      <c r="AA43" s="591"/>
      <c r="AB43" s="591"/>
      <c r="AC43" s="591"/>
      <c r="AD43" s="591"/>
      <c r="AE43" s="591"/>
      <c r="AF43" s="591"/>
    </row>
    <row r="44" spans="1:32" s="590" customFormat="1" ht="31.5" customHeight="1">
      <c r="A44" s="689">
        <v>4</v>
      </c>
      <c r="B44" s="1848" t="s">
        <v>1260</v>
      </c>
      <c r="C44" s="1848"/>
      <c r="D44" s="827">
        <f>D39-D43</f>
        <v>0</v>
      </c>
      <c r="E44" s="827">
        <f t="shared" ref="E44:H44" si="3">E39-E43</f>
        <v>0</v>
      </c>
      <c r="F44" s="827">
        <f t="shared" si="3"/>
        <v>0</v>
      </c>
      <c r="G44" s="827">
        <f t="shared" si="3"/>
        <v>0</v>
      </c>
      <c r="H44" s="827">
        <f t="shared" si="3"/>
        <v>0</v>
      </c>
      <c r="I44" s="677"/>
      <c r="J44" s="677"/>
      <c r="K44" s="677"/>
      <c r="L44" s="677"/>
      <c r="M44" s="677"/>
      <c r="N44" s="677"/>
      <c r="P44" s="591"/>
      <c r="Q44" s="591"/>
      <c r="R44" s="591"/>
      <c r="S44" s="591"/>
      <c r="T44" s="591"/>
      <c r="U44" s="591"/>
      <c r="V44" s="591"/>
      <c r="W44" s="591"/>
      <c r="X44" s="591"/>
      <c r="Y44" s="591"/>
      <c r="Z44" s="591"/>
      <c r="AA44" s="591"/>
      <c r="AB44" s="591"/>
      <c r="AC44" s="591"/>
      <c r="AD44" s="591"/>
      <c r="AE44" s="591"/>
      <c r="AF44" s="591"/>
    </row>
    <row r="45" spans="1:32" s="590" customFormat="1" ht="15.75">
      <c r="A45" s="683">
        <v>5</v>
      </c>
      <c r="B45" s="1842" t="s">
        <v>39</v>
      </c>
      <c r="C45" s="1842"/>
      <c r="D45" s="827"/>
      <c r="E45" s="827"/>
      <c r="F45" s="827"/>
      <c r="G45" s="827">
        <f>+'P&amp;L'!D20</f>
        <v>0</v>
      </c>
      <c r="H45" s="827">
        <f>SUM(D45:G45)</f>
        <v>0</v>
      </c>
      <c r="I45" s="677"/>
      <c r="J45" s="677"/>
      <c r="K45" s="677"/>
      <c r="L45" s="677"/>
      <c r="M45" s="677"/>
      <c r="N45" s="677"/>
      <c r="P45" s="591"/>
      <c r="Q45" s="591"/>
      <c r="R45" s="591"/>
      <c r="S45" s="591"/>
      <c r="T45" s="591"/>
      <c r="U45" s="591"/>
      <c r="V45" s="591"/>
      <c r="W45" s="591"/>
      <c r="X45" s="591"/>
      <c r="Y45" s="591"/>
      <c r="Z45" s="591"/>
      <c r="AA45" s="591"/>
      <c r="AB45" s="591"/>
      <c r="AC45" s="591"/>
      <c r="AD45" s="591"/>
      <c r="AE45" s="591"/>
      <c r="AF45" s="591"/>
    </row>
    <row r="46" spans="1:32" s="590" customFormat="1" ht="15.75">
      <c r="A46" s="683">
        <v>6</v>
      </c>
      <c r="B46" s="1841" t="s">
        <v>1261</v>
      </c>
      <c r="C46" s="1841"/>
      <c r="D46" s="827"/>
      <c r="E46" s="827"/>
      <c r="F46" s="827"/>
      <c r="G46" s="827">
        <f>SUM('P&amp;L'!D23:D25)</f>
        <v>0</v>
      </c>
      <c r="H46" s="827">
        <f>SUM(D46:G46)</f>
        <v>0</v>
      </c>
      <c r="I46" s="677"/>
      <c r="J46" s="677"/>
      <c r="K46" s="677"/>
      <c r="L46" s="677"/>
      <c r="M46" s="677"/>
      <c r="N46" s="677"/>
      <c r="P46" s="591"/>
      <c r="Q46" s="591"/>
      <c r="R46" s="591"/>
      <c r="S46" s="591"/>
      <c r="T46" s="591"/>
      <c r="U46" s="591"/>
      <c r="V46" s="591"/>
      <c r="W46" s="591"/>
      <c r="X46" s="591"/>
      <c r="Y46" s="591"/>
      <c r="Z46" s="591"/>
      <c r="AA46" s="591"/>
      <c r="AB46" s="591"/>
      <c r="AC46" s="591"/>
      <c r="AD46" s="591"/>
      <c r="AE46" s="591"/>
      <c r="AF46" s="591"/>
    </row>
    <row r="47" spans="1:32" s="590" customFormat="1" ht="15.75">
      <c r="A47" s="683">
        <v>7</v>
      </c>
      <c r="B47" s="1849" t="s">
        <v>1262</v>
      </c>
      <c r="C47" s="1849"/>
      <c r="D47" s="827">
        <f>D44-D45-D46</f>
        <v>0</v>
      </c>
      <c r="E47" s="827">
        <f t="shared" ref="E47:H47" si="4">E44-E45-E46</f>
        <v>0</v>
      </c>
      <c r="F47" s="827">
        <f t="shared" si="4"/>
        <v>0</v>
      </c>
      <c r="G47" s="827">
        <f t="shared" si="4"/>
        <v>0</v>
      </c>
      <c r="H47" s="827">
        <f t="shared" si="4"/>
        <v>0</v>
      </c>
      <c r="I47" s="677"/>
      <c r="J47" s="677"/>
      <c r="K47" s="677"/>
      <c r="L47" s="677"/>
      <c r="M47" s="677"/>
      <c r="N47" s="677"/>
      <c r="P47" s="591"/>
      <c r="Q47" s="591"/>
      <c r="R47" s="591"/>
      <c r="S47" s="591"/>
      <c r="T47" s="591"/>
      <c r="U47" s="591"/>
      <c r="V47" s="591"/>
      <c r="W47" s="591"/>
      <c r="X47" s="591"/>
      <c r="Y47" s="591"/>
      <c r="Z47" s="591"/>
      <c r="AA47" s="591"/>
      <c r="AB47" s="591"/>
      <c r="AC47" s="591"/>
      <c r="AD47" s="591"/>
      <c r="AE47" s="591"/>
      <c r="AF47" s="591"/>
    </row>
    <row r="48" spans="1:32" s="590" customFormat="1" ht="15.75">
      <c r="A48" s="683">
        <v>8</v>
      </c>
      <c r="B48" s="1847" t="s">
        <v>1263</v>
      </c>
      <c r="C48" s="1847"/>
      <c r="D48" s="827"/>
      <c r="E48" s="827"/>
      <c r="F48" s="827"/>
      <c r="G48" s="827"/>
      <c r="H48" s="827"/>
      <c r="I48" s="677"/>
      <c r="J48" s="677"/>
      <c r="K48" s="677"/>
      <c r="L48" s="677"/>
      <c r="M48" s="677"/>
      <c r="N48" s="677"/>
      <c r="P48" s="591"/>
      <c r="Q48" s="591"/>
      <c r="R48" s="591"/>
      <c r="S48" s="591"/>
      <c r="T48" s="591"/>
      <c r="U48" s="591"/>
      <c r="V48" s="591"/>
      <c r="W48" s="591"/>
      <c r="X48" s="591"/>
      <c r="Y48" s="591"/>
      <c r="Z48" s="591"/>
      <c r="AA48" s="591"/>
      <c r="AB48" s="591"/>
      <c r="AC48" s="591"/>
      <c r="AD48" s="591"/>
      <c r="AE48" s="591"/>
      <c r="AF48" s="591"/>
    </row>
    <row r="49" spans="1:32" s="590" customFormat="1" ht="15.75">
      <c r="A49" s="683">
        <v>9</v>
      </c>
      <c r="B49" s="1847" t="s">
        <v>1264</v>
      </c>
      <c r="C49" s="1847"/>
      <c r="D49" s="827"/>
      <c r="E49" s="827"/>
      <c r="F49" s="827"/>
      <c r="G49" s="827"/>
      <c r="H49" s="827"/>
      <c r="I49" s="677"/>
      <c r="J49" s="677"/>
      <c r="K49" s="677"/>
      <c r="L49" s="677"/>
      <c r="M49" s="677"/>
      <c r="N49" s="677"/>
      <c r="P49" s="591"/>
      <c r="Q49" s="591"/>
      <c r="R49" s="591"/>
      <c r="S49" s="591"/>
      <c r="T49" s="591"/>
      <c r="U49" s="591"/>
      <c r="V49" s="591"/>
      <c r="W49" s="591"/>
      <c r="X49" s="591"/>
      <c r="Y49" s="591"/>
      <c r="Z49" s="591"/>
      <c r="AA49" s="591"/>
      <c r="AB49" s="591"/>
      <c r="AC49" s="591"/>
      <c r="AD49" s="591"/>
      <c r="AE49" s="591"/>
      <c r="AF49" s="591"/>
    </row>
    <row r="50" spans="1:32" s="590" customFormat="1" ht="15.75">
      <c r="A50" s="683" t="s">
        <v>1265</v>
      </c>
      <c r="B50" s="1842" t="s">
        <v>1266</v>
      </c>
      <c r="C50" s="1842"/>
      <c r="D50" s="827"/>
      <c r="E50" s="827"/>
      <c r="F50" s="827"/>
      <c r="G50" s="827">
        <f>BSheet!C34</f>
        <v>0</v>
      </c>
      <c r="H50" s="827">
        <f t="shared" ref="H50:H54" si="5">SUM(D50:G50)</f>
        <v>0</v>
      </c>
      <c r="I50" s="677"/>
      <c r="J50" s="677"/>
      <c r="K50" s="677"/>
      <c r="L50" s="677"/>
      <c r="M50" s="677"/>
      <c r="N50" s="677"/>
      <c r="P50" s="591"/>
      <c r="Q50" s="591"/>
      <c r="R50" s="591"/>
      <c r="S50" s="591"/>
      <c r="T50" s="591"/>
      <c r="U50" s="591"/>
      <c r="V50" s="591"/>
      <c r="W50" s="591"/>
      <c r="X50" s="591"/>
      <c r="Y50" s="591"/>
      <c r="Z50" s="591"/>
      <c r="AA50" s="591"/>
      <c r="AB50" s="591"/>
      <c r="AC50" s="591"/>
      <c r="AD50" s="591"/>
      <c r="AE50" s="591"/>
      <c r="AF50" s="591"/>
    </row>
    <row r="51" spans="1:32" s="590" customFormat="1" ht="15.75">
      <c r="A51" s="683" t="s">
        <v>1267</v>
      </c>
      <c r="B51" s="1842" t="s">
        <v>1268</v>
      </c>
      <c r="C51" s="1842"/>
      <c r="D51" s="827"/>
      <c r="E51" s="827"/>
      <c r="F51" s="827"/>
      <c r="G51" s="827">
        <f>BSheet!C51+BSheet!C61-'BS Notes'!D638</f>
        <v>0</v>
      </c>
      <c r="H51" s="827">
        <f t="shared" si="5"/>
        <v>0</v>
      </c>
      <c r="I51" s="830">
        <f>G50-G51</f>
        <v>0</v>
      </c>
      <c r="K51" s="677"/>
      <c r="L51" s="677"/>
      <c r="M51" s="677"/>
      <c r="N51" s="677"/>
      <c r="P51" s="591"/>
      <c r="Q51" s="591"/>
      <c r="R51" s="591"/>
      <c r="S51" s="591"/>
      <c r="T51" s="591"/>
      <c r="U51" s="591"/>
      <c r="V51" s="591"/>
      <c r="W51" s="591"/>
      <c r="X51" s="591"/>
      <c r="Y51" s="591"/>
      <c r="Z51" s="591"/>
      <c r="AA51" s="591"/>
      <c r="AB51" s="591"/>
      <c r="AC51" s="591"/>
      <c r="AD51" s="591"/>
      <c r="AE51" s="591"/>
      <c r="AF51" s="591"/>
    </row>
    <row r="52" spans="1:32" s="590" customFormat="1" ht="15.75">
      <c r="A52" s="683" t="s">
        <v>1269</v>
      </c>
      <c r="B52" s="1841" t="s">
        <v>1270</v>
      </c>
      <c r="C52" s="1841"/>
      <c r="D52" s="827"/>
      <c r="E52" s="827"/>
      <c r="F52" s="827"/>
      <c r="G52" s="827">
        <v>0</v>
      </c>
      <c r="H52" s="827">
        <f t="shared" si="5"/>
        <v>0</v>
      </c>
      <c r="I52" s="831">
        <f>BSheet!C39+'BS Notes'!D638</f>
        <v>0</v>
      </c>
      <c r="K52" s="677"/>
      <c r="L52" s="677"/>
      <c r="M52" s="677"/>
      <c r="N52" s="677"/>
      <c r="P52" s="591"/>
      <c r="Q52" s="591"/>
      <c r="R52" s="591"/>
      <c r="S52" s="591"/>
      <c r="T52" s="591"/>
      <c r="U52" s="591"/>
      <c r="V52" s="591"/>
      <c r="W52" s="591"/>
      <c r="X52" s="591"/>
      <c r="Y52" s="591"/>
      <c r="Z52" s="591"/>
      <c r="AA52" s="591"/>
      <c r="AB52" s="591"/>
      <c r="AC52" s="591"/>
      <c r="AD52" s="591"/>
      <c r="AE52" s="591"/>
      <c r="AF52" s="591"/>
    </row>
    <row r="53" spans="1:32" s="590" customFormat="1" ht="15.75">
      <c r="A53" s="683" t="s">
        <v>1271</v>
      </c>
      <c r="B53" s="1842" t="s">
        <v>31</v>
      </c>
      <c r="C53" s="1842"/>
      <c r="D53" s="827"/>
      <c r="E53" s="827"/>
      <c r="F53" s="827"/>
      <c r="G53" s="827">
        <v>0</v>
      </c>
      <c r="H53" s="827">
        <f t="shared" si="5"/>
        <v>0</v>
      </c>
      <c r="I53" s="830">
        <f>I51-I52</f>
        <v>0</v>
      </c>
      <c r="K53" s="677"/>
      <c r="L53" s="677"/>
      <c r="M53" s="677"/>
      <c r="N53" s="677"/>
      <c r="P53" s="591"/>
      <c r="Q53" s="591"/>
      <c r="R53" s="591"/>
      <c r="S53" s="591"/>
      <c r="T53" s="591"/>
      <c r="U53" s="591"/>
      <c r="V53" s="591"/>
      <c r="W53" s="591"/>
      <c r="X53" s="591"/>
      <c r="Y53" s="591"/>
      <c r="Z53" s="591"/>
      <c r="AA53" s="591"/>
      <c r="AB53" s="591"/>
      <c r="AC53" s="591"/>
      <c r="AD53" s="591"/>
      <c r="AE53" s="591"/>
      <c r="AF53" s="591"/>
    </row>
    <row r="54" spans="1:32" s="590" customFormat="1" ht="15.75">
      <c r="A54" s="690" t="s">
        <v>1272</v>
      </c>
      <c r="B54" s="1843" t="s">
        <v>1273</v>
      </c>
      <c r="C54" s="1843"/>
      <c r="D54" s="827"/>
      <c r="E54" s="827"/>
      <c r="F54" s="827"/>
      <c r="G54" s="827">
        <v>0</v>
      </c>
      <c r="H54" s="827">
        <f t="shared" si="5"/>
        <v>0</v>
      </c>
      <c r="I54" s="677"/>
      <c r="J54" s="677"/>
      <c r="K54" s="677"/>
      <c r="L54" s="677"/>
      <c r="M54" s="677"/>
      <c r="N54" s="677"/>
      <c r="P54" s="591"/>
      <c r="Q54" s="591"/>
      <c r="R54" s="591"/>
      <c r="S54" s="591"/>
      <c r="T54" s="591"/>
      <c r="U54" s="591"/>
      <c r="V54" s="591"/>
      <c r="W54" s="591"/>
      <c r="X54" s="591"/>
      <c r="Y54" s="591"/>
      <c r="Z54" s="591"/>
      <c r="AA54" s="591"/>
      <c r="AB54" s="591"/>
      <c r="AC54" s="591"/>
      <c r="AD54" s="591"/>
      <c r="AE54" s="591"/>
      <c r="AF54" s="591"/>
    </row>
    <row r="55" spans="1:32" s="590" customFormat="1" ht="15.75">
      <c r="B55" s="678"/>
      <c r="C55" s="678"/>
      <c r="D55" s="678"/>
      <c r="E55" s="678"/>
      <c r="F55" s="678"/>
      <c r="G55" s="678"/>
      <c r="H55" s="678"/>
      <c r="I55" s="677"/>
      <c r="J55" s="677"/>
      <c r="K55" s="677"/>
      <c r="L55" s="677"/>
      <c r="M55" s="677"/>
      <c r="N55" s="677"/>
      <c r="P55" s="591"/>
      <c r="Q55" s="591"/>
      <c r="R55" s="591"/>
      <c r="S55" s="591"/>
      <c r="T55" s="591"/>
      <c r="U55" s="591"/>
      <c r="V55" s="591"/>
      <c r="W55" s="591"/>
      <c r="X55" s="591"/>
      <c r="Y55" s="591"/>
      <c r="Z55" s="591"/>
      <c r="AA55" s="591"/>
      <c r="AB55" s="591"/>
      <c r="AC55" s="591"/>
      <c r="AD55" s="591"/>
      <c r="AE55" s="591"/>
      <c r="AF55" s="591"/>
    </row>
    <row r="56" spans="1:32" s="590" customFormat="1" ht="15.75">
      <c r="A56" s="588" t="s">
        <v>1274</v>
      </c>
      <c r="B56" s="678"/>
      <c r="C56" s="678"/>
      <c r="D56" s="678"/>
      <c r="E56" s="678"/>
      <c r="F56" s="679"/>
      <c r="H56" s="680" t="s">
        <v>741</v>
      </c>
      <c r="I56" s="677"/>
      <c r="J56" s="677"/>
      <c r="K56" s="677"/>
      <c r="L56" s="677"/>
      <c r="M56" s="677"/>
      <c r="N56" s="677"/>
      <c r="P56" s="591"/>
      <c r="Q56" s="591"/>
      <c r="R56" s="591"/>
      <c r="S56" s="591"/>
      <c r="T56" s="591"/>
      <c r="U56" s="591"/>
      <c r="V56" s="591"/>
      <c r="W56" s="591"/>
      <c r="X56" s="591"/>
      <c r="Y56" s="591"/>
      <c r="Z56" s="591"/>
      <c r="AA56" s="591"/>
      <c r="AB56" s="591"/>
      <c r="AC56" s="591"/>
      <c r="AD56" s="591"/>
      <c r="AE56" s="591"/>
      <c r="AF56" s="591"/>
    </row>
    <row r="57" spans="1:32" s="590" customFormat="1" ht="15.75">
      <c r="A57" s="681" t="s">
        <v>1244</v>
      </c>
      <c r="B57" s="1850" t="s">
        <v>0</v>
      </c>
      <c r="C57" s="1850"/>
      <c r="D57" s="681" t="s">
        <v>311</v>
      </c>
      <c r="E57" s="681" t="s">
        <v>1232</v>
      </c>
      <c r="F57" s="681" t="s">
        <v>313</v>
      </c>
      <c r="G57" s="605" t="s">
        <v>1245</v>
      </c>
      <c r="H57" s="681" t="s">
        <v>17</v>
      </c>
      <c r="K57" s="682"/>
      <c r="L57" s="677"/>
      <c r="M57" s="677"/>
      <c r="N57" s="677"/>
      <c r="P57" s="591"/>
      <c r="Q57" s="591"/>
      <c r="R57" s="591"/>
      <c r="S57" s="591"/>
      <c r="T57" s="591"/>
      <c r="U57" s="591"/>
      <c r="V57" s="591"/>
      <c r="W57" s="591"/>
      <c r="X57" s="591"/>
      <c r="Y57" s="591"/>
      <c r="Z57" s="591"/>
      <c r="AA57" s="591"/>
      <c r="AB57" s="591"/>
      <c r="AC57" s="591"/>
      <c r="AD57" s="591"/>
      <c r="AE57" s="591"/>
      <c r="AF57" s="591"/>
    </row>
    <row r="58" spans="1:32" s="590" customFormat="1" ht="15.75">
      <c r="A58" s="683">
        <v>1</v>
      </c>
      <c r="B58" s="1851" t="s">
        <v>1246</v>
      </c>
      <c r="C58" s="1851"/>
      <c r="D58" s="824"/>
      <c r="E58" s="824"/>
      <c r="F58" s="824"/>
      <c r="G58" s="825"/>
      <c r="H58" s="824"/>
      <c r="K58" s="686"/>
      <c r="L58" s="687"/>
      <c r="M58" s="687"/>
      <c r="N58" s="687"/>
      <c r="P58" s="591"/>
      <c r="Q58" s="591"/>
      <c r="R58" s="591"/>
      <c r="S58" s="591"/>
      <c r="T58" s="591"/>
      <c r="U58" s="591"/>
      <c r="V58" s="591"/>
      <c r="W58" s="591"/>
      <c r="X58" s="591"/>
      <c r="Y58" s="591"/>
      <c r="Z58" s="591"/>
      <c r="AA58" s="591"/>
      <c r="AB58" s="591"/>
      <c r="AC58" s="591"/>
      <c r="AD58" s="591"/>
      <c r="AE58" s="591"/>
      <c r="AF58" s="591"/>
    </row>
    <row r="59" spans="1:32" s="590" customFormat="1" ht="15.75">
      <c r="A59" s="683" t="s">
        <v>1247</v>
      </c>
      <c r="B59" s="1852" t="s">
        <v>1248</v>
      </c>
      <c r="C59" s="1852"/>
      <c r="D59" s="823">
        <v>-1162603</v>
      </c>
      <c r="E59" s="823">
        <v>-519819392</v>
      </c>
      <c r="F59" s="823"/>
      <c r="G59" s="826">
        <v>0</v>
      </c>
      <c r="H59" s="823">
        <f>SUM(D59:G59)</f>
        <v>-520981995</v>
      </c>
      <c r="K59" s="686"/>
      <c r="L59" s="687"/>
      <c r="M59" s="687"/>
      <c r="N59" s="687"/>
      <c r="P59" s="591"/>
      <c r="Q59" s="591"/>
      <c r="R59" s="591"/>
      <c r="S59" s="591"/>
      <c r="T59" s="591"/>
      <c r="U59" s="591"/>
      <c r="V59" s="591"/>
      <c r="W59" s="591"/>
      <c r="X59" s="591"/>
      <c r="Y59" s="591"/>
      <c r="Z59" s="591"/>
      <c r="AA59" s="591"/>
      <c r="AB59" s="591"/>
      <c r="AC59" s="591"/>
      <c r="AD59" s="591"/>
      <c r="AE59" s="591"/>
      <c r="AF59" s="591"/>
    </row>
    <row r="60" spans="1:32" s="590" customFormat="1" ht="15.75">
      <c r="A60" s="683" t="s">
        <v>1249</v>
      </c>
      <c r="B60" s="1853" t="s">
        <v>1250</v>
      </c>
      <c r="C60" s="1853"/>
      <c r="D60" s="824"/>
      <c r="E60" s="824"/>
      <c r="F60" s="824"/>
      <c r="G60" s="825"/>
      <c r="H60" s="823">
        <f>SUM(D60:G60)</f>
        <v>0</v>
      </c>
      <c r="K60" s="686"/>
      <c r="L60" s="687"/>
      <c r="M60" s="687"/>
      <c r="N60" s="687"/>
      <c r="P60" s="591"/>
      <c r="Q60" s="591"/>
      <c r="R60" s="591"/>
      <c r="S60" s="591"/>
      <c r="T60" s="591"/>
      <c r="U60" s="591"/>
      <c r="V60" s="591"/>
      <c r="W60" s="591"/>
      <c r="X60" s="591"/>
      <c r="Y60" s="591"/>
      <c r="Z60" s="591"/>
      <c r="AA60" s="591"/>
      <c r="AB60" s="591"/>
      <c r="AC60" s="591"/>
      <c r="AD60" s="591"/>
      <c r="AE60" s="591"/>
      <c r="AF60" s="591"/>
    </row>
    <row r="61" spans="1:32" s="590" customFormat="1" ht="15.75">
      <c r="A61" s="683"/>
      <c r="B61" s="1854" t="s">
        <v>1275</v>
      </c>
      <c r="C61" s="1854"/>
      <c r="D61" s="824">
        <f>SUM(D59:D60)</f>
        <v>-1162603</v>
      </c>
      <c r="E61" s="824">
        <f t="shared" ref="E61:H61" si="6">SUM(E59:E60)</f>
        <v>-519819392</v>
      </c>
      <c r="F61" s="824">
        <f t="shared" si="6"/>
        <v>0</v>
      </c>
      <c r="G61" s="824">
        <f t="shared" si="6"/>
        <v>0</v>
      </c>
      <c r="H61" s="824">
        <f t="shared" si="6"/>
        <v>-520981995</v>
      </c>
      <c r="K61" s="686"/>
      <c r="L61" s="687"/>
      <c r="M61" s="687"/>
      <c r="N61" s="687"/>
      <c r="P61" s="591"/>
      <c r="Q61" s="591"/>
      <c r="R61" s="591"/>
      <c r="S61" s="591"/>
      <c r="T61" s="591"/>
      <c r="U61" s="591"/>
      <c r="V61" s="591"/>
      <c r="W61" s="591"/>
      <c r="X61" s="591"/>
      <c r="Y61" s="591"/>
      <c r="Z61" s="591"/>
      <c r="AA61" s="591"/>
      <c r="AB61" s="591"/>
      <c r="AC61" s="591"/>
      <c r="AD61" s="591"/>
      <c r="AE61" s="591"/>
      <c r="AF61" s="591"/>
    </row>
    <row r="62" spans="1:32" s="590" customFormat="1" ht="15.75">
      <c r="A62" s="683">
        <v>2</v>
      </c>
      <c r="B62" s="1847" t="s">
        <v>1252</v>
      </c>
      <c r="C62" s="1847"/>
      <c r="D62" s="827"/>
      <c r="E62" s="827"/>
      <c r="F62" s="827"/>
      <c r="G62" s="827"/>
      <c r="H62" s="827"/>
      <c r="I62" s="677"/>
      <c r="J62" s="677"/>
      <c r="K62" s="677"/>
      <c r="L62" s="677"/>
      <c r="M62" s="677"/>
      <c r="N62" s="677"/>
      <c r="P62" s="591"/>
      <c r="Q62" s="591"/>
      <c r="R62" s="591"/>
      <c r="S62" s="591"/>
      <c r="T62" s="591"/>
      <c r="U62" s="591"/>
      <c r="V62" s="591"/>
      <c r="W62" s="591"/>
      <c r="X62" s="591"/>
      <c r="Y62" s="591"/>
      <c r="Z62" s="591"/>
      <c r="AA62" s="591"/>
      <c r="AB62" s="591"/>
      <c r="AC62" s="591"/>
      <c r="AD62" s="591"/>
      <c r="AE62" s="591"/>
      <c r="AF62" s="591"/>
    </row>
    <row r="63" spans="1:32" s="590" customFormat="1" ht="33.75" customHeight="1">
      <c r="A63" s="689" t="s">
        <v>1253</v>
      </c>
      <c r="B63" s="1843" t="s">
        <v>1254</v>
      </c>
      <c r="C63" s="1843"/>
      <c r="D63" s="827"/>
      <c r="E63" s="827"/>
      <c r="F63" s="827"/>
      <c r="G63" s="832">
        <f>'P&amp;L'!E14+'P&amp;L'!E16+'P&amp;L'!E17-'PL  Notes'!D62-'PL  Notes'!D77-'PL  Notes'!D83</f>
        <v>0</v>
      </c>
      <c r="H63" s="823">
        <f t="shared" ref="H63:H65" si="7">SUM(D63:G63)</f>
        <v>0</v>
      </c>
      <c r="I63" s="677"/>
      <c r="J63" s="677"/>
      <c r="K63" s="677"/>
      <c r="L63" s="677"/>
      <c r="M63" s="677"/>
      <c r="N63" s="677"/>
      <c r="P63" s="591"/>
      <c r="Q63" s="591"/>
      <c r="R63" s="591"/>
      <c r="S63" s="591"/>
      <c r="T63" s="591"/>
      <c r="U63" s="591"/>
      <c r="V63" s="591"/>
      <c r="W63" s="591"/>
      <c r="X63" s="591"/>
      <c r="Y63" s="591"/>
      <c r="Z63" s="591"/>
      <c r="AA63" s="591"/>
      <c r="AB63" s="591"/>
      <c r="AC63" s="591"/>
      <c r="AD63" s="591"/>
      <c r="AE63" s="591"/>
      <c r="AF63" s="591"/>
    </row>
    <row r="64" spans="1:32" s="590" customFormat="1" ht="15.75">
      <c r="A64" s="683" t="s">
        <v>1255</v>
      </c>
      <c r="B64" s="1841" t="s">
        <v>1256</v>
      </c>
      <c r="C64" s="1841"/>
      <c r="D64" s="827"/>
      <c r="E64" s="827"/>
      <c r="F64" s="827"/>
      <c r="G64" s="827">
        <f>'P&amp;L'!E15</f>
        <v>0</v>
      </c>
      <c r="H64" s="823">
        <f t="shared" si="7"/>
        <v>0</v>
      </c>
      <c r="I64" s="677"/>
      <c r="J64" s="677"/>
      <c r="K64" s="677"/>
      <c r="L64" s="677"/>
      <c r="M64" s="677"/>
      <c r="N64" s="677"/>
      <c r="P64" s="591"/>
      <c r="Q64" s="591"/>
      <c r="R64" s="591"/>
      <c r="S64" s="591"/>
      <c r="T64" s="591"/>
      <c r="U64" s="591"/>
      <c r="V64" s="591"/>
      <c r="W64" s="591"/>
      <c r="X64" s="591"/>
      <c r="Y64" s="591"/>
      <c r="Z64" s="591"/>
      <c r="AA64" s="591"/>
      <c r="AB64" s="591"/>
      <c r="AC64" s="591"/>
      <c r="AD64" s="591"/>
      <c r="AE64" s="591"/>
      <c r="AF64" s="591"/>
    </row>
    <row r="65" spans="1:32" s="590" customFormat="1" ht="15.75">
      <c r="A65" s="683" t="s">
        <v>1257</v>
      </c>
      <c r="B65" s="1841" t="s">
        <v>1258</v>
      </c>
      <c r="C65" s="1841"/>
      <c r="D65" s="827"/>
      <c r="E65" s="827"/>
      <c r="F65" s="827"/>
      <c r="G65" s="827">
        <f>'PL  Notes'!D57</f>
        <v>0</v>
      </c>
      <c r="H65" s="823">
        <f t="shared" si="7"/>
        <v>0</v>
      </c>
      <c r="I65" s="677"/>
      <c r="J65" s="677"/>
      <c r="K65" s="677"/>
      <c r="L65" s="677"/>
      <c r="M65" s="677"/>
      <c r="N65" s="677"/>
      <c r="P65" s="591"/>
      <c r="Q65" s="591"/>
      <c r="R65" s="591"/>
      <c r="S65" s="591"/>
      <c r="T65" s="591"/>
      <c r="U65" s="591"/>
      <c r="V65" s="591"/>
      <c r="W65" s="591"/>
      <c r="X65" s="591"/>
      <c r="Y65" s="591"/>
      <c r="Z65" s="591"/>
      <c r="AA65" s="591"/>
      <c r="AB65" s="591"/>
      <c r="AC65" s="591"/>
      <c r="AD65" s="591"/>
      <c r="AE65" s="591"/>
      <c r="AF65" s="591"/>
    </row>
    <row r="66" spans="1:32" s="590" customFormat="1" ht="15.75">
      <c r="A66" s="683"/>
      <c r="B66" s="1847" t="s">
        <v>1259</v>
      </c>
      <c r="C66" s="1847"/>
      <c r="D66" s="828">
        <f t="shared" ref="D66:H66" si="8">D63+D64-D65</f>
        <v>0</v>
      </c>
      <c r="E66" s="828">
        <f t="shared" si="8"/>
        <v>0</v>
      </c>
      <c r="F66" s="828">
        <f t="shared" si="8"/>
        <v>0</v>
      </c>
      <c r="G66" s="828">
        <f t="shared" si="8"/>
        <v>0</v>
      </c>
      <c r="H66" s="828">
        <f t="shared" si="8"/>
        <v>0</v>
      </c>
      <c r="I66" s="677"/>
      <c r="J66" s="677"/>
      <c r="K66" s="677"/>
      <c r="L66" s="677"/>
      <c r="M66" s="677"/>
      <c r="N66" s="677"/>
      <c r="P66" s="591"/>
      <c r="Q66" s="591"/>
      <c r="R66" s="591"/>
      <c r="S66" s="591"/>
      <c r="T66" s="591"/>
      <c r="U66" s="591"/>
      <c r="V66" s="591"/>
      <c r="W66" s="591"/>
      <c r="X66" s="591"/>
      <c r="Y66" s="591"/>
      <c r="Z66" s="591"/>
      <c r="AA66" s="591"/>
      <c r="AB66" s="591"/>
      <c r="AC66" s="591"/>
      <c r="AD66" s="591"/>
      <c r="AE66" s="591"/>
      <c r="AF66" s="591"/>
    </row>
    <row r="67" spans="1:32" s="590" customFormat="1" ht="30.75" customHeight="1">
      <c r="A67" s="689">
        <v>4</v>
      </c>
      <c r="B67" s="1848" t="s">
        <v>1260</v>
      </c>
      <c r="C67" s="1848"/>
      <c r="D67" s="828">
        <f>D62-D66</f>
        <v>0</v>
      </c>
      <c r="E67" s="828">
        <f t="shared" ref="E67:H67" si="9">E62-E66</f>
        <v>0</v>
      </c>
      <c r="F67" s="828">
        <f t="shared" si="9"/>
        <v>0</v>
      </c>
      <c r="G67" s="828">
        <f t="shared" si="9"/>
        <v>0</v>
      </c>
      <c r="H67" s="828">
        <f t="shared" si="9"/>
        <v>0</v>
      </c>
      <c r="I67" s="677"/>
      <c r="J67" s="677"/>
      <c r="K67" s="677"/>
      <c r="L67" s="677"/>
      <c r="M67" s="677"/>
      <c r="N67" s="677"/>
      <c r="P67" s="591"/>
      <c r="Q67" s="591"/>
      <c r="R67" s="591"/>
      <c r="S67" s="591"/>
      <c r="T67" s="591"/>
      <c r="U67" s="591"/>
      <c r="V67" s="591"/>
      <c r="W67" s="591"/>
      <c r="X67" s="591"/>
      <c r="Y67" s="591"/>
      <c r="Z67" s="591"/>
      <c r="AA67" s="591"/>
      <c r="AB67" s="591"/>
      <c r="AC67" s="591"/>
      <c r="AD67" s="591"/>
      <c r="AE67" s="591"/>
      <c r="AF67" s="591"/>
    </row>
    <row r="68" spans="1:32" s="590" customFormat="1" ht="15.75">
      <c r="A68" s="683">
        <v>5</v>
      </c>
      <c r="B68" s="1842" t="s">
        <v>39</v>
      </c>
      <c r="C68" s="1842"/>
      <c r="D68" s="827"/>
      <c r="E68" s="827"/>
      <c r="F68" s="827"/>
      <c r="G68" s="827">
        <f>'P&amp;L'!E20</f>
        <v>0</v>
      </c>
      <c r="H68" s="823">
        <f t="shared" ref="H68:H69" si="10">SUM(D68:G68)</f>
        <v>0</v>
      </c>
      <c r="I68" s="677"/>
      <c r="J68" s="677"/>
      <c r="K68" s="677"/>
      <c r="L68" s="677"/>
      <c r="M68" s="677"/>
      <c r="N68" s="677"/>
      <c r="P68" s="591"/>
      <c r="Q68" s="591"/>
      <c r="R68" s="591"/>
      <c r="S68" s="591"/>
      <c r="T68" s="591"/>
      <c r="U68" s="591"/>
      <c r="V68" s="591"/>
      <c r="W68" s="591"/>
      <c r="X68" s="591"/>
      <c r="Y68" s="591"/>
      <c r="Z68" s="591"/>
      <c r="AA68" s="591"/>
      <c r="AB68" s="591"/>
      <c r="AC68" s="591"/>
      <c r="AD68" s="591"/>
      <c r="AE68" s="591"/>
      <c r="AF68" s="591"/>
    </row>
    <row r="69" spans="1:32" s="590" customFormat="1" ht="15.75">
      <c r="A69" s="683">
        <v>6</v>
      </c>
      <c r="B69" s="1841" t="s">
        <v>1261</v>
      </c>
      <c r="C69" s="1841"/>
      <c r="D69" s="827"/>
      <c r="E69" s="827"/>
      <c r="F69" s="827"/>
      <c r="G69" s="827">
        <f>SUM('P&amp;L'!E23:E25)</f>
        <v>0</v>
      </c>
      <c r="H69" s="823">
        <f t="shared" si="10"/>
        <v>0</v>
      </c>
      <c r="I69" s="677"/>
      <c r="J69" s="677"/>
      <c r="K69" s="677"/>
      <c r="L69" s="677"/>
      <c r="M69" s="677"/>
      <c r="N69" s="677"/>
      <c r="P69" s="591"/>
      <c r="Q69" s="591"/>
      <c r="R69" s="591"/>
      <c r="S69" s="591"/>
      <c r="T69" s="591"/>
      <c r="U69" s="591"/>
      <c r="V69" s="591"/>
      <c r="W69" s="591"/>
      <c r="X69" s="591"/>
      <c r="Y69" s="591"/>
      <c r="Z69" s="591"/>
      <c r="AA69" s="591"/>
      <c r="AB69" s="591"/>
      <c r="AC69" s="591"/>
      <c r="AD69" s="591"/>
      <c r="AE69" s="591"/>
      <c r="AF69" s="591"/>
    </row>
    <row r="70" spans="1:32" s="590" customFormat="1" ht="15.75">
      <c r="A70" s="683">
        <v>7</v>
      </c>
      <c r="B70" s="1849" t="s">
        <v>1276</v>
      </c>
      <c r="C70" s="1849"/>
      <c r="D70" s="828">
        <f>D67-D68-D69</f>
        <v>0</v>
      </c>
      <c r="E70" s="828">
        <f t="shared" ref="E70:H70" si="11">E67-E68-E69</f>
        <v>0</v>
      </c>
      <c r="F70" s="828">
        <f t="shared" si="11"/>
        <v>0</v>
      </c>
      <c r="G70" s="828">
        <f t="shared" si="11"/>
        <v>0</v>
      </c>
      <c r="H70" s="828">
        <f t="shared" si="11"/>
        <v>0</v>
      </c>
      <c r="I70" s="677"/>
      <c r="J70" s="677"/>
      <c r="K70" s="677"/>
      <c r="L70" s="677"/>
      <c r="M70" s="677"/>
      <c r="N70" s="677"/>
      <c r="P70" s="591"/>
      <c r="Q70" s="591"/>
      <c r="R70" s="591"/>
      <c r="S70" s="591"/>
      <c r="T70" s="591"/>
      <c r="U70" s="591"/>
      <c r="V70" s="591"/>
      <c r="W70" s="591"/>
      <c r="X70" s="591"/>
      <c r="Y70" s="591"/>
      <c r="Z70" s="591"/>
      <c r="AA70" s="591"/>
      <c r="AB70" s="591"/>
      <c r="AC70" s="591"/>
      <c r="AD70" s="591"/>
      <c r="AE70" s="591"/>
      <c r="AF70" s="591"/>
    </row>
    <row r="71" spans="1:32" s="590" customFormat="1" ht="15.75">
      <c r="A71" s="683">
        <v>8</v>
      </c>
      <c r="B71" s="1847" t="s">
        <v>1263</v>
      </c>
      <c r="C71" s="1847"/>
      <c r="D71" s="827"/>
      <c r="E71" s="827"/>
      <c r="F71" s="827"/>
      <c r="G71" s="827"/>
      <c r="H71" s="827"/>
      <c r="I71" s="677"/>
      <c r="J71" s="677"/>
      <c r="K71" s="677"/>
      <c r="L71" s="677"/>
      <c r="M71" s="677"/>
      <c r="N71" s="677"/>
      <c r="P71" s="591"/>
      <c r="Q71" s="591"/>
      <c r="R71" s="591"/>
      <c r="S71" s="591"/>
      <c r="T71" s="591"/>
      <c r="U71" s="591"/>
      <c r="V71" s="591"/>
      <c r="W71" s="591"/>
      <c r="X71" s="591"/>
      <c r="Y71" s="591"/>
      <c r="Z71" s="591"/>
      <c r="AA71" s="591"/>
      <c r="AB71" s="591"/>
      <c r="AC71" s="591"/>
      <c r="AD71" s="591"/>
      <c r="AE71" s="591"/>
      <c r="AF71" s="591"/>
    </row>
    <row r="72" spans="1:32" s="590" customFormat="1" ht="15.75">
      <c r="A72" s="683">
        <v>9</v>
      </c>
      <c r="B72" s="1847" t="s">
        <v>1264</v>
      </c>
      <c r="C72" s="1847"/>
      <c r="D72" s="827"/>
      <c r="E72" s="827"/>
      <c r="F72" s="827"/>
      <c r="G72" s="827"/>
      <c r="H72" s="827"/>
      <c r="I72" s="677"/>
      <c r="J72" s="677"/>
      <c r="K72" s="677"/>
      <c r="L72" s="677"/>
      <c r="M72" s="677"/>
      <c r="N72" s="677"/>
      <c r="P72" s="591"/>
      <c r="Q72" s="591"/>
      <c r="R72" s="591"/>
      <c r="S72" s="591"/>
      <c r="T72" s="591"/>
      <c r="U72" s="591"/>
      <c r="V72" s="591"/>
      <c r="W72" s="591"/>
      <c r="X72" s="591"/>
      <c r="Y72" s="591"/>
      <c r="Z72" s="591"/>
      <c r="AA72" s="591"/>
      <c r="AB72" s="591"/>
      <c r="AC72" s="591"/>
      <c r="AD72" s="591"/>
      <c r="AE72" s="591"/>
      <c r="AF72" s="591"/>
    </row>
    <row r="73" spans="1:32" s="590" customFormat="1" ht="15.75">
      <c r="A73" s="683" t="s">
        <v>1265</v>
      </c>
      <c r="B73" s="1842" t="s">
        <v>1266</v>
      </c>
      <c r="C73" s="1842"/>
      <c r="D73" s="827"/>
      <c r="E73" s="827"/>
      <c r="F73" s="827"/>
      <c r="G73" s="827">
        <f>BSheet!D34</f>
        <v>0</v>
      </c>
      <c r="H73" s="827">
        <f>SUM(D73:G73)</f>
        <v>0</v>
      </c>
      <c r="I73" s="830">
        <f>G73-G74</f>
        <v>0</v>
      </c>
      <c r="J73" s="677"/>
      <c r="K73" s="677"/>
      <c r="L73" s="677"/>
      <c r="M73" s="677"/>
      <c r="N73" s="677"/>
      <c r="P73" s="591"/>
      <c r="Q73" s="591"/>
      <c r="R73" s="591"/>
      <c r="S73" s="591"/>
      <c r="T73" s="591"/>
      <c r="U73" s="591"/>
      <c r="V73" s="591"/>
      <c r="W73" s="591"/>
      <c r="X73" s="591"/>
      <c r="Y73" s="591"/>
      <c r="Z73" s="591"/>
      <c r="AA73" s="591"/>
      <c r="AB73" s="591"/>
      <c r="AC73" s="591"/>
      <c r="AD73" s="591"/>
      <c r="AE73" s="591"/>
      <c r="AF73" s="591"/>
    </row>
    <row r="74" spans="1:32" s="590" customFormat="1" ht="15.75">
      <c r="A74" s="683" t="s">
        <v>1267</v>
      </c>
      <c r="B74" s="1842" t="s">
        <v>1268</v>
      </c>
      <c r="C74" s="1842"/>
      <c r="D74" s="827"/>
      <c r="E74" s="827"/>
      <c r="F74" s="827"/>
      <c r="G74" s="827">
        <f>BSheet!D51+BSheet!D61-'BS Notes'!E638</f>
        <v>0</v>
      </c>
      <c r="H74" s="827">
        <f>SUM(D74:G74)</f>
        <v>0</v>
      </c>
      <c r="I74" s="831">
        <f>BSheet!D39+'BS Notes'!E638</f>
        <v>0</v>
      </c>
      <c r="J74" s="677"/>
      <c r="K74" s="677"/>
      <c r="L74" s="677"/>
      <c r="M74" s="677"/>
      <c r="N74" s="677"/>
      <c r="P74" s="591"/>
      <c r="Q74" s="591"/>
      <c r="R74" s="591"/>
      <c r="S74" s="591"/>
      <c r="T74" s="591"/>
      <c r="U74" s="591"/>
      <c r="V74" s="591"/>
      <c r="W74" s="591"/>
      <c r="X74" s="591"/>
      <c r="Y74" s="591"/>
      <c r="Z74" s="591"/>
      <c r="AA74" s="591"/>
      <c r="AB74" s="591"/>
      <c r="AC74" s="591"/>
      <c r="AD74" s="591"/>
      <c r="AE74" s="591"/>
      <c r="AF74" s="591"/>
    </row>
    <row r="75" spans="1:32" s="590" customFormat="1" ht="15.75">
      <c r="A75" s="683" t="s">
        <v>1269</v>
      </c>
      <c r="B75" s="1841" t="s">
        <v>1270</v>
      </c>
      <c r="C75" s="1841"/>
      <c r="D75" s="827"/>
      <c r="E75" s="827"/>
      <c r="F75" s="827"/>
      <c r="G75" s="827">
        <v>0</v>
      </c>
      <c r="H75" s="827">
        <f t="shared" ref="H75:H77" si="12">SUM(D75:G75)</f>
        <v>0</v>
      </c>
      <c r="I75" s="830">
        <f>I73-I74</f>
        <v>0</v>
      </c>
      <c r="J75" s="677"/>
      <c r="K75" s="677"/>
      <c r="L75" s="677"/>
      <c r="M75" s="677"/>
      <c r="N75" s="677"/>
      <c r="P75" s="591"/>
      <c r="Q75" s="591"/>
      <c r="R75" s="591"/>
      <c r="S75" s="591"/>
      <c r="T75" s="591"/>
      <c r="U75" s="591"/>
      <c r="V75" s="591"/>
      <c r="W75" s="591"/>
      <c r="X75" s="591"/>
      <c r="Y75" s="591"/>
      <c r="Z75" s="591"/>
      <c r="AA75" s="591"/>
      <c r="AB75" s="591"/>
      <c r="AC75" s="591"/>
      <c r="AD75" s="591"/>
      <c r="AE75" s="591"/>
      <c r="AF75" s="591"/>
    </row>
    <row r="76" spans="1:32" s="590" customFormat="1" ht="15.75">
      <c r="A76" s="683" t="s">
        <v>1271</v>
      </c>
      <c r="B76" s="1842" t="s">
        <v>31</v>
      </c>
      <c r="C76" s="1842"/>
      <c r="D76" s="827"/>
      <c r="E76" s="827"/>
      <c r="F76" s="827"/>
      <c r="G76" s="827">
        <v>0</v>
      </c>
      <c r="H76" s="827">
        <f t="shared" si="12"/>
        <v>0</v>
      </c>
      <c r="I76" s="677"/>
      <c r="J76" s="677"/>
      <c r="K76" s="677"/>
      <c r="L76" s="677"/>
      <c r="M76" s="677"/>
      <c r="N76" s="677"/>
      <c r="P76" s="591"/>
      <c r="Q76" s="591"/>
      <c r="R76" s="591"/>
      <c r="S76" s="591"/>
      <c r="T76" s="591"/>
      <c r="U76" s="591"/>
      <c r="V76" s="591"/>
      <c r="W76" s="591"/>
      <c r="X76" s="591"/>
      <c r="Y76" s="591"/>
      <c r="Z76" s="591"/>
      <c r="AA76" s="591"/>
      <c r="AB76" s="591"/>
      <c r="AC76" s="591"/>
      <c r="AD76" s="591"/>
      <c r="AE76" s="591"/>
      <c r="AF76" s="591"/>
    </row>
    <row r="77" spans="1:32" s="590" customFormat="1" ht="15.75">
      <c r="A77" s="690" t="s">
        <v>1272</v>
      </c>
      <c r="B77" s="1843" t="s">
        <v>1273</v>
      </c>
      <c r="C77" s="1843"/>
      <c r="D77" s="827"/>
      <c r="E77" s="827"/>
      <c r="F77" s="827"/>
      <c r="G77" s="827">
        <v>0</v>
      </c>
      <c r="H77" s="827">
        <f t="shared" si="12"/>
        <v>0</v>
      </c>
      <c r="I77" s="677"/>
      <c r="J77" s="677"/>
      <c r="K77" s="677"/>
      <c r="L77" s="677"/>
      <c r="M77" s="677"/>
      <c r="N77" s="677"/>
      <c r="P77" s="591"/>
      <c r="Q77" s="591"/>
      <c r="R77" s="591"/>
      <c r="S77" s="591"/>
      <c r="T77" s="591"/>
      <c r="U77" s="591"/>
      <c r="V77" s="591"/>
      <c r="W77" s="591"/>
      <c r="X77" s="591"/>
      <c r="Y77" s="591"/>
      <c r="Z77" s="591"/>
      <c r="AA77" s="591"/>
      <c r="AB77" s="591"/>
      <c r="AC77" s="591"/>
      <c r="AD77" s="591"/>
      <c r="AE77" s="591"/>
      <c r="AF77" s="591"/>
    </row>
    <row r="78" spans="1:32" s="590" customFormat="1" ht="15.75">
      <c r="B78" s="679"/>
      <c r="C78" s="678"/>
      <c r="D78" s="678"/>
      <c r="E78" s="678"/>
      <c r="F78" s="678"/>
      <c r="G78" s="678"/>
      <c r="H78" s="678"/>
      <c r="I78" s="677"/>
      <c r="J78" s="677"/>
      <c r="K78" s="677"/>
      <c r="L78" s="677"/>
      <c r="M78" s="677"/>
      <c r="N78" s="677"/>
      <c r="P78" s="591"/>
      <c r="Q78" s="591"/>
      <c r="R78" s="591"/>
      <c r="S78" s="591"/>
      <c r="T78" s="591"/>
      <c r="U78" s="591"/>
      <c r="V78" s="591"/>
      <c r="W78" s="591"/>
      <c r="X78" s="591"/>
      <c r="Y78" s="591"/>
      <c r="Z78" s="591"/>
      <c r="AA78" s="591"/>
      <c r="AB78" s="591"/>
      <c r="AC78" s="591"/>
      <c r="AD78" s="591"/>
      <c r="AE78" s="591"/>
      <c r="AF78" s="591"/>
    </row>
    <row r="79" spans="1:32" s="590" customFormat="1" ht="15.75">
      <c r="A79" s="588" t="s">
        <v>1058</v>
      </c>
      <c r="B79" s="679" t="s">
        <v>1277</v>
      </c>
      <c r="C79" s="678"/>
      <c r="D79" s="678"/>
      <c r="E79" s="678"/>
      <c r="F79" s="678"/>
      <c r="G79" s="678"/>
      <c r="H79" s="678"/>
      <c r="I79" s="677"/>
      <c r="J79" s="677"/>
      <c r="K79" s="677"/>
      <c r="L79" s="677"/>
      <c r="M79" s="677"/>
      <c r="N79" s="677"/>
      <c r="P79" s="591"/>
      <c r="Q79" s="591"/>
      <c r="R79" s="591"/>
      <c r="S79" s="591"/>
      <c r="T79" s="591"/>
      <c r="U79" s="591"/>
      <c r="V79" s="591"/>
      <c r="W79" s="591"/>
      <c r="X79" s="591"/>
      <c r="Y79" s="591"/>
      <c r="Z79" s="591"/>
      <c r="AA79" s="591"/>
      <c r="AB79" s="591"/>
      <c r="AC79" s="591"/>
      <c r="AD79" s="591"/>
      <c r="AE79" s="591"/>
      <c r="AF79" s="591"/>
    </row>
    <row r="80" spans="1:32" s="590" customFormat="1" ht="47.25" customHeight="1">
      <c r="A80" s="1844" t="s">
        <v>1278</v>
      </c>
      <c r="B80" s="1844"/>
      <c r="C80" s="1844"/>
      <c r="D80" s="1844"/>
      <c r="E80" s="1844"/>
      <c r="F80" s="1844"/>
      <c r="G80" s="1844"/>
      <c r="H80" s="1844"/>
      <c r="I80" s="691"/>
      <c r="J80" s="691"/>
      <c r="K80" s="691"/>
      <c r="L80" s="691"/>
      <c r="M80" s="691"/>
      <c r="N80" s="691"/>
      <c r="P80" s="591"/>
      <c r="Q80" s="591"/>
      <c r="R80" s="591"/>
      <c r="S80" s="591"/>
      <c r="T80" s="591"/>
      <c r="U80" s="591"/>
      <c r="V80" s="591"/>
      <c r="W80" s="591"/>
      <c r="X80" s="591"/>
      <c r="Y80" s="591"/>
      <c r="Z80" s="591"/>
      <c r="AA80" s="591"/>
      <c r="AB80" s="591"/>
      <c r="AC80" s="591"/>
      <c r="AD80" s="591"/>
      <c r="AE80" s="591"/>
      <c r="AF80" s="591"/>
    </row>
    <row r="81" spans="1:32" s="590" customFormat="1" ht="15.75">
      <c r="B81" s="692" t="s">
        <v>1024</v>
      </c>
      <c r="C81" s="691"/>
      <c r="D81" s="691"/>
      <c r="E81" s="691"/>
      <c r="F81" s="691"/>
      <c r="G81" s="691"/>
      <c r="H81" s="680" t="s">
        <v>1048</v>
      </c>
      <c r="I81" s="691"/>
      <c r="K81" s="691"/>
      <c r="L81" s="691"/>
      <c r="M81" s="691"/>
      <c r="N81" s="691"/>
      <c r="P81" s="591"/>
      <c r="Q81" s="591"/>
      <c r="R81" s="591"/>
      <c r="S81" s="591"/>
      <c r="T81" s="591"/>
      <c r="U81" s="591"/>
      <c r="V81" s="591"/>
      <c r="W81" s="591"/>
      <c r="X81" s="591"/>
      <c r="Y81" s="591"/>
      <c r="Z81" s="591"/>
      <c r="AA81" s="591"/>
      <c r="AB81" s="591"/>
      <c r="AC81" s="591"/>
      <c r="AD81" s="591"/>
      <c r="AE81" s="591"/>
      <c r="AF81" s="591"/>
    </row>
    <row r="82" spans="1:32" s="590" customFormat="1" ht="15.75">
      <c r="B82" s="1845" t="s">
        <v>1279</v>
      </c>
      <c r="C82" s="693" t="s">
        <v>311</v>
      </c>
      <c r="D82" s="693"/>
      <c r="E82" s="693" t="s">
        <v>1232</v>
      </c>
      <c r="F82" s="693"/>
      <c r="G82" s="1846" t="s">
        <v>313</v>
      </c>
      <c r="H82" s="1846"/>
      <c r="K82" s="694"/>
      <c r="L82" s="694"/>
      <c r="M82" s="694"/>
      <c r="N82" s="694"/>
      <c r="O82" s="591"/>
      <c r="P82" s="591"/>
      <c r="Q82" s="591"/>
      <c r="R82" s="591"/>
      <c r="S82" s="591"/>
      <c r="T82" s="591"/>
      <c r="U82" s="591"/>
      <c r="V82" s="591"/>
      <c r="W82" s="591"/>
      <c r="X82" s="591"/>
      <c r="Y82" s="591"/>
      <c r="Z82" s="591"/>
      <c r="AA82" s="591"/>
      <c r="AB82" s="591"/>
      <c r="AC82" s="591"/>
      <c r="AD82" s="591"/>
      <c r="AE82" s="591"/>
      <c r="AF82" s="591"/>
    </row>
    <row r="83" spans="1:32" s="590" customFormat="1" ht="47.25">
      <c r="B83" s="1845"/>
      <c r="C83" s="695" t="s">
        <v>1280</v>
      </c>
      <c r="D83" s="695" t="s">
        <v>1281</v>
      </c>
      <c r="E83" s="695" t="s">
        <v>1280</v>
      </c>
      <c r="F83" s="695" t="s">
        <v>1281</v>
      </c>
      <c r="G83" s="695" t="s">
        <v>1280</v>
      </c>
      <c r="H83" s="695" t="s">
        <v>1281</v>
      </c>
      <c r="K83" s="696"/>
      <c r="L83" s="696"/>
      <c r="M83" s="696"/>
      <c r="N83" s="696"/>
      <c r="O83" s="591"/>
      <c r="P83" s="591"/>
      <c r="Q83" s="591"/>
      <c r="R83" s="591"/>
      <c r="S83" s="591"/>
      <c r="T83" s="591"/>
      <c r="U83" s="591"/>
      <c r="V83" s="591"/>
      <c r="W83" s="591"/>
      <c r="X83" s="591"/>
      <c r="Y83" s="591"/>
      <c r="Z83" s="591"/>
      <c r="AA83" s="591"/>
      <c r="AB83" s="591"/>
      <c r="AC83" s="591"/>
      <c r="AD83" s="591"/>
      <c r="AE83" s="591"/>
      <c r="AF83" s="591"/>
    </row>
    <row r="84" spans="1:32" s="590" customFormat="1" ht="15.75">
      <c r="B84" s="697" t="s">
        <v>1282</v>
      </c>
      <c r="C84" s="688"/>
      <c r="D84" s="688"/>
      <c r="E84" s="688"/>
      <c r="F84" s="688"/>
      <c r="G84" s="688"/>
      <c r="H84" s="688"/>
      <c r="K84" s="698"/>
      <c r="L84" s="698"/>
      <c r="M84" s="698"/>
      <c r="N84" s="698"/>
      <c r="O84" s="591"/>
      <c r="P84" s="591"/>
      <c r="Q84" s="591"/>
      <c r="R84" s="591"/>
      <c r="S84" s="591"/>
      <c r="T84" s="591"/>
      <c r="U84" s="591"/>
      <c r="V84" s="591"/>
      <c r="W84" s="591"/>
      <c r="X84" s="591"/>
      <c r="Y84" s="591"/>
      <c r="Z84" s="591"/>
      <c r="AA84" s="591"/>
      <c r="AB84" s="591"/>
      <c r="AC84" s="591"/>
      <c r="AD84" s="591"/>
      <c r="AE84" s="591"/>
      <c r="AF84" s="591"/>
    </row>
    <row r="85" spans="1:32" s="590" customFormat="1" ht="15.75">
      <c r="B85" s="697" t="s">
        <v>1283</v>
      </c>
      <c r="C85" s="1858" t="s">
        <v>1513</v>
      </c>
      <c r="D85" s="1859"/>
      <c r="E85" s="1859"/>
      <c r="F85" s="1859"/>
      <c r="G85" s="1859"/>
      <c r="H85" s="1860"/>
      <c r="K85" s="698"/>
      <c r="L85" s="698"/>
      <c r="M85" s="698"/>
      <c r="N85" s="698"/>
      <c r="O85" s="591"/>
      <c r="P85" s="591"/>
      <c r="Q85" s="591"/>
      <c r="R85" s="591"/>
      <c r="S85" s="591"/>
      <c r="T85" s="591"/>
      <c r="U85" s="591"/>
      <c r="V85" s="591"/>
      <c r="W85" s="591"/>
      <c r="X85" s="591"/>
      <c r="Y85" s="591"/>
      <c r="Z85" s="591"/>
      <c r="AA85" s="591"/>
      <c r="AB85" s="591"/>
      <c r="AC85" s="591"/>
      <c r="AD85" s="591"/>
      <c r="AE85" s="591"/>
      <c r="AF85" s="591"/>
    </row>
    <row r="86" spans="1:32" s="590" customFormat="1" ht="15.75">
      <c r="B86" s="699">
        <v>1</v>
      </c>
      <c r="C86" s="1861"/>
      <c r="D86" s="1862"/>
      <c r="E86" s="1862"/>
      <c r="F86" s="1862"/>
      <c r="G86" s="1862"/>
      <c r="H86" s="1863"/>
      <c r="K86" s="698"/>
      <c r="L86" s="698"/>
      <c r="M86" s="698"/>
      <c r="N86" s="698"/>
      <c r="O86" s="591"/>
      <c r="P86" s="591"/>
      <c r="Q86" s="591"/>
      <c r="R86" s="591"/>
      <c r="S86" s="591"/>
      <c r="T86" s="591"/>
      <c r="U86" s="591"/>
      <c r="V86" s="591"/>
      <c r="W86" s="591"/>
      <c r="X86" s="591"/>
      <c r="Y86" s="591"/>
      <c r="Z86" s="591"/>
      <c r="AA86" s="591"/>
      <c r="AB86" s="591"/>
      <c r="AC86" s="591"/>
      <c r="AD86" s="591"/>
      <c r="AE86" s="591"/>
      <c r="AF86" s="591"/>
    </row>
    <row r="87" spans="1:32" s="590" customFormat="1" ht="15.75">
      <c r="B87" s="699">
        <v>2</v>
      </c>
      <c r="C87" s="1861"/>
      <c r="D87" s="1862"/>
      <c r="E87" s="1862"/>
      <c r="F87" s="1862"/>
      <c r="G87" s="1862"/>
      <c r="H87" s="1863"/>
      <c r="K87" s="698"/>
      <c r="L87" s="698"/>
      <c r="M87" s="698"/>
      <c r="N87" s="698"/>
      <c r="O87" s="591"/>
      <c r="P87" s="591"/>
      <c r="Q87" s="591"/>
      <c r="R87" s="591"/>
      <c r="S87" s="591"/>
      <c r="T87" s="591"/>
      <c r="U87" s="591"/>
      <c r="V87" s="591"/>
      <c r="W87" s="591"/>
      <c r="X87" s="591"/>
      <c r="Y87" s="591"/>
      <c r="Z87" s="591"/>
      <c r="AA87" s="591"/>
      <c r="AB87" s="591"/>
      <c r="AC87" s="591"/>
      <c r="AD87" s="591"/>
      <c r="AE87" s="591"/>
      <c r="AF87" s="591"/>
    </row>
    <row r="88" spans="1:32" s="590" customFormat="1" ht="15.75">
      <c r="B88" s="699">
        <v>3</v>
      </c>
      <c r="C88" s="1864"/>
      <c r="D88" s="1865"/>
      <c r="E88" s="1865"/>
      <c r="F88" s="1865"/>
      <c r="G88" s="1865"/>
      <c r="H88" s="1866"/>
      <c r="K88" s="698"/>
      <c r="L88" s="698"/>
      <c r="M88" s="698"/>
      <c r="N88" s="698"/>
      <c r="O88" s="591"/>
      <c r="P88" s="591"/>
      <c r="Q88" s="591"/>
      <c r="R88" s="591"/>
      <c r="S88" s="591"/>
      <c r="T88" s="591"/>
      <c r="U88" s="591"/>
      <c r="V88" s="591"/>
      <c r="W88" s="591"/>
      <c r="X88" s="591"/>
      <c r="Y88" s="591"/>
      <c r="Z88" s="591"/>
      <c r="AA88" s="591"/>
      <c r="AB88" s="591"/>
      <c r="AC88" s="591"/>
      <c r="AD88" s="591"/>
      <c r="AE88" s="591"/>
      <c r="AF88" s="591"/>
    </row>
    <row r="89" spans="1:32" s="590" customFormat="1" ht="15.75">
      <c r="B89" s="697" t="s">
        <v>1284</v>
      </c>
      <c r="C89" s="688"/>
      <c r="D89" s="688"/>
      <c r="E89" s="688"/>
      <c r="F89" s="688"/>
      <c r="G89" s="688"/>
      <c r="H89" s="688"/>
      <c r="K89" s="698"/>
      <c r="L89" s="698"/>
      <c r="M89" s="698"/>
      <c r="N89" s="698"/>
      <c r="O89" s="591"/>
      <c r="P89" s="591"/>
      <c r="Q89" s="591"/>
      <c r="R89" s="591"/>
      <c r="S89" s="591"/>
      <c r="T89" s="591"/>
      <c r="U89" s="591"/>
      <c r="V89" s="591"/>
      <c r="W89" s="591"/>
      <c r="X89" s="591"/>
      <c r="Y89" s="591"/>
      <c r="Z89" s="591"/>
      <c r="AA89" s="591"/>
      <c r="AB89" s="591"/>
      <c r="AC89" s="591"/>
      <c r="AD89" s="591"/>
      <c r="AE89" s="591"/>
      <c r="AF89" s="591"/>
    </row>
    <row r="90" spans="1:32" s="590" customFormat="1" ht="15.75">
      <c r="B90" s="677"/>
      <c r="C90" s="677"/>
      <c r="D90" s="677"/>
      <c r="E90" s="700"/>
      <c r="F90" s="700"/>
      <c r="G90" s="700"/>
      <c r="H90" s="700"/>
      <c r="I90" s="700"/>
      <c r="J90" s="700"/>
      <c r="K90" s="698"/>
      <c r="L90" s="698"/>
      <c r="M90" s="698"/>
      <c r="N90" s="698"/>
      <c r="O90" s="591"/>
      <c r="P90" s="591"/>
      <c r="Q90" s="591"/>
      <c r="R90" s="591"/>
      <c r="S90" s="591"/>
      <c r="T90" s="591"/>
      <c r="U90" s="591"/>
      <c r="V90" s="591"/>
      <c r="W90" s="591"/>
      <c r="X90" s="591"/>
      <c r="Y90" s="591"/>
      <c r="Z90" s="591"/>
      <c r="AA90" s="591"/>
      <c r="AB90" s="591"/>
      <c r="AC90" s="591"/>
      <c r="AD90" s="591"/>
      <c r="AE90" s="591"/>
      <c r="AF90" s="591"/>
    </row>
    <row r="91" spans="1:32" s="590" customFormat="1" ht="15.75">
      <c r="A91" s="618"/>
      <c r="B91" s="1838"/>
      <c r="C91" s="1838"/>
      <c r="D91" s="1838"/>
      <c r="E91" s="1838"/>
      <c r="F91" s="1838"/>
      <c r="G91" s="1838"/>
      <c r="H91" s="1838"/>
    </row>
    <row r="92" spans="1:32" s="590" customFormat="1" ht="15.75">
      <c r="B92" s="1838"/>
      <c r="C92" s="1838"/>
      <c r="D92" s="1838"/>
      <c r="E92" s="1838"/>
      <c r="F92" s="1838"/>
      <c r="G92" s="1838"/>
      <c r="H92" s="1838"/>
    </row>
    <row r="93" spans="1:32" s="590" customFormat="1" ht="15.75">
      <c r="B93" s="1838"/>
      <c r="C93" s="1838"/>
      <c r="D93" s="1838"/>
      <c r="E93" s="1838"/>
      <c r="F93" s="1838"/>
      <c r="G93" s="1838"/>
      <c r="H93" s="1838"/>
    </row>
    <row r="94" spans="1:32" s="590" customFormat="1" ht="111.75" customHeight="1">
      <c r="B94" s="1755"/>
      <c r="C94" s="1755"/>
      <c r="D94" s="1755"/>
      <c r="E94" s="1755"/>
      <c r="F94" s="1755"/>
      <c r="G94" s="1755"/>
      <c r="H94" s="1755"/>
    </row>
    <row r="95" spans="1:32" s="590" customFormat="1" ht="15.75"/>
    <row r="96" spans="1:32" s="590" customFormat="1" ht="15.75">
      <c r="B96" s="1838"/>
      <c r="C96" s="1838"/>
      <c r="D96" s="1838"/>
      <c r="E96" s="1838"/>
      <c r="F96" s="1838"/>
      <c r="G96" s="1838"/>
      <c r="H96" s="1838"/>
    </row>
    <row r="97" spans="1:11" s="590" customFormat="1" ht="15.75">
      <c r="A97" s="588"/>
      <c r="B97" s="1838"/>
      <c r="C97" s="1838"/>
      <c r="D97" s="1838"/>
      <c r="E97" s="1838"/>
      <c r="F97" s="1838"/>
      <c r="G97" s="1838"/>
      <c r="H97" s="1838"/>
    </row>
    <row r="98" spans="1:11" s="590" customFormat="1" ht="63.75" customHeight="1">
      <c r="B98" s="1840"/>
      <c r="C98" s="1840"/>
      <c r="D98" s="1840"/>
      <c r="E98" s="1840"/>
      <c r="F98" s="1840"/>
      <c r="G98" s="1840"/>
      <c r="H98" s="1840"/>
      <c r="I98" s="658"/>
      <c r="J98" s="658"/>
      <c r="K98" s="658"/>
    </row>
    <row r="99" spans="1:11" s="590" customFormat="1" ht="15.75">
      <c r="B99" s="1767"/>
      <c r="C99" s="1767"/>
      <c r="D99" s="1767"/>
      <c r="E99" s="1767"/>
      <c r="F99" s="1767"/>
      <c r="G99" s="1767"/>
      <c r="H99" s="1767"/>
    </row>
    <row r="100" spans="1:11" s="590" customFormat="1" ht="15.75">
      <c r="A100" s="588"/>
      <c r="B100" s="1838"/>
      <c r="C100" s="1838"/>
      <c r="D100" s="1838"/>
      <c r="E100" s="1838"/>
      <c r="F100" s="1838"/>
      <c r="G100" s="1838"/>
      <c r="H100" s="1838"/>
    </row>
    <row r="101" spans="1:11" s="590" customFormat="1" ht="50.25" customHeight="1">
      <c r="B101" s="1839"/>
      <c r="C101" s="1839"/>
      <c r="D101" s="1839"/>
      <c r="E101" s="1839"/>
      <c r="F101" s="1839"/>
      <c r="G101" s="1839"/>
      <c r="H101" s="1839"/>
      <c r="I101" s="658"/>
      <c r="J101" s="658"/>
      <c r="K101" s="658"/>
    </row>
    <row r="102" spans="1:11" s="590" customFormat="1" ht="15.75">
      <c r="B102" s="1767"/>
      <c r="C102" s="1767"/>
      <c r="D102" s="1767"/>
      <c r="E102" s="1767"/>
      <c r="F102" s="1767"/>
      <c r="G102" s="1767"/>
      <c r="H102" s="1767"/>
      <c r="I102" s="658"/>
      <c r="J102" s="658"/>
      <c r="K102" s="658"/>
    </row>
    <row r="103" spans="1:11" s="590" customFormat="1" ht="15.75">
      <c r="A103" s="588"/>
      <c r="B103" s="1838"/>
      <c r="C103" s="1838"/>
      <c r="D103" s="1838"/>
      <c r="E103" s="1838"/>
      <c r="F103" s="1838"/>
      <c r="G103" s="1838"/>
      <c r="H103" s="1838"/>
    </row>
    <row r="104" spans="1:11" s="590" customFormat="1" ht="50.25" customHeight="1">
      <c r="B104" s="1840"/>
      <c r="C104" s="1840"/>
      <c r="D104" s="1840"/>
      <c r="E104" s="1840"/>
      <c r="F104" s="1840"/>
      <c r="G104" s="1840"/>
      <c r="H104" s="1840"/>
      <c r="I104" s="658"/>
      <c r="J104" s="658"/>
      <c r="K104" s="658"/>
    </row>
    <row r="105" spans="1:11" s="590" customFormat="1" ht="32.25" customHeight="1">
      <c r="B105" s="1840"/>
      <c r="C105" s="1840"/>
      <c r="D105" s="1840"/>
      <c r="E105" s="1840"/>
      <c r="F105" s="1840"/>
      <c r="G105" s="1840"/>
      <c r="H105" s="1840"/>
      <c r="I105" s="658"/>
      <c r="J105" s="658"/>
      <c r="K105" s="658"/>
    </row>
    <row r="106" spans="1:11" s="590" customFormat="1" ht="15.75">
      <c r="B106" s="1840"/>
      <c r="C106" s="1840"/>
      <c r="D106" s="1840"/>
      <c r="E106" s="1840"/>
      <c r="F106" s="1840"/>
      <c r="G106" s="1840"/>
      <c r="H106" s="1840"/>
      <c r="I106" s="658"/>
      <c r="J106" s="658"/>
      <c r="K106" s="658"/>
    </row>
    <row r="107" spans="1:11" s="590" customFormat="1" ht="15.75">
      <c r="A107" s="588"/>
      <c r="B107" s="1838"/>
      <c r="C107" s="1838"/>
      <c r="D107" s="1838"/>
      <c r="E107" s="1838"/>
      <c r="F107" s="1838"/>
      <c r="G107" s="1838"/>
      <c r="H107" s="1838"/>
    </row>
    <row r="108" spans="1:11" s="590" customFormat="1" ht="78.75" customHeight="1">
      <c r="B108" s="1755"/>
      <c r="C108" s="1755"/>
      <c r="D108" s="1755"/>
      <c r="E108" s="1755"/>
      <c r="F108" s="1755"/>
      <c r="G108" s="1755"/>
      <c r="H108" s="1755"/>
      <c r="I108" s="630"/>
      <c r="J108" s="630"/>
      <c r="K108" s="630"/>
    </row>
    <row r="109" spans="1:11" s="590" customFormat="1" ht="33.75" customHeight="1">
      <c r="B109" s="1755"/>
      <c r="C109" s="1755"/>
      <c r="D109" s="1755"/>
      <c r="E109" s="1755"/>
      <c r="F109" s="1755"/>
      <c r="G109" s="1755"/>
      <c r="H109" s="1755"/>
      <c r="I109" s="630"/>
      <c r="J109" s="630"/>
      <c r="K109" s="630"/>
    </row>
    <row r="110" spans="1:11" s="590" customFormat="1" ht="15.75">
      <c r="C110" s="670"/>
    </row>
    <row r="111" spans="1:11" s="590" customFormat="1" ht="15.75">
      <c r="A111" s="588"/>
      <c r="B111" s="1838"/>
      <c r="C111" s="1838"/>
      <c r="D111" s="1838"/>
      <c r="E111" s="1838"/>
      <c r="F111" s="1838"/>
      <c r="G111" s="1838"/>
      <c r="H111" s="1838"/>
    </row>
    <row r="112" spans="1:11" s="590" customFormat="1" ht="64.5" customHeight="1">
      <c r="B112" s="1839"/>
      <c r="C112" s="1839"/>
      <c r="D112" s="1839"/>
      <c r="E112" s="1839"/>
      <c r="F112" s="1839"/>
      <c r="G112" s="1839"/>
      <c r="H112" s="1839"/>
      <c r="I112" s="658"/>
      <c r="J112" s="658"/>
      <c r="K112" s="658"/>
    </row>
    <row r="113" spans="2:32" s="590" customFormat="1" ht="32.25" customHeight="1">
      <c r="B113" s="1839"/>
      <c r="C113" s="1839"/>
      <c r="D113" s="1839"/>
      <c r="E113" s="1839"/>
      <c r="F113" s="1839"/>
      <c r="G113" s="1839"/>
      <c r="H113" s="1839"/>
      <c r="I113" s="658"/>
      <c r="J113" s="658"/>
      <c r="K113" s="658"/>
    </row>
    <row r="114" spans="2:32" s="590" customFormat="1" ht="15.75">
      <c r="B114" s="1767"/>
      <c r="C114" s="1767"/>
      <c r="D114" s="1767"/>
      <c r="E114" s="1767"/>
      <c r="F114" s="1767"/>
      <c r="G114" s="1767"/>
      <c r="H114" s="1767"/>
      <c r="I114" s="658"/>
      <c r="J114" s="658"/>
      <c r="K114" s="658"/>
    </row>
    <row r="115" spans="2:32" s="590" customFormat="1" ht="15.75">
      <c r="I115" s="591"/>
      <c r="J115" s="591"/>
      <c r="K115" s="591"/>
      <c r="L115" s="591"/>
      <c r="M115" s="591"/>
      <c r="N115" s="591"/>
      <c r="P115" s="591"/>
      <c r="Q115" s="591"/>
      <c r="R115" s="591"/>
      <c r="S115" s="591"/>
      <c r="T115" s="591"/>
      <c r="U115" s="591"/>
      <c r="V115" s="591"/>
      <c r="W115" s="591"/>
      <c r="X115" s="591"/>
      <c r="Y115" s="591"/>
      <c r="Z115" s="591"/>
      <c r="AA115" s="591"/>
      <c r="AB115" s="591"/>
      <c r="AC115" s="591"/>
      <c r="AD115" s="591"/>
      <c r="AE115" s="591"/>
      <c r="AF115" s="591"/>
    </row>
  </sheetData>
  <mergeCells count="95">
    <mergeCell ref="C85:H88"/>
    <mergeCell ref="B11:H11"/>
    <mergeCell ref="B5:H5"/>
    <mergeCell ref="B6:H6"/>
    <mergeCell ref="B8:H8"/>
    <mergeCell ref="B9:H9"/>
    <mergeCell ref="B10:H10"/>
    <mergeCell ref="A23:H23"/>
    <mergeCell ref="B12:H12"/>
    <mergeCell ref="B13:H13"/>
    <mergeCell ref="B14:H14"/>
    <mergeCell ref="A15:H15"/>
    <mergeCell ref="B16:H16"/>
    <mergeCell ref="B17:H17"/>
    <mergeCell ref="B18:H18"/>
    <mergeCell ref="A19:H19"/>
    <mergeCell ref="A20:H20"/>
    <mergeCell ref="A21:H21"/>
    <mergeCell ref="A22:H22"/>
    <mergeCell ref="B36:C36"/>
    <mergeCell ref="A24:H24"/>
    <mergeCell ref="A25:H25"/>
    <mergeCell ref="A26:H26"/>
    <mergeCell ref="A27:H27"/>
    <mergeCell ref="A28:H28"/>
    <mergeCell ref="A29:H29"/>
    <mergeCell ref="A30:H30"/>
    <mergeCell ref="A31:H31"/>
    <mergeCell ref="A32:H32"/>
    <mergeCell ref="B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2:C62"/>
    <mergeCell ref="B49:C49"/>
    <mergeCell ref="B50:C50"/>
    <mergeCell ref="B51:C51"/>
    <mergeCell ref="B52:C52"/>
    <mergeCell ref="B53:C53"/>
    <mergeCell ref="B54:C54"/>
    <mergeCell ref="B57:C57"/>
    <mergeCell ref="B58:C58"/>
    <mergeCell ref="B59:C59"/>
    <mergeCell ref="B60:C60"/>
    <mergeCell ref="B61:C61"/>
    <mergeCell ref="B74:C74"/>
    <mergeCell ref="B63:C63"/>
    <mergeCell ref="B64:C64"/>
    <mergeCell ref="B65:C65"/>
    <mergeCell ref="B66:C66"/>
    <mergeCell ref="B67:C67"/>
    <mergeCell ref="B68:C68"/>
    <mergeCell ref="B69:C69"/>
    <mergeCell ref="B70:C70"/>
    <mergeCell ref="B71:C71"/>
    <mergeCell ref="B72:C72"/>
    <mergeCell ref="B73:C73"/>
    <mergeCell ref="B75:C75"/>
    <mergeCell ref="B76:C76"/>
    <mergeCell ref="B77:C77"/>
    <mergeCell ref="A80:H80"/>
    <mergeCell ref="B82:B83"/>
    <mergeCell ref="G82:H82"/>
    <mergeCell ref="B103:H103"/>
    <mergeCell ref="B91:H91"/>
    <mergeCell ref="B92:H92"/>
    <mergeCell ref="B93:H93"/>
    <mergeCell ref="B94:H94"/>
    <mergeCell ref="B96:H96"/>
    <mergeCell ref="B97:H97"/>
    <mergeCell ref="B98:H98"/>
    <mergeCell ref="B99:H99"/>
    <mergeCell ref="B100:H100"/>
    <mergeCell ref="B101:H101"/>
    <mergeCell ref="B102:H102"/>
    <mergeCell ref="B111:H111"/>
    <mergeCell ref="B112:H112"/>
    <mergeCell ref="B113:H113"/>
    <mergeCell ref="B114:H114"/>
    <mergeCell ref="B104:H104"/>
    <mergeCell ref="B105:H105"/>
    <mergeCell ref="B106:H106"/>
    <mergeCell ref="B107:H107"/>
    <mergeCell ref="B108:H108"/>
    <mergeCell ref="B109:H109"/>
  </mergeCells>
  <pageMargins left="0.7" right="0.55000000000000004" top="0.75" bottom="0.75" header="0.3" footer="0.3"/>
  <pageSetup paperSize="9" scale="71" fitToHeight="2" orientation="portrait" r:id="rId1"/>
  <rowBreaks count="2" manualBreakCount="2">
    <brk id="55" max="7" man="1"/>
    <brk id="102" max="7"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214"/>
  <sheetViews>
    <sheetView showGridLines="0" view="pageBreakPreview" topLeftCell="A118" zoomScale="110" zoomScaleSheetLayoutView="110" workbookViewId="0">
      <selection activeCell="L14" sqref="L14"/>
    </sheetView>
  </sheetViews>
  <sheetFormatPr defaultRowHeight="15.75"/>
  <cols>
    <col min="1" max="1" width="7" style="585" customWidth="1"/>
    <col min="2" max="2" width="42.140625" style="585" customWidth="1"/>
    <col min="3" max="3" width="11.28515625" style="585" customWidth="1"/>
    <col min="4" max="4" width="9.140625" style="585" customWidth="1"/>
    <col min="5" max="5" width="10.42578125" style="585" customWidth="1"/>
    <col min="6" max="8" width="8.140625" style="585" customWidth="1"/>
    <col min="9" max="11" width="9.140625" style="585"/>
    <col min="12" max="51" width="9.140625" style="122"/>
    <col min="52" max="16384" width="9.140625" style="585"/>
  </cols>
  <sheetData>
    <row r="1" spans="1:51">
      <c r="A1" s="2" t="s">
        <v>1285</v>
      </c>
    </row>
    <row r="2" spans="1:51">
      <c r="A2" s="2" t="s">
        <v>1286</v>
      </c>
    </row>
    <row r="4" spans="1:51">
      <c r="A4" s="2" t="s">
        <v>1047</v>
      </c>
      <c r="B4" s="2" t="s">
        <v>1287</v>
      </c>
      <c r="C4" s="2"/>
      <c r="D4" s="2"/>
    </row>
    <row r="5" spans="1:51">
      <c r="B5" s="2" t="s">
        <v>1288</v>
      </c>
    </row>
    <row r="6" spans="1:51" ht="131.25" customHeight="1">
      <c r="B6" s="1927" t="s">
        <v>1289</v>
      </c>
      <c r="C6" s="1927"/>
      <c r="D6" s="1927"/>
      <c r="E6" s="1927"/>
      <c r="F6" s="1927"/>
      <c r="G6" s="1927"/>
      <c r="H6" s="1927"/>
      <c r="I6" s="701"/>
      <c r="J6" s="702"/>
      <c r="K6" s="702"/>
      <c r="L6" s="702"/>
      <c r="M6" s="702"/>
      <c r="N6" s="702"/>
      <c r="O6" s="702"/>
      <c r="P6" s="702"/>
    </row>
    <row r="8" spans="1:51">
      <c r="A8" s="703" t="s">
        <v>1290</v>
      </c>
    </row>
    <row r="9" spans="1:51" s="705" customFormat="1">
      <c r="A9" s="122"/>
      <c r="B9" s="704" t="s">
        <v>1291</v>
      </c>
      <c r="C9" s="122"/>
      <c r="D9" s="122"/>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row>
    <row r="10" spans="1:51" s="705" customFormat="1" ht="84.75" customHeight="1">
      <c r="A10" s="122"/>
      <c r="B10" s="1927" t="s">
        <v>1292</v>
      </c>
      <c r="C10" s="1927"/>
      <c r="D10" s="1927"/>
      <c r="E10" s="1927"/>
      <c r="F10" s="1927"/>
      <c r="G10" s="1927"/>
      <c r="H10" s="1927"/>
      <c r="I10" s="701"/>
      <c r="J10" s="706"/>
      <c r="K10" s="706"/>
      <c r="L10" s="706"/>
      <c r="M10" s="706"/>
      <c r="N10" s="706"/>
      <c r="O10" s="706"/>
      <c r="P10" s="706"/>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row>
    <row r="11" spans="1:51">
      <c r="A11" s="169"/>
      <c r="B11" s="169"/>
      <c r="C11" s="169"/>
      <c r="D11" s="169"/>
      <c r="E11" s="169"/>
    </row>
    <row r="12" spans="1:51">
      <c r="A12" s="169"/>
      <c r="B12" s="707" t="s">
        <v>1293</v>
      </c>
      <c r="C12" s="169"/>
      <c r="D12" s="169"/>
      <c r="E12" s="169"/>
    </row>
    <row r="13" spans="1:51" s="122" customFormat="1" ht="71.25" customHeight="1">
      <c r="A13" s="585"/>
      <c r="B13" s="1927" t="s">
        <v>1294</v>
      </c>
      <c r="C13" s="1927"/>
      <c r="D13" s="1927"/>
      <c r="E13" s="1927"/>
      <c r="F13" s="1927"/>
      <c r="G13" s="1927"/>
      <c r="H13" s="1927"/>
      <c r="I13" s="701"/>
      <c r="J13" s="708"/>
      <c r="K13" s="708"/>
      <c r="L13" s="708"/>
      <c r="M13" s="708"/>
      <c r="N13" s="708"/>
      <c r="O13" s="708"/>
      <c r="P13" s="708"/>
    </row>
    <row r="14" spans="1:51" s="122" customFormat="1">
      <c r="A14" s="585"/>
      <c r="B14" s="1928"/>
      <c r="C14" s="1928"/>
      <c r="D14" s="1928"/>
      <c r="E14" s="1928"/>
      <c r="F14" s="585"/>
      <c r="G14" s="585"/>
      <c r="H14" s="585"/>
      <c r="I14" s="585"/>
      <c r="J14" s="585"/>
      <c r="K14" s="585"/>
    </row>
    <row r="15" spans="1:51" s="122" customFormat="1" ht="30.75" customHeight="1">
      <c r="A15" s="585"/>
      <c r="B15" s="1929" t="s">
        <v>1295</v>
      </c>
      <c r="C15" s="1929"/>
      <c r="D15" s="1929"/>
      <c r="E15" s="1929"/>
      <c r="F15" s="1929"/>
      <c r="G15" s="1929"/>
      <c r="H15" s="1929"/>
      <c r="I15" s="585"/>
      <c r="J15" s="585"/>
      <c r="K15" s="585"/>
    </row>
    <row r="16" spans="1:51" s="122" customFormat="1" ht="21.75" customHeight="1">
      <c r="A16" s="585"/>
      <c r="B16" s="709"/>
      <c r="C16" s="709"/>
      <c r="E16" s="709"/>
      <c r="H16" s="680" t="s">
        <v>1296</v>
      </c>
      <c r="I16" s="585"/>
      <c r="J16" s="585"/>
      <c r="K16" s="585"/>
    </row>
    <row r="17" spans="1:11" s="122" customFormat="1" ht="14.25" customHeight="1">
      <c r="A17" s="585"/>
      <c r="B17" s="1912" t="s">
        <v>1297</v>
      </c>
      <c r="C17" s="1912"/>
      <c r="D17" s="1912"/>
      <c r="E17" s="1930" t="s">
        <v>1060</v>
      </c>
      <c r="F17" s="1931"/>
      <c r="G17" s="1930" t="s">
        <v>1061</v>
      </c>
      <c r="H17" s="1931"/>
      <c r="I17" s="585"/>
      <c r="J17" s="585"/>
      <c r="K17" s="585"/>
    </row>
    <row r="18" spans="1:11" s="122" customFormat="1">
      <c r="A18" s="585"/>
      <c r="B18" s="1911" t="s">
        <v>21</v>
      </c>
      <c r="C18" s="1911"/>
      <c r="D18" s="1911"/>
      <c r="E18" s="1923"/>
      <c r="F18" s="1923"/>
      <c r="G18" s="1923"/>
      <c r="H18" s="1923"/>
      <c r="I18" s="585"/>
      <c r="J18" s="585"/>
      <c r="K18" s="585"/>
    </row>
    <row r="19" spans="1:11" s="122" customFormat="1">
      <c r="A19" s="585"/>
      <c r="B19" s="1911" t="s">
        <v>20</v>
      </c>
      <c r="C19" s="1911"/>
      <c r="D19" s="1911"/>
      <c r="E19" s="1923"/>
      <c r="F19" s="1923"/>
      <c r="G19" s="1923"/>
      <c r="H19" s="1923"/>
      <c r="I19" s="585"/>
      <c r="J19" s="585"/>
      <c r="K19" s="585"/>
    </row>
    <row r="20" spans="1:11" s="122" customFormat="1">
      <c r="A20" s="585"/>
      <c r="B20" s="1906" t="s">
        <v>1298</v>
      </c>
      <c r="C20" s="1906"/>
      <c r="D20" s="1906"/>
      <c r="E20" s="1932">
        <f>+E18+E19</f>
        <v>0</v>
      </c>
      <c r="F20" s="1932"/>
      <c r="G20" s="1932">
        <f>+G18+G19</f>
        <v>0</v>
      </c>
      <c r="H20" s="1932"/>
      <c r="I20" s="710"/>
      <c r="J20" s="585"/>
      <c r="K20" s="585"/>
    </row>
    <row r="21" spans="1:11" s="122" customFormat="1">
      <c r="A21" s="585"/>
      <c r="B21" s="711"/>
      <c r="C21" s="585"/>
      <c r="D21" s="712"/>
      <c r="E21" s="713"/>
      <c r="F21" s="713"/>
      <c r="G21" s="585"/>
      <c r="H21" s="585"/>
      <c r="I21" s="585"/>
      <c r="J21" s="585"/>
      <c r="K21" s="585"/>
    </row>
    <row r="22" spans="1:11" s="122" customFormat="1">
      <c r="A22" s="585"/>
      <c r="B22" s="1908" t="s">
        <v>1299</v>
      </c>
      <c r="C22" s="1908"/>
      <c r="D22" s="1908"/>
      <c r="E22" s="1908"/>
      <c r="F22" s="1908"/>
      <c r="G22" s="1908"/>
      <c r="H22" s="1908"/>
      <c r="I22" s="585"/>
      <c r="J22" s="585"/>
      <c r="K22" s="585"/>
    </row>
    <row r="23" spans="1:11" s="122" customFormat="1">
      <c r="A23" s="585"/>
      <c r="B23" s="711"/>
      <c r="C23" s="585"/>
      <c r="D23" s="585"/>
      <c r="E23" s="585"/>
      <c r="F23" s="585"/>
      <c r="G23" s="585"/>
      <c r="H23" s="680" t="s">
        <v>1296</v>
      </c>
      <c r="I23" s="585"/>
      <c r="J23" s="585"/>
      <c r="K23" s="585"/>
    </row>
    <row r="24" spans="1:11" s="122" customFormat="1" ht="30" customHeight="1">
      <c r="A24" s="714" t="s">
        <v>544</v>
      </c>
      <c r="B24" s="714" t="s">
        <v>0</v>
      </c>
      <c r="C24" s="1909" t="s">
        <v>1300</v>
      </c>
      <c r="D24" s="1910"/>
      <c r="E24" s="1909" t="s">
        <v>1301</v>
      </c>
      <c r="F24" s="1910"/>
      <c r="G24" s="1909" t="s">
        <v>1302</v>
      </c>
      <c r="H24" s="1910"/>
      <c r="I24" s="585"/>
      <c r="J24" s="585"/>
      <c r="K24" s="585"/>
    </row>
    <row r="25" spans="1:11" s="122" customFormat="1" ht="30" customHeight="1">
      <c r="A25" s="715"/>
      <c r="B25" s="716"/>
      <c r="C25" s="717" t="s">
        <v>1303</v>
      </c>
      <c r="D25" s="717" t="s">
        <v>1304</v>
      </c>
      <c r="E25" s="717" t="s">
        <v>1303</v>
      </c>
      <c r="F25" s="717" t="s">
        <v>1304</v>
      </c>
      <c r="G25" s="717" t="s">
        <v>1303</v>
      </c>
      <c r="H25" s="717" t="s">
        <v>1304</v>
      </c>
      <c r="I25" s="585"/>
      <c r="J25" s="585"/>
      <c r="K25" s="585"/>
    </row>
    <row r="26" spans="1:11" s="122" customFormat="1">
      <c r="A26" s="718" t="s">
        <v>790</v>
      </c>
      <c r="B26" s="719" t="s">
        <v>888</v>
      </c>
      <c r="C26" s="720"/>
      <c r="D26" s="720"/>
      <c r="E26" s="720"/>
      <c r="F26" s="720"/>
      <c r="G26" s="720"/>
      <c r="H26" s="720"/>
      <c r="I26" s="585"/>
      <c r="J26" s="585"/>
      <c r="K26" s="585"/>
    </row>
    <row r="27" spans="1:11" s="122" customFormat="1">
      <c r="A27" s="715" t="s">
        <v>791</v>
      </c>
      <c r="B27" s="721" t="s">
        <v>1305</v>
      </c>
      <c r="C27" s="722"/>
      <c r="D27" s="722"/>
      <c r="E27" s="722"/>
      <c r="F27" s="722"/>
      <c r="G27" s="722"/>
      <c r="H27" s="722"/>
      <c r="I27" s="585"/>
      <c r="J27" s="585"/>
      <c r="K27" s="585"/>
    </row>
    <row r="28" spans="1:11" s="122" customFormat="1">
      <c r="A28" s="715" t="s">
        <v>1047</v>
      </c>
      <c r="B28" s="723" t="s">
        <v>1306</v>
      </c>
      <c r="C28" s="720"/>
      <c r="D28" s="720"/>
      <c r="E28" s="720"/>
      <c r="F28" s="720"/>
      <c r="G28" s="720"/>
      <c r="H28" s="720"/>
      <c r="I28" s="585"/>
      <c r="J28" s="585"/>
      <c r="K28" s="585"/>
    </row>
    <row r="29" spans="1:11" s="122" customFormat="1">
      <c r="A29" s="715" t="s">
        <v>1058</v>
      </c>
      <c r="B29" s="723" t="s">
        <v>1307</v>
      </c>
      <c r="C29" s="720"/>
      <c r="D29" s="720"/>
      <c r="E29" s="720"/>
      <c r="F29" s="720"/>
      <c r="G29" s="720"/>
      <c r="H29" s="720"/>
      <c r="I29" s="585"/>
      <c r="J29" s="585"/>
      <c r="K29" s="585"/>
    </row>
    <row r="30" spans="1:11" s="122" customFormat="1">
      <c r="A30" s="715" t="s">
        <v>1063</v>
      </c>
      <c r="B30" s="723" t="s">
        <v>1308</v>
      </c>
      <c r="C30" s="720"/>
      <c r="D30" s="720"/>
      <c r="E30" s="720"/>
      <c r="F30" s="720"/>
      <c r="G30" s="720"/>
      <c r="H30" s="720"/>
      <c r="I30" s="585"/>
      <c r="J30" s="585"/>
      <c r="K30" s="585"/>
    </row>
    <row r="31" spans="1:11" s="122" customFormat="1" ht="31.5">
      <c r="A31" s="715"/>
      <c r="B31" s="721" t="s">
        <v>1309</v>
      </c>
      <c r="C31" s="724">
        <f t="shared" ref="C31:H31" si="0">SUM(C28:C30)</f>
        <v>0</v>
      </c>
      <c r="D31" s="724">
        <f t="shared" si="0"/>
        <v>0</v>
      </c>
      <c r="E31" s="724">
        <f t="shared" si="0"/>
        <v>0</v>
      </c>
      <c r="F31" s="724">
        <f t="shared" si="0"/>
        <v>0</v>
      </c>
      <c r="G31" s="724">
        <f t="shared" si="0"/>
        <v>0</v>
      </c>
      <c r="H31" s="724">
        <f t="shared" si="0"/>
        <v>0</v>
      </c>
      <c r="I31" s="585"/>
      <c r="J31" s="585"/>
      <c r="K31" s="585"/>
    </row>
    <row r="32" spans="1:11" s="122" customFormat="1">
      <c r="A32" s="715" t="s">
        <v>808</v>
      </c>
      <c r="B32" s="721" t="s">
        <v>1310</v>
      </c>
      <c r="C32" s="722"/>
      <c r="D32" s="722"/>
      <c r="E32" s="722"/>
      <c r="F32" s="722"/>
      <c r="G32" s="722"/>
      <c r="H32" s="722"/>
      <c r="I32" s="585"/>
      <c r="J32" s="585"/>
      <c r="K32" s="585"/>
    </row>
    <row r="33" spans="1:11" s="122" customFormat="1">
      <c r="A33" s="715"/>
      <c r="B33" s="723" t="s">
        <v>1311</v>
      </c>
      <c r="C33" s="720"/>
      <c r="D33" s="720"/>
      <c r="E33" s="720"/>
      <c r="F33" s="720"/>
      <c r="G33" s="720"/>
      <c r="H33" s="720"/>
      <c r="I33" s="585"/>
      <c r="J33" s="585"/>
      <c r="K33" s="585"/>
    </row>
    <row r="34" spans="1:11" s="122" customFormat="1">
      <c r="A34" s="715"/>
      <c r="B34" s="723" t="s">
        <v>1312</v>
      </c>
      <c r="C34" s="720"/>
      <c r="D34" s="720"/>
      <c r="E34" s="720"/>
      <c r="F34" s="720"/>
      <c r="G34" s="720"/>
      <c r="H34" s="720"/>
      <c r="I34" s="585"/>
      <c r="J34" s="585"/>
      <c r="K34" s="585"/>
    </row>
    <row r="35" spans="1:11" s="122" customFormat="1">
      <c r="A35" s="715" t="s">
        <v>1047</v>
      </c>
      <c r="B35" s="725" t="s">
        <v>1313</v>
      </c>
      <c r="C35" s="720"/>
      <c r="D35" s="720"/>
      <c r="E35" s="720"/>
      <c r="F35" s="720"/>
      <c r="G35" s="720"/>
      <c r="H35" s="720"/>
      <c r="I35" s="585"/>
      <c r="J35" s="585"/>
      <c r="K35" s="585"/>
    </row>
    <row r="36" spans="1:11" s="122" customFormat="1">
      <c r="A36" s="715" t="s">
        <v>1058</v>
      </c>
      <c r="B36" s="725" t="s">
        <v>1314</v>
      </c>
      <c r="C36" s="720"/>
      <c r="D36" s="720"/>
      <c r="E36" s="720"/>
      <c r="F36" s="720"/>
      <c r="G36" s="720"/>
      <c r="H36" s="720"/>
      <c r="I36" s="585"/>
      <c r="J36" s="585"/>
      <c r="K36" s="585"/>
    </row>
    <row r="37" spans="1:11" s="122" customFormat="1" ht="31.5">
      <c r="A37" s="715" t="s">
        <v>1063</v>
      </c>
      <c r="B37" s="723" t="s">
        <v>1315</v>
      </c>
      <c r="C37" s="720"/>
      <c r="D37" s="720"/>
      <c r="E37" s="720"/>
      <c r="F37" s="720"/>
      <c r="G37" s="720"/>
      <c r="H37" s="720"/>
      <c r="I37" s="585"/>
      <c r="J37" s="585"/>
      <c r="K37" s="585"/>
    </row>
    <row r="38" spans="1:11" s="122" customFormat="1" ht="31.5">
      <c r="A38" s="715"/>
      <c r="B38" s="721" t="s">
        <v>1316</v>
      </c>
      <c r="C38" s="724">
        <f t="shared" ref="C38:H38" si="1">SUM(C35:C37)</f>
        <v>0</v>
      </c>
      <c r="D38" s="724">
        <f t="shared" si="1"/>
        <v>0</v>
      </c>
      <c r="E38" s="724">
        <f t="shared" si="1"/>
        <v>0</v>
      </c>
      <c r="F38" s="724">
        <f t="shared" si="1"/>
        <v>0</v>
      </c>
      <c r="G38" s="724">
        <f t="shared" si="1"/>
        <v>0</v>
      </c>
      <c r="H38" s="724">
        <f t="shared" si="1"/>
        <v>0</v>
      </c>
      <c r="I38" s="585"/>
      <c r="J38" s="585"/>
      <c r="K38" s="585"/>
    </row>
    <row r="39" spans="1:11" s="122" customFormat="1">
      <c r="A39" s="715" t="s">
        <v>993</v>
      </c>
      <c r="B39" s="723" t="s">
        <v>1317</v>
      </c>
      <c r="C39" s="720"/>
      <c r="D39" s="720"/>
      <c r="E39" s="720"/>
      <c r="F39" s="720"/>
      <c r="G39" s="720"/>
      <c r="H39" s="720"/>
      <c r="I39" s="585"/>
      <c r="J39" s="585"/>
      <c r="K39" s="585"/>
    </row>
    <row r="40" spans="1:11" s="122" customFormat="1">
      <c r="A40" s="715" t="s">
        <v>1318</v>
      </c>
      <c r="B40" s="723" t="s">
        <v>1319</v>
      </c>
      <c r="C40" s="720"/>
      <c r="D40" s="720"/>
      <c r="E40" s="720"/>
      <c r="F40" s="720"/>
      <c r="G40" s="720"/>
      <c r="H40" s="720"/>
      <c r="I40" s="585"/>
      <c r="J40" s="585"/>
      <c r="K40" s="585"/>
    </row>
    <row r="41" spans="1:11" s="122" customFormat="1">
      <c r="A41" s="726" t="s">
        <v>1320</v>
      </c>
      <c r="B41" s="723" t="s">
        <v>1321</v>
      </c>
      <c r="C41" s="720"/>
      <c r="D41" s="720"/>
      <c r="E41" s="720"/>
      <c r="F41" s="720"/>
      <c r="G41" s="720"/>
      <c r="H41" s="720"/>
      <c r="I41" s="727"/>
      <c r="J41" s="727"/>
      <c r="K41" s="727"/>
    </row>
    <row r="42" spans="1:11" s="122" customFormat="1" ht="16.5" thickBot="1">
      <c r="A42" s="726" t="s">
        <v>1322</v>
      </c>
      <c r="B42" s="728" t="s">
        <v>1323</v>
      </c>
      <c r="C42" s="729">
        <f>+C26+C31+C38+C41</f>
        <v>0</v>
      </c>
      <c r="D42" s="729">
        <f>+D26+D31+D38+D41+D39</f>
        <v>0</v>
      </c>
      <c r="E42" s="729">
        <f>+E26-E30-E37+E41</f>
        <v>0</v>
      </c>
      <c r="F42" s="729">
        <f>+F26-F30-F37+F41+F40</f>
        <v>0</v>
      </c>
      <c r="G42" s="729">
        <f>+G26+G31+G38-G41+G39</f>
        <v>0</v>
      </c>
      <c r="H42" s="729">
        <f>+H26+H31+H38-H41+H39+H40</f>
        <v>0</v>
      </c>
      <c r="I42" s="713"/>
      <c r="J42" s="713"/>
      <c r="K42" s="713"/>
    </row>
    <row r="43" spans="1:11" s="122" customFormat="1">
      <c r="A43" s="727"/>
      <c r="B43" s="585"/>
      <c r="C43" s="585"/>
      <c r="D43" s="585"/>
      <c r="E43" s="585"/>
      <c r="F43" s="585"/>
      <c r="G43" s="585"/>
      <c r="H43" s="585"/>
      <c r="I43" s="585"/>
      <c r="J43" s="585"/>
      <c r="K43" s="585"/>
    </row>
    <row r="44" spans="1:11" s="122" customFormat="1">
      <c r="A44" s="727"/>
      <c r="B44" s="1925" t="s">
        <v>1324</v>
      </c>
      <c r="C44" s="1925"/>
      <c r="D44" s="1925"/>
      <c r="E44" s="1925"/>
      <c r="F44" s="1925"/>
      <c r="G44" s="1925"/>
      <c r="H44" s="1925"/>
      <c r="I44" s="730"/>
      <c r="J44" s="730"/>
      <c r="K44" s="730"/>
    </row>
    <row r="45" spans="1:11" s="122" customFormat="1" ht="15.75" customHeight="1">
      <c r="A45" s="727"/>
      <c r="B45" s="730"/>
      <c r="C45" s="730"/>
      <c r="E45" s="730"/>
      <c r="F45" s="730"/>
      <c r="G45" s="730"/>
      <c r="H45" s="680" t="s">
        <v>1296</v>
      </c>
      <c r="I45" s="730"/>
      <c r="J45" s="730"/>
      <c r="K45" s="730"/>
    </row>
    <row r="46" spans="1:11" s="122" customFormat="1" ht="15.75" customHeight="1">
      <c r="A46" s="731" t="s">
        <v>544</v>
      </c>
      <c r="B46" s="1926" t="s">
        <v>0</v>
      </c>
      <c r="C46" s="1926"/>
      <c r="D46" s="1926"/>
      <c r="E46" s="1912" t="s">
        <v>1325</v>
      </c>
      <c r="F46" s="1912"/>
      <c r="G46" s="1912" t="s">
        <v>1326</v>
      </c>
      <c r="H46" s="1912"/>
      <c r="I46" s="585"/>
      <c r="J46" s="585"/>
      <c r="K46" s="585"/>
    </row>
    <row r="47" spans="1:11" s="122" customFormat="1">
      <c r="A47" s="48" t="s">
        <v>250</v>
      </c>
      <c r="B47" s="1918" t="s">
        <v>1327</v>
      </c>
      <c r="C47" s="1918"/>
      <c r="D47" s="1918"/>
      <c r="E47" s="1922"/>
      <c r="F47" s="1922"/>
      <c r="G47" s="1922"/>
      <c r="H47" s="1922"/>
      <c r="I47" s="585"/>
      <c r="J47" s="585"/>
      <c r="K47" s="585"/>
    </row>
    <row r="48" spans="1:11" s="122" customFormat="1">
      <c r="A48" s="732"/>
      <c r="B48" s="1922" t="s">
        <v>1328</v>
      </c>
      <c r="C48" s="1922"/>
      <c r="D48" s="1922"/>
      <c r="E48" s="1923"/>
      <c r="F48" s="1923"/>
      <c r="G48" s="1923"/>
      <c r="H48" s="1923"/>
      <c r="I48" s="585"/>
      <c r="J48" s="585"/>
      <c r="K48" s="585"/>
    </row>
    <row r="49" spans="1:16" s="122" customFormat="1">
      <c r="A49" s="732"/>
      <c r="B49" s="1922" t="s">
        <v>1329</v>
      </c>
      <c r="C49" s="1922"/>
      <c r="D49" s="1922"/>
      <c r="E49" s="1923"/>
      <c r="F49" s="1923"/>
      <c r="G49" s="1923"/>
      <c r="H49" s="1923"/>
      <c r="I49" s="585"/>
      <c r="J49" s="585"/>
      <c r="K49" s="585"/>
    </row>
    <row r="50" spans="1:16" s="122" customFormat="1">
      <c r="A50" s="732"/>
      <c r="B50" s="1922" t="s">
        <v>1330</v>
      </c>
      <c r="C50" s="1922"/>
      <c r="D50" s="1922"/>
      <c r="E50" s="1923"/>
      <c r="F50" s="1923"/>
      <c r="G50" s="1923"/>
      <c r="H50" s="1923"/>
      <c r="I50" s="585"/>
      <c r="J50" s="585"/>
      <c r="K50" s="585"/>
    </row>
    <row r="51" spans="1:16" s="122" customFormat="1">
      <c r="A51" s="732"/>
      <c r="B51" s="1922" t="s">
        <v>762</v>
      </c>
      <c r="C51" s="1922"/>
      <c r="D51" s="1922"/>
      <c r="E51" s="1870">
        <f>SUM(E48:E50)</f>
        <v>0</v>
      </c>
      <c r="F51" s="1870"/>
      <c r="G51" s="1870">
        <f>SUM(G48:G50)</f>
        <v>0</v>
      </c>
      <c r="H51" s="1870"/>
      <c r="I51" s="585"/>
      <c r="J51" s="585"/>
      <c r="K51" s="585"/>
    </row>
    <row r="52" spans="1:16" s="122" customFormat="1">
      <c r="A52" s="48" t="s">
        <v>248</v>
      </c>
      <c r="B52" s="1918" t="s">
        <v>1331</v>
      </c>
      <c r="C52" s="1918"/>
      <c r="D52" s="1918"/>
      <c r="E52" s="1924"/>
      <c r="F52" s="1924"/>
      <c r="G52" s="1924"/>
      <c r="H52" s="1924"/>
      <c r="I52" s="585"/>
      <c r="J52" s="585"/>
      <c r="K52" s="585"/>
    </row>
    <row r="53" spans="1:16" s="122" customFormat="1">
      <c r="A53" s="732"/>
      <c r="B53" s="1922" t="s">
        <v>1332</v>
      </c>
      <c r="C53" s="1922"/>
      <c r="D53" s="1922"/>
      <c r="E53" s="1923"/>
      <c r="F53" s="1923"/>
      <c r="G53" s="1923"/>
      <c r="H53" s="1923"/>
      <c r="I53" s="585"/>
      <c r="J53" s="585"/>
      <c r="K53" s="585"/>
    </row>
    <row r="54" spans="1:16" s="122" customFormat="1">
      <c r="A54" s="732"/>
      <c r="B54" s="1922" t="s">
        <v>1333</v>
      </c>
      <c r="C54" s="1922"/>
      <c r="D54" s="1922"/>
      <c r="E54" s="1923"/>
      <c r="F54" s="1923"/>
      <c r="G54" s="1923"/>
      <c r="H54" s="1923"/>
      <c r="I54" s="585"/>
      <c r="J54" s="585"/>
      <c r="K54" s="585"/>
    </row>
    <row r="55" spans="1:16" s="122" customFormat="1">
      <c r="A55" s="732"/>
      <c r="B55" s="1922" t="s">
        <v>1334</v>
      </c>
      <c r="C55" s="1922"/>
      <c r="D55" s="1922"/>
      <c r="E55" s="1923"/>
      <c r="F55" s="1923"/>
      <c r="G55" s="1923"/>
      <c r="H55" s="1923"/>
      <c r="I55" s="585"/>
      <c r="J55" s="585"/>
      <c r="K55" s="585"/>
    </row>
    <row r="56" spans="1:16" s="122" customFormat="1">
      <c r="A56" s="732"/>
      <c r="B56" s="1922" t="s">
        <v>763</v>
      </c>
      <c r="C56" s="1922"/>
      <c r="D56" s="1922"/>
      <c r="E56" s="1870">
        <f>SUM(E53:E55)</f>
        <v>0</v>
      </c>
      <c r="F56" s="1870"/>
      <c r="G56" s="1870">
        <f>SUM(G53:G55)</f>
        <v>0</v>
      </c>
      <c r="H56" s="1870"/>
      <c r="I56" s="585"/>
      <c r="J56" s="585"/>
      <c r="K56" s="585"/>
    </row>
    <row r="57" spans="1:16" s="122" customFormat="1">
      <c r="A57" s="732"/>
      <c r="B57" s="1918" t="s">
        <v>1335</v>
      </c>
      <c r="C57" s="1918"/>
      <c r="D57" s="1918"/>
      <c r="E57" s="1919">
        <f>+E56+E51</f>
        <v>0</v>
      </c>
      <c r="F57" s="1919"/>
      <c r="G57" s="1919">
        <f>+G56+G51</f>
        <v>0</v>
      </c>
      <c r="H57" s="1919"/>
      <c r="I57" s="585"/>
      <c r="J57" s="585"/>
      <c r="K57" s="585"/>
    </row>
    <row r="58" spans="1:16" s="122" customFormat="1">
      <c r="A58" s="727"/>
      <c r="B58" s="585"/>
      <c r="C58" s="585"/>
      <c r="D58" s="585"/>
      <c r="E58" s="585"/>
      <c r="F58" s="585"/>
      <c r="G58" s="585"/>
      <c r="H58" s="585"/>
      <c r="I58" s="585"/>
      <c r="J58" s="585"/>
      <c r="K58" s="585"/>
    </row>
    <row r="59" spans="1:16" s="122" customFormat="1">
      <c r="A59" s="2" t="s">
        <v>1336</v>
      </c>
      <c r="B59" s="585"/>
      <c r="C59" s="585"/>
      <c r="D59" s="585"/>
      <c r="E59" s="585"/>
      <c r="F59" s="585"/>
      <c r="G59" s="585"/>
      <c r="H59" s="585"/>
      <c r="I59" s="585"/>
      <c r="J59" s="585"/>
      <c r="K59" s="585"/>
    </row>
    <row r="60" spans="1:16" s="122" customFormat="1" ht="66.75" customHeight="1">
      <c r="A60" s="727"/>
      <c r="B60" s="1916" t="s">
        <v>1337</v>
      </c>
      <c r="C60" s="1916"/>
      <c r="D60" s="1916"/>
      <c r="E60" s="1916"/>
      <c r="F60" s="1916"/>
      <c r="G60" s="1916"/>
      <c r="H60" s="1916"/>
      <c r="I60" s="701"/>
      <c r="J60" s="706"/>
      <c r="K60" s="706"/>
      <c r="L60" s="706"/>
      <c r="M60" s="706"/>
      <c r="N60" s="706"/>
      <c r="O60" s="706"/>
      <c r="P60" s="706"/>
    </row>
    <row r="61" spans="1:16" s="122" customFormat="1" ht="31.5" customHeight="1">
      <c r="A61" s="727"/>
      <c r="B61" s="1840" t="s">
        <v>1338</v>
      </c>
      <c r="C61" s="1840"/>
      <c r="D61" s="1840"/>
      <c r="E61" s="1840"/>
      <c r="F61" s="1840"/>
      <c r="G61" s="1840"/>
      <c r="H61" s="1840"/>
      <c r="I61" s="585"/>
      <c r="J61" s="706"/>
      <c r="K61" s="706"/>
      <c r="L61" s="706"/>
      <c r="M61" s="706"/>
      <c r="N61" s="706"/>
      <c r="O61" s="706"/>
      <c r="P61" s="706"/>
    </row>
    <row r="62" spans="1:16" s="122" customFormat="1" ht="15.75" customHeight="1">
      <c r="A62" s="727"/>
      <c r="B62" s="706"/>
      <c r="C62" s="706"/>
      <c r="D62" s="706"/>
      <c r="E62" s="706"/>
      <c r="F62" s="706"/>
      <c r="G62" s="706"/>
      <c r="H62" s="706"/>
      <c r="I62" s="585"/>
      <c r="J62" s="706"/>
      <c r="K62" s="706"/>
      <c r="L62" s="706"/>
      <c r="M62" s="706"/>
      <c r="N62" s="706"/>
      <c r="O62" s="706"/>
      <c r="P62" s="706"/>
    </row>
    <row r="63" spans="1:16" s="122" customFormat="1" ht="30.75" customHeight="1">
      <c r="A63" s="727"/>
      <c r="B63" s="1920" t="s">
        <v>1339</v>
      </c>
      <c r="C63" s="1920"/>
      <c r="D63" s="1920"/>
      <c r="E63" s="1920"/>
      <c r="F63" s="1920"/>
      <c r="G63" s="1920"/>
      <c r="H63" s="1920"/>
      <c r="I63" s="585"/>
      <c r="J63" s="585"/>
      <c r="K63" s="585"/>
    </row>
    <row r="64" spans="1:16" s="122" customFormat="1" ht="14.25" customHeight="1">
      <c r="A64" s="585"/>
      <c r="B64" s="709"/>
      <c r="C64" s="585"/>
      <c r="E64" s="733"/>
      <c r="F64" s="585"/>
      <c r="G64" s="585"/>
      <c r="H64" s="680" t="s">
        <v>1296</v>
      </c>
      <c r="I64" s="585"/>
      <c r="J64" s="585"/>
      <c r="K64" s="585"/>
    </row>
    <row r="65" spans="1:14" s="122" customFormat="1">
      <c r="A65" s="585"/>
      <c r="B65" s="1912" t="s">
        <v>1297</v>
      </c>
      <c r="C65" s="1912"/>
      <c r="D65" s="1912"/>
      <c r="E65" s="1921" t="s">
        <v>1060</v>
      </c>
      <c r="F65" s="1921"/>
      <c r="G65" s="1921" t="s">
        <v>1061</v>
      </c>
      <c r="H65" s="1921"/>
      <c r="I65" s="727"/>
      <c r="J65" s="585"/>
      <c r="K65" s="585"/>
      <c r="L65" s="585"/>
      <c r="M65" s="585"/>
      <c r="N65" s="585"/>
    </row>
    <row r="66" spans="1:14" s="122" customFormat="1">
      <c r="A66" s="585"/>
      <c r="B66" s="1911" t="s">
        <v>21</v>
      </c>
      <c r="C66" s="1911"/>
      <c r="D66" s="1911"/>
      <c r="E66" s="1870"/>
      <c r="F66" s="1870"/>
      <c r="G66" s="1870"/>
      <c r="H66" s="1870"/>
      <c r="I66" s="713"/>
      <c r="J66" s="585"/>
      <c r="K66" s="585"/>
      <c r="L66" s="585"/>
      <c r="M66" s="585"/>
      <c r="N66" s="585"/>
    </row>
    <row r="67" spans="1:14" s="122" customFormat="1">
      <c r="A67" s="585"/>
      <c r="B67" s="1911" t="s">
        <v>20</v>
      </c>
      <c r="C67" s="1911"/>
      <c r="D67" s="1911"/>
      <c r="E67" s="1870"/>
      <c r="F67" s="1870"/>
      <c r="G67" s="1870"/>
      <c r="H67" s="1870"/>
      <c r="I67" s="713"/>
      <c r="J67" s="585"/>
      <c r="K67" s="585"/>
      <c r="L67" s="585"/>
      <c r="M67" s="585"/>
      <c r="N67" s="585"/>
    </row>
    <row r="68" spans="1:14" s="122" customFormat="1">
      <c r="A68" s="585"/>
      <c r="B68" s="1906" t="s">
        <v>1298</v>
      </c>
      <c r="C68" s="1906"/>
      <c r="D68" s="1906"/>
      <c r="E68" s="1919">
        <f>+E66+E67</f>
        <v>0</v>
      </c>
      <c r="F68" s="1919"/>
      <c r="G68" s="1919">
        <f>+G66+G67</f>
        <v>0</v>
      </c>
      <c r="H68" s="1919"/>
      <c r="I68" s="713"/>
      <c r="J68" s="585"/>
      <c r="K68" s="585"/>
      <c r="L68" s="585"/>
      <c r="M68" s="585"/>
      <c r="N68" s="585"/>
    </row>
    <row r="69" spans="1:14" s="122" customFormat="1">
      <c r="A69" s="727"/>
      <c r="B69" s="585"/>
      <c r="C69" s="585"/>
      <c r="D69" s="585"/>
      <c r="E69" s="585"/>
      <c r="F69" s="585"/>
      <c r="G69" s="585"/>
      <c r="H69" s="585"/>
      <c r="I69" s="585"/>
      <c r="J69" s="585"/>
      <c r="K69" s="585"/>
    </row>
    <row r="70" spans="1:14" ht="15.75" customHeight="1">
      <c r="B70" s="734" t="s">
        <v>1299</v>
      </c>
      <c r="C70" s="734"/>
      <c r="D70" s="734"/>
      <c r="E70" s="734"/>
      <c r="F70" s="735"/>
      <c r="G70" s="711"/>
      <c r="H70" s="680" t="s">
        <v>1296</v>
      </c>
    </row>
    <row r="71" spans="1:14" ht="33" customHeight="1">
      <c r="A71" s="736" t="s">
        <v>544</v>
      </c>
      <c r="B71" s="736" t="s">
        <v>0</v>
      </c>
      <c r="C71" s="1871" t="s">
        <v>1300</v>
      </c>
      <c r="D71" s="1871"/>
      <c r="E71" s="1871" t="s">
        <v>1301</v>
      </c>
      <c r="F71" s="1871"/>
      <c r="G71" s="1871" t="s">
        <v>1302</v>
      </c>
      <c r="H71" s="1871"/>
    </row>
    <row r="72" spans="1:14" ht="20.25" customHeight="1">
      <c r="A72" s="737"/>
      <c r="B72" s="737"/>
      <c r="C72" s="717" t="s">
        <v>1303</v>
      </c>
      <c r="D72" s="717" t="s">
        <v>1304</v>
      </c>
      <c r="E72" s="717" t="s">
        <v>1303</v>
      </c>
      <c r="F72" s="717" t="s">
        <v>1304</v>
      </c>
      <c r="G72" s="717" t="s">
        <v>1303</v>
      </c>
      <c r="H72" s="717" t="s">
        <v>1304</v>
      </c>
    </row>
    <row r="73" spans="1:14">
      <c r="A73" s="715" t="s">
        <v>790</v>
      </c>
      <c r="B73" s="732" t="s">
        <v>888</v>
      </c>
      <c r="C73" s="738"/>
      <c r="D73" s="738"/>
      <c r="E73" s="738"/>
      <c r="F73" s="738"/>
      <c r="G73" s="738"/>
      <c r="H73" s="738"/>
    </row>
    <row r="74" spans="1:14">
      <c r="A74" s="715" t="s">
        <v>791</v>
      </c>
      <c r="B74" s="739" t="s">
        <v>1305</v>
      </c>
      <c r="C74" s="738"/>
      <c r="D74" s="738"/>
      <c r="E74" s="738"/>
      <c r="F74" s="738"/>
      <c r="G74" s="738"/>
      <c r="H74" s="738"/>
    </row>
    <row r="75" spans="1:14">
      <c r="A75" s="715" t="s">
        <v>1047</v>
      </c>
      <c r="B75" s="732" t="s">
        <v>1306</v>
      </c>
      <c r="C75" s="738"/>
      <c r="D75" s="738"/>
      <c r="E75" s="738"/>
      <c r="F75" s="738"/>
      <c r="G75" s="738"/>
      <c r="H75" s="738"/>
    </row>
    <row r="76" spans="1:14">
      <c r="A76" s="715" t="s">
        <v>1058</v>
      </c>
      <c r="B76" s="732" t="s">
        <v>1307</v>
      </c>
      <c r="C76" s="738"/>
      <c r="D76" s="738"/>
      <c r="E76" s="738"/>
      <c r="F76" s="738"/>
      <c r="G76" s="738"/>
      <c r="H76" s="738"/>
    </row>
    <row r="77" spans="1:14">
      <c r="A77" s="715" t="s">
        <v>1063</v>
      </c>
      <c r="B77" s="732" t="s">
        <v>1308</v>
      </c>
      <c r="C77" s="738"/>
      <c r="D77" s="738"/>
      <c r="E77" s="738"/>
      <c r="F77" s="738"/>
      <c r="G77" s="738"/>
      <c r="H77" s="738"/>
    </row>
    <row r="78" spans="1:14">
      <c r="A78" s="715"/>
      <c r="B78" s="739" t="s">
        <v>1340</v>
      </c>
      <c r="C78" s="740">
        <f>SUM(C75:C77)</f>
        <v>0</v>
      </c>
      <c r="D78" s="740">
        <f>SUM(D75:D77)</f>
        <v>0</v>
      </c>
      <c r="E78" s="720"/>
      <c r="F78" s="720"/>
      <c r="G78" s="741">
        <f>+C78-E78</f>
        <v>0</v>
      </c>
      <c r="H78" s="740">
        <f>+D78-F78</f>
        <v>0</v>
      </c>
    </row>
    <row r="79" spans="1:14">
      <c r="A79" s="715" t="s">
        <v>808</v>
      </c>
      <c r="B79" s="739" t="s">
        <v>1310</v>
      </c>
      <c r="C79" s="742"/>
      <c r="D79" s="742"/>
      <c r="E79" s="722"/>
      <c r="F79" s="722"/>
      <c r="G79" s="742"/>
      <c r="H79" s="742"/>
    </row>
    <row r="80" spans="1:14">
      <c r="A80" s="715"/>
      <c r="B80" s="732" t="s">
        <v>1311</v>
      </c>
      <c r="C80" s="738"/>
      <c r="D80" s="738"/>
      <c r="E80" s="738"/>
      <c r="F80" s="738"/>
      <c r="G80" s="738"/>
      <c r="H80" s="738"/>
    </row>
    <row r="81" spans="1:16">
      <c r="A81" s="715"/>
      <c r="B81" s="732" t="s">
        <v>1312</v>
      </c>
      <c r="C81" s="738"/>
      <c r="D81" s="738"/>
      <c r="E81" s="738"/>
      <c r="F81" s="738"/>
      <c r="G81" s="738"/>
      <c r="H81" s="738"/>
    </row>
    <row r="82" spans="1:16">
      <c r="A82" s="715" t="s">
        <v>1047</v>
      </c>
      <c r="B82" s="743" t="s">
        <v>1313</v>
      </c>
      <c r="C82" s="738"/>
      <c r="D82" s="738"/>
      <c r="E82" s="738"/>
      <c r="F82" s="738"/>
      <c r="G82" s="738"/>
      <c r="H82" s="738"/>
    </row>
    <row r="83" spans="1:16">
      <c r="A83" s="715" t="s">
        <v>1058</v>
      </c>
      <c r="B83" s="743" t="s">
        <v>1314</v>
      </c>
      <c r="C83" s="738"/>
      <c r="D83" s="738"/>
      <c r="E83" s="738"/>
      <c r="F83" s="738"/>
      <c r="G83" s="738"/>
      <c r="H83" s="738"/>
    </row>
    <row r="84" spans="1:16" s="122" customFormat="1" ht="31.5">
      <c r="A84" s="715" t="s">
        <v>1063</v>
      </c>
      <c r="B84" s="732" t="s">
        <v>1315</v>
      </c>
      <c r="C84" s="742"/>
      <c r="D84" s="742"/>
      <c r="E84" s="722"/>
      <c r="F84" s="722"/>
      <c r="G84" s="742"/>
      <c r="H84" s="742"/>
      <c r="I84" s="585"/>
      <c r="J84" s="585"/>
      <c r="K84" s="585"/>
    </row>
    <row r="85" spans="1:16" s="122" customFormat="1" ht="31.5">
      <c r="A85" s="715"/>
      <c r="B85" s="739" t="s">
        <v>1341</v>
      </c>
      <c r="C85" s="740">
        <f>SUM(C82:C84)</f>
        <v>0</v>
      </c>
      <c r="D85" s="740">
        <f>SUM(D82:D84)</f>
        <v>0</v>
      </c>
      <c r="E85" s="744">
        <v>0</v>
      </c>
      <c r="F85" s="744">
        <v>0</v>
      </c>
      <c r="G85" s="741">
        <f>+C85-E85</f>
        <v>0</v>
      </c>
      <c r="H85" s="740">
        <f>+D85-F85</f>
        <v>0</v>
      </c>
      <c r="I85" s="585"/>
      <c r="J85" s="585"/>
      <c r="K85" s="585"/>
    </row>
    <row r="86" spans="1:16" s="122" customFormat="1">
      <c r="A86" s="715" t="s">
        <v>993</v>
      </c>
      <c r="B86" s="732" t="s">
        <v>1317</v>
      </c>
      <c r="C86" s="742"/>
      <c r="D86" s="742"/>
      <c r="E86" s="745"/>
      <c r="F86" s="745"/>
      <c r="G86" s="742"/>
      <c r="H86" s="742"/>
      <c r="I86" s="585"/>
      <c r="J86" s="585"/>
      <c r="K86" s="585"/>
    </row>
    <row r="87" spans="1:16" s="122" customFormat="1">
      <c r="A87" s="715" t="s">
        <v>1318</v>
      </c>
      <c r="B87" s="732" t="s">
        <v>1321</v>
      </c>
      <c r="C87" s="738"/>
      <c r="D87" s="738"/>
      <c r="E87" s="738"/>
      <c r="F87" s="738"/>
      <c r="G87" s="738"/>
      <c r="H87" s="738"/>
      <c r="I87" s="585"/>
      <c r="J87" s="585"/>
      <c r="K87" s="585"/>
    </row>
    <row r="88" spans="1:16" s="122" customFormat="1">
      <c r="A88" s="726" t="s">
        <v>1320</v>
      </c>
      <c r="B88" s="746" t="s">
        <v>1342</v>
      </c>
      <c r="C88" s="747">
        <f>+C73+C78+C85+C87</f>
        <v>0</v>
      </c>
      <c r="D88" s="747">
        <f>+D73+D78+D85+D87</f>
        <v>0</v>
      </c>
      <c r="E88" s="744">
        <v>0</v>
      </c>
      <c r="F88" s="744">
        <v>0</v>
      </c>
      <c r="G88" s="747">
        <f>+G73+G78+G85+G87</f>
        <v>0</v>
      </c>
      <c r="H88" s="747">
        <f>+H73+H78+H85+H87</f>
        <v>0</v>
      </c>
      <c r="I88" s="585"/>
      <c r="J88" s="585"/>
      <c r="K88" s="585"/>
    </row>
    <row r="89" spans="1:16" s="122" customFormat="1">
      <c r="A89" s="748"/>
      <c r="B89" s="585"/>
      <c r="C89" s="585"/>
      <c r="D89" s="585"/>
      <c r="E89" s="585"/>
      <c r="F89" s="585"/>
      <c r="G89" s="585"/>
      <c r="H89" s="585"/>
      <c r="I89" s="585"/>
      <c r="J89" s="585"/>
      <c r="K89" s="585"/>
    </row>
    <row r="90" spans="1:16" s="122" customFormat="1">
      <c r="A90" s="2" t="s">
        <v>1343</v>
      </c>
      <c r="B90" s="585"/>
      <c r="C90" s="585"/>
      <c r="D90" s="585"/>
      <c r="E90" s="585"/>
      <c r="F90" s="585"/>
      <c r="G90" s="585"/>
      <c r="H90" s="585"/>
      <c r="I90" s="585"/>
      <c r="J90" s="585"/>
      <c r="K90" s="585"/>
    </row>
    <row r="91" spans="1:16" s="122" customFormat="1" ht="99" customHeight="1">
      <c r="A91" s="727"/>
      <c r="B91" s="1916" t="s">
        <v>1344</v>
      </c>
      <c r="C91" s="1916"/>
      <c r="D91" s="1916"/>
      <c r="E91" s="1916"/>
      <c r="F91" s="1916"/>
      <c r="G91" s="1916"/>
      <c r="H91" s="1916"/>
      <c r="I91" s="701"/>
      <c r="J91" s="702"/>
      <c r="K91" s="702"/>
      <c r="L91" s="702"/>
      <c r="M91" s="702"/>
      <c r="N91" s="702"/>
      <c r="O91" s="702"/>
      <c r="P91" s="702"/>
    </row>
    <row r="92" spans="1:16" ht="33.75" customHeight="1">
      <c r="B92" s="1917" t="s">
        <v>1345</v>
      </c>
      <c r="C92" s="1917"/>
      <c r="D92" s="1917"/>
      <c r="E92" s="1917"/>
      <c r="F92" s="1917"/>
      <c r="G92" s="1917"/>
      <c r="H92" s="1917"/>
      <c r="J92" s="702"/>
      <c r="K92" s="702"/>
      <c r="L92" s="702"/>
      <c r="M92" s="702"/>
      <c r="N92" s="702"/>
      <c r="O92" s="702"/>
      <c r="P92" s="702"/>
    </row>
    <row r="93" spans="1:16" ht="15.75" customHeight="1">
      <c r="B93" s="702"/>
      <c r="J93" s="702"/>
      <c r="K93" s="702"/>
      <c r="L93" s="702"/>
      <c r="M93" s="702"/>
      <c r="N93" s="702"/>
      <c r="O93" s="702"/>
      <c r="P93" s="702"/>
    </row>
    <row r="94" spans="1:16" s="122" customFormat="1">
      <c r="A94" s="585"/>
      <c r="B94" s="711" t="s">
        <v>1346</v>
      </c>
      <c r="C94" s="585"/>
      <c r="E94" s="585"/>
      <c r="F94" s="585"/>
      <c r="G94" s="585"/>
      <c r="H94" s="680" t="s">
        <v>1296</v>
      </c>
      <c r="I94" s="585"/>
      <c r="J94" s="585"/>
      <c r="K94" s="585"/>
    </row>
    <row r="95" spans="1:16" s="122" customFormat="1">
      <c r="A95" s="585"/>
      <c r="B95" s="1912" t="s">
        <v>1297</v>
      </c>
      <c r="C95" s="1912"/>
      <c r="D95" s="1912"/>
      <c r="E95" s="1918" t="s">
        <v>1061</v>
      </c>
      <c r="F95" s="1918"/>
      <c r="G95" s="1912" t="s">
        <v>1347</v>
      </c>
      <c r="H95" s="1912"/>
      <c r="I95" s="585"/>
      <c r="J95" s="585"/>
      <c r="K95" s="585"/>
      <c r="L95" s="585"/>
      <c r="M95" s="585"/>
      <c r="N95" s="585"/>
    </row>
    <row r="96" spans="1:16" s="122" customFormat="1">
      <c r="A96" s="585"/>
      <c r="B96" s="1911" t="s">
        <v>21</v>
      </c>
      <c r="C96" s="1911"/>
      <c r="D96" s="1911"/>
      <c r="E96" s="1870">
        <f>ROUND([67]Sheet1!C109/10000000,2)</f>
        <v>2.27</v>
      </c>
      <c r="F96" s="1870"/>
      <c r="G96" s="1870">
        <f>ROUND([67]Sheet1!D109/10000000,2)</f>
        <v>2.31</v>
      </c>
      <c r="H96" s="1870"/>
      <c r="I96" s="585"/>
      <c r="J96" s="585"/>
      <c r="K96" s="585"/>
      <c r="L96" s="585"/>
      <c r="M96" s="585"/>
      <c r="N96" s="585"/>
    </row>
    <row r="97" spans="1:14" s="122" customFormat="1">
      <c r="A97" s="585"/>
      <c r="B97" s="1911" t="s">
        <v>194</v>
      </c>
      <c r="C97" s="1911"/>
      <c r="D97" s="1911"/>
      <c r="E97" s="1870">
        <f>ROUND([67]Sheet1!C110/10000000,2)</f>
        <v>11.58</v>
      </c>
      <c r="F97" s="1870"/>
      <c r="G97" s="1870">
        <f>ROUND([67]Sheet1!D110/10000000,2)</f>
        <v>10.74</v>
      </c>
      <c r="H97" s="1870"/>
      <c r="I97" s="585"/>
      <c r="J97" s="585"/>
      <c r="K97" s="585"/>
      <c r="L97" s="585"/>
      <c r="M97" s="585"/>
      <c r="N97" s="585"/>
    </row>
    <row r="98" spans="1:14" s="122" customFormat="1">
      <c r="A98" s="585"/>
      <c r="B98" s="1906" t="s">
        <v>1298</v>
      </c>
      <c r="C98" s="1906"/>
      <c r="D98" s="1906"/>
      <c r="E98" s="1915">
        <f>SUM(E96:E97)</f>
        <v>13.85</v>
      </c>
      <c r="F98" s="1915"/>
      <c r="G98" s="1915">
        <f>SUM(G96:G97)</f>
        <v>13.05</v>
      </c>
      <c r="H98" s="1915"/>
      <c r="I98" s="585"/>
      <c r="J98" s="585"/>
      <c r="K98" s="585"/>
      <c r="L98" s="585"/>
      <c r="M98" s="585"/>
      <c r="N98" s="585"/>
    </row>
    <row r="100" spans="1:14" ht="15.75" customHeight="1">
      <c r="B100" s="1908" t="s">
        <v>1299</v>
      </c>
      <c r="C100" s="1908"/>
      <c r="D100" s="1908"/>
      <c r="E100" s="1908"/>
      <c r="F100" s="1908"/>
      <c r="G100" s="711"/>
      <c r="H100" s="680" t="s">
        <v>1296</v>
      </c>
    </row>
    <row r="101" spans="1:14" ht="30" customHeight="1">
      <c r="A101" s="714" t="s">
        <v>1348</v>
      </c>
      <c r="B101" s="714" t="s">
        <v>0</v>
      </c>
      <c r="C101" s="1909" t="s">
        <v>1300</v>
      </c>
      <c r="D101" s="1910"/>
      <c r="E101" s="1909" t="s">
        <v>1301</v>
      </c>
      <c r="F101" s="1910"/>
      <c r="G101" s="1909" t="s">
        <v>1302</v>
      </c>
      <c r="H101" s="1910"/>
    </row>
    <row r="102" spans="1:14" ht="20.25" customHeight="1">
      <c r="A102" s="749"/>
      <c r="B102" s="749"/>
      <c r="C102" s="717" t="s">
        <v>1303</v>
      </c>
      <c r="D102" s="717" t="s">
        <v>1304</v>
      </c>
      <c r="E102" s="717" t="s">
        <v>1303</v>
      </c>
      <c r="F102" s="717" t="s">
        <v>1304</v>
      </c>
      <c r="G102" s="717" t="s">
        <v>1303</v>
      </c>
      <c r="H102" s="717" t="s">
        <v>1304</v>
      </c>
    </row>
    <row r="103" spans="1:14">
      <c r="A103" s="715" t="s">
        <v>790</v>
      </c>
      <c r="B103" s="723" t="s">
        <v>888</v>
      </c>
      <c r="C103" s="738"/>
      <c r="D103" s="738"/>
      <c r="E103" s="738"/>
      <c r="F103" s="738"/>
      <c r="G103" s="738"/>
      <c r="H103" s="738"/>
    </row>
    <row r="104" spans="1:14">
      <c r="A104" s="715" t="s">
        <v>791</v>
      </c>
      <c r="B104" s="721" t="s">
        <v>1305</v>
      </c>
      <c r="C104" s="738"/>
      <c r="D104" s="738"/>
      <c r="E104" s="738"/>
      <c r="F104" s="738"/>
      <c r="G104" s="738"/>
      <c r="H104" s="738"/>
    </row>
    <row r="105" spans="1:14">
      <c r="A105" s="715" t="s">
        <v>1047</v>
      </c>
      <c r="B105" s="723" t="s">
        <v>1306</v>
      </c>
      <c r="C105" s="738"/>
      <c r="D105" s="738"/>
      <c r="E105" s="738"/>
      <c r="F105" s="738"/>
      <c r="G105" s="738"/>
      <c r="H105" s="738"/>
    </row>
    <row r="106" spans="1:14">
      <c r="A106" s="715" t="s">
        <v>1058</v>
      </c>
      <c r="B106" s="723" t="s">
        <v>1307</v>
      </c>
      <c r="C106" s="738"/>
      <c r="D106" s="738"/>
      <c r="E106" s="738"/>
      <c r="F106" s="738"/>
      <c r="G106" s="738"/>
      <c r="H106" s="738"/>
    </row>
    <row r="107" spans="1:14">
      <c r="A107" s="715" t="s">
        <v>1063</v>
      </c>
      <c r="B107" s="723" t="s">
        <v>1308</v>
      </c>
      <c r="C107" s="738"/>
      <c r="D107" s="738"/>
      <c r="E107" s="738"/>
      <c r="F107" s="738"/>
      <c r="G107" s="738"/>
      <c r="H107" s="738"/>
    </row>
    <row r="108" spans="1:14">
      <c r="A108" s="715" t="s">
        <v>808</v>
      </c>
      <c r="B108" s="721" t="s">
        <v>1311</v>
      </c>
      <c r="C108" s="738"/>
      <c r="D108" s="738"/>
      <c r="E108" s="738"/>
      <c r="F108" s="738"/>
      <c r="G108" s="738"/>
      <c r="H108" s="738"/>
    </row>
    <row r="109" spans="1:14">
      <c r="A109" s="715"/>
      <c r="B109" s="723" t="s">
        <v>1312</v>
      </c>
      <c r="C109" s="738"/>
      <c r="D109" s="738"/>
      <c r="E109" s="738"/>
      <c r="F109" s="738"/>
      <c r="G109" s="738"/>
      <c r="H109" s="738"/>
    </row>
    <row r="110" spans="1:14">
      <c r="A110" s="715" t="s">
        <v>1047</v>
      </c>
      <c r="B110" s="725" t="s">
        <v>1313</v>
      </c>
      <c r="C110" s="738"/>
      <c r="D110" s="738"/>
      <c r="E110" s="738"/>
      <c r="F110" s="738"/>
      <c r="G110" s="738"/>
      <c r="H110" s="738"/>
    </row>
    <row r="111" spans="1:14">
      <c r="A111" s="715" t="s">
        <v>1058</v>
      </c>
      <c r="B111" s="725" t="s">
        <v>1314</v>
      </c>
      <c r="C111" s="738"/>
      <c r="D111" s="738"/>
      <c r="E111" s="738"/>
      <c r="F111" s="738"/>
      <c r="G111" s="738"/>
      <c r="H111" s="738"/>
    </row>
    <row r="112" spans="1:14" ht="31.5">
      <c r="A112" s="715" t="s">
        <v>1063</v>
      </c>
      <c r="B112" s="723" t="s">
        <v>1315</v>
      </c>
      <c r="C112" s="750"/>
      <c r="D112" s="750"/>
      <c r="E112" s="751"/>
      <c r="F112" s="751"/>
      <c r="G112" s="750"/>
      <c r="H112" s="750"/>
    </row>
    <row r="113" spans="1:54" ht="31.5">
      <c r="A113" s="715"/>
      <c r="B113" s="721" t="s">
        <v>1349</v>
      </c>
      <c r="C113" s="752">
        <f>SUM(C105:C112)</f>
        <v>0</v>
      </c>
      <c r="D113" s="752">
        <f t="shared" ref="D113:H113" si="2">SUM(D105:D112)</f>
        <v>0</v>
      </c>
      <c r="E113" s="752">
        <f t="shared" si="2"/>
        <v>0</v>
      </c>
      <c r="F113" s="752">
        <f t="shared" si="2"/>
        <v>0</v>
      </c>
      <c r="G113" s="752">
        <f t="shared" si="2"/>
        <v>0</v>
      </c>
      <c r="H113" s="752">
        <f t="shared" si="2"/>
        <v>0</v>
      </c>
    </row>
    <row r="114" spans="1:54">
      <c r="A114" s="715" t="s">
        <v>993</v>
      </c>
      <c r="B114" s="723" t="s">
        <v>1317</v>
      </c>
      <c r="C114" s="750"/>
      <c r="D114" s="750"/>
      <c r="E114" s="751"/>
      <c r="F114" s="751"/>
      <c r="G114" s="750"/>
      <c r="H114" s="750"/>
    </row>
    <row r="115" spans="1:54">
      <c r="A115" s="715" t="s">
        <v>1318</v>
      </c>
      <c r="B115" s="723" t="s">
        <v>1321</v>
      </c>
      <c r="C115" s="738"/>
      <c r="D115" s="738"/>
      <c r="E115" s="738"/>
      <c r="F115" s="738"/>
      <c r="G115" s="738"/>
      <c r="H115" s="738"/>
    </row>
    <row r="116" spans="1:54" ht="16.5" thickBot="1">
      <c r="A116" s="48"/>
      <c r="B116" s="728" t="s">
        <v>1342</v>
      </c>
      <c r="C116" s="753">
        <f>+C103+C113+C114+C115</f>
        <v>0</v>
      </c>
      <c r="D116" s="753">
        <f t="shared" ref="D116:H116" si="3">+D103+D113+D114+D115</f>
        <v>0</v>
      </c>
      <c r="E116" s="753">
        <f t="shared" si="3"/>
        <v>0</v>
      </c>
      <c r="F116" s="753">
        <f t="shared" si="3"/>
        <v>0</v>
      </c>
      <c r="G116" s="753">
        <f t="shared" si="3"/>
        <v>0</v>
      </c>
      <c r="H116" s="753">
        <f t="shared" si="3"/>
        <v>0</v>
      </c>
    </row>
    <row r="118" spans="1:54">
      <c r="A118" s="2"/>
      <c r="B118" s="1908" t="s">
        <v>1350</v>
      </c>
      <c r="C118" s="1908"/>
      <c r="D118" s="1908"/>
      <c r="E118" s="1908"/>
      <c r="H118" s="680" t="s">
        <v>1296</v>
      </c>
    </row>
    <row r="119" spans="1:54">
      <c r="B119" s="1912" t="s">
        <v>1297</v>
      </c>
      <c r="C119" s="1912"/>
      <c r="D119" s="1912"/>
      <c r="E119" s="1913" t="s">
        <v>1061</v>
      </c>
      <c r="F119" s="1913"/>
      <c r="G119" s="1914" t="s">
        <v>1347</v>
      </c>
      <c r="H119" s="1914"/>
      <c r="L119" s="585"/>
      <c r="M119" s="585"/>
      <c r="N119" s="585"/>
      <c r="AZ119" s="122"/>
      <c r="BA119" s="122"/>
      <c r="BB119" s="122"/>
    </row>
    <row r="120" spans="1:54">
      <c r="B120" s="1911" t="s">
        <v>21</v>
      </c>
      <c r="C120" s="1911"/>
      <c r="D120" s="1911"/>
      <c r="E120" s="1870"/>
      <c r="F120" s="1870"/>
      <c r="G120" s="1870"/>
      <c r="H120" s="1870"/>
      <c r="L120" s="585"/>
      <c r="M120" s="585"/>
      <c r="N120" s="585"/>
      <c r="AZ120" s="122"/>
      <c r="BA120" s="122"/>
      <c r="BB120" s="122"/>
    </row>
    <row r="121" spans="1:54">
      <c r="B121" s="1911" t="s">
        <v>194</v>
      </c>
      <c r="C121" s="1911"/>
      <c r="D121" s="1911"/>
      <c r="E121" s="1870"/>
      <c r="F121" s="1870"/>
      <c r="G121" s="1870"/>
      <c r="H121" s="1870"/>
      <c r="L121" s="585"/>
      <c r="M121" s="585"/>
      <c r="N121" s="585"/>
      <c r="AZ121" s="122"/>
      <c r="BA121" s="122"/>
      <c r="BB121" s="122"/>
    </row>
    <row r="122" spans="1:54">
      <c r="B122" s="1906" t="s">
        <v>1298</v>
      </c>
      <c r="C122" s="1906"/>
      <c r="D122" s="1906"/>
      <c r="E122" s="1907">
        <f>SUM(E120:E121)</f>
        <v>0</v>
      </c>
      <c r="F122" s="1907"/>
      <c r="G122" s="1907">
        <f>SUM(G120:G121)</f>
        <v>0</v>
      </c>
      <c r="H122" s="1907"/>
      <c r="L122" s="585"/>
      <c r="M122" s="585"/>
      <c r="N122" s="585"/>
      <c r="AZ122" s="122"/>
      <c r="BA122" s="122"/>
      <c r="BB122" s="122"/>
    </row>
    <row r="124" spans="1:54">
      <c r="B124" s="1908" t="s">
        <v>1299</v>
      </c>
      <c r="C124" s="1908"/>
      <c r="D124" s="1908"/>
      <c r="E124" s="1908"/>
      <c r="F124" s="1908"/>
      <c r="H124" s="680" t="s">
        <v>1296</v>
      </c>
    </row>
    <row r="125" spans="1:54" ht="33" customHeight="1">
      <c r="A125" s="714" t="s">
        <v>1348</v>
      </c>
      <c r="B125" s="714" t="s">
        <v>0</v>
      </c>
      <c r="C125" s="1909" t="s">
        <v>1300</v>
      </c>
      <c r="D125" s="1910"/>
      <c r="E125" s="1909" t="s">
        <v>1301</v>
      </c>
      <c r="F125" s="1910"/>
      <c r="G125" s="1909" t="s">
        <v>1302</v>
      </c>
      <c r="H125" s="1910"/>
    </row>
    <row r="126" spans="1:54" ht="21" customHeight="1">
      <c r="A126" s="749"/>
      <c r="B126" s="749"/>
      <c r="C126" s="717" t="s">
        <v>1303</v>
      </c>
      <c r="D126" s="717" t="s">
        <v>1304</v>
      </c>
      <c r="E126" s="717" t="s">
        <v>1303</v>
      </c>
      <c r="F126" s="717" t="s">
        <v>1304</v>
      </c>
      <c r="G126" s="717" t="s">
        <v>1303</v>
      </c>
      <c r="H126" s="717" t="s">
        <v>1304</v>
      </c>
    </row>
    <row r="127" spans="1:54">
      <c r="A127" s="715" t="s">
        <v>790</v>
      </c>
      <c r="B127" s="723" t="s">
        <v>888</v>
      </c>
      <c r="C127" s="738"/>
      <c r="D127" s="738"/>
      <c r="E127" s="738"/>
      <c r="F127" s="738"/>
      <c r="G127" s="738"/>
      <c r="H127" s="738"/>
    </row>
    <row r="128" spans="1:54">
      <c r="A128" s="715" t="s">
        <v>791</v>
      </c>
      <c r="B128" s="721" t="s">
        <v>1305</v>
      </c>
      <c r="C128" s="738"/>
      <c r="D128" s="738"/>
      <c r="E128" s="738"/>
      <c r="F128" s="738"/>
      <c r="G128" s="738"/>
      <c r="H128" s="738"/>
    </row>
    <row r="129" spans="1:16">
      <c r="A129" s="715" t="s">
        <v>1047</v>
      </c>
      <c r="B129" s="723" t="s">
        <v>1306</v>
      </c>
      <c r="C129" s="738"/>
      <c r="D129" s="738"/>
      <c r="E129" s="738"/>
      <c r="F129" s="738"/>
      <c r="G129" s="738"/>
      <c r="H129" s="738"/>
    </row>
    <row r="130" spans="1:16">
      <c r="A130" s="715" t="s">
        <v>1058</v>
      </c>
      <c r="B130" s="723" t="s">
        <v>1307</v>
      </c>
      <c r="C130" s="738"/>
      <c r="D130" s="738"/>
      <c r="E130" s="738"/>
      <c r="F130" s="738"/>
      <c r="G130" s="738"/>
      <c r="H130" s="738"/>
    </row>
    <row r="131" spans="1:16">
      <c r="A131" s="715" t="s">
        <v>1063</v>
      </c>
      <c r="B131" s="723" t="s">
        <v>1308</v>
      </c>
      <c r="C131" s="738"/>
      <c r="D131" s="738"/>
      <c r="E131" s="738"/>
      <c r="F131" s="738"/>
      <c r="G131" s="738"/>
      <c r="H131" s="738"/>
    </row>
    <row r="132" spans="1:16">
      <c r="A132" s="715" t="s">
        <v>808</v>
      </c>
      <c r="B132" s="721" t="s">
        <v>1311</v>
      </c>
      <c r="C132" s="738"/>
      <c r="D132" s="738"/>
      <c r="E132" s="738"/>
      <c r="F132" s="738"/>
      <c r="G132" s="738"/>
      <c r="H132" s="738"/>
    </row>
    <row r="133" spans="1:16">
      <c r="A133" s="715"/>
      <c r="B133" s="723" t="s">
        <v>1312</v>
      </c>
      <c r="C133" s="738"/>
      <c r="D133" s="738"/>
      <c r="E133" s="738"/>
      <c r="F133" s="738"/>
      <c r="G133" s="738"/>
      <c r="H133" s="738"/>
    </row>
    <row r="134" spans="1:16">
      <c r="A134" s="715" t="s">
        <v>1047</v>
      </c>
      <c r="B134" s="725" t="s">
        <v>1313</v>
      </c>
      <c r="C134" s="738"/>
      <c r="D134" s="738"/>
      <c r="E134" s="738"/>
      <c r="F134" s="738"/>
      <c r="G134" s="738"/>
      <c r="H134" s="738"/>
    </row>
    <row r="135" spans="1:16">
      <c r="A135" s="715" t="s">
        <v>1058</v>
      </c>
      <c r="B135" s="725" t="s">
        <v>1314</v>
      </c>
      <c r="C135" s="738"/>
      <c r="D135" s="738"/>
      <c r="E135" s="738"/>
      <c r="F135" s="738"/>
      <c r="G135" s="738"/>
      <c r="H135" s="738"/>
    </row>
    <row r="136" spans="1:16" ht="31.5">
      <c r="A136" s="715" t="s">
        <v>1063</v>
      </c>
      <c r="B136" s="723" t="s">
        <v>1315</v>
      </c>
      <c r="C136" s="750"/>
      <c r="D136" s="750"/>
      <c r="E136" s="751"/>
      <c r="F136" s="751"/>
      <c r="G136" s="750"/>
      <c r="H136" s="750"/>
    </row>
    <row r="137" spans="1:16" ht="31.5">
      <c r="A137" s="715"/>
      <c r="B137" s="721" t="s">
        <v>1351</v>
      </c>
      <c r="C137" s="754">
        <f>SUM(C129:C136)</f>
        <v>0</v>
      </c>
      <c r="D137" s="754">
        <f t="shared" ref="D137:H137" si="4">SUM(D129:D136)</f>
        <v>0</v>
      </c>
      <c r="E137" s="754">
        <f t="shared" si="4"/>
        <v>0</v>
      </c>
      <c r="F137" s="754">
        <f t="shared" si="4"/>
        <v>0</v>
      </c>
      <c r="G137" s="754">
        <f t="shared" si="4"/>
        <v>0</v>
      </c>
      <c r="H137" s="754">
        <f t="shared" si="4"/>
        <v>0</v>
      </c>
    </row>
    <row r="138" spans="1:16">
      <c r="A138" s="715" t="s">
        <v>993</v>
      </c>
      <c r="B138" s="723" t="s">
        <v>1317</v>
      </c>
      <c r="C138" s="750"/>
      <c r="D138" s="750"/>
      <c r="E138" s="751"/>
      <c r="F138" s="751"/>
      <c r="G138" s="750"/>
      <c r="H138" s="750"/>
    </row>
    <row r="139" spans="1:16">
      <c r="A139" s="715" t="s">
        <v>1318</v>
      </c>
      <c r="B139" s="723" t="s">
        <v>1321</v>
      </c>
      <c r="C139" s="738"/>
      <c r="D139" s="738"/>
      <c r="E139" s="738"/>
      <c r="F139" s="738"/>
      <c r="G139" s="738"/>
      <c r="H139" s="738"/>
    </row>
    <row r="140" spans="1:16" ht="16.5" thickBot="1">
      <c r="A140" s="48"/>
      <c r="B140" s="728" t="s">
        <v>1342</v>
      </c>
      <c r="C140" s="755">
        <f>+C127+C137+C138+C139</f>
        <v>0</v>
      </c>
      <c r="D140" s="755">
        <f t="shared" ref="D140:H140" si="5">+D127+D137+D138+D139</f>
        <v>0</v>
      </c>
      <c r="E140" s="755">
        <f t="shared" si="5"/>
        <v>0</v>
      </c>
      <c r="F140" s="755">
        <f t="shared" si="5"/>
        <v>0</v>
      </c>
      <c r="G140" s="755">
        <f t="shared" si="5"/>
        <v>0</v>
      </c>
      <c r="H140" s="755">
        <f t="shared" si="5"/>
        <v>0</v>
      </c>
    </row>
    <row r="142" spans="1:16" s="122" customFormat="1">
      <c r="A142" s="2" t="s">
        <v>1318</v>
      </c>
      <c r="B142" s="2" t="s">
        <v>1352</v>
      </c>
      <c r="C142" s="585"/>
      <c r="D142" s="585"/>
      <c r="E142" s="585"/>
      <c r="F142" s="585"/>
      <c r="G142" s="585"/>
      <c r="H142" s="585"/>
      <c r="I142" s="585"/>
      <c r="J142" s="585"/>
      <c r="K142" s="585"/>
    </row>
    <row r="143" spans="1:16" s="122" customFormat="1" ht="83.25" customHeight="1">
      <c r="A143" s="585"/>
      <c r="B143" s="1266" t="s">
        <v>1353</v>
      </c>
      <c r="C143" s="1266"/>
      <c r="D143" s="1266"/>
      <c r="E143" s="1266"/>
      <c r="F143" s="1266"/>
      <c r="G143" s="1266"/>
      <c r="H143" s="1266"/>
      <c r="I143" s="756"/>
      <c r="J143" s="708"/>
      <c r="K143" s="708"/>
      <c r="L143" s="708"/>
      <c r="M143" s="708"/>
      <c r="N143" s="708"/>
      <c r="O143" s="708"/>
      <c r="P143" s="708"/>
    </row>
    <row r="144" spans="1:16" ht="35.25" customHeight="1">
      <c r="B144" s="1839" t="s">
        <v>1354</v>
      </c>
      <c r="C144" s="1839"/>
      <c r="D144" s="1839"/>
      <c r="E144" s="1839"/>
      <c r="F144" s="1839"/>
      <c r="G144" s="1839"/>
      <c r="H144" s="1839"/>
      <c r="J144" s="708"/>
      <c r="K144" s="708"/>
      <c r="L144" s="708"/>
      <c r="M144" s="708"/>
      <c r="N144" s="708"/>
      <c r="O144" s="708"/>
      <c r="P144" s="708"/>
    </row>
    <row r="146" spans="1:14" s="122" customFormat="1">
      <c r="A146" s="2" t="s">
        <v>1320</v>
      </c>
      <c r="B146" s="757" t="s">
        <v>1355</v>
      </c>
      <c r="C146" s="585"/>
      <c r="D146" s="585"/>
      <c r="E146" s="585"/>
      <c r="F146" s="585"/>
      <c r="G146" s="585"/>
      <c r="H146" s="585"/>
      <c r="I146" s="585"/>
      <c r="J146" s="585"/>
      <c r="K146" s="585"/>
    </row>
    <row r="147" spans="1:14" s="122" customFormat="1">
      <c r="A147" s="585"/>
      <c r="B147" s="585" t="s">
        <v>1356</v>
      </c>
      <c r="C147" s="585"/>
      <c r="D147" s="585"/>
      <c r="E147" s="585"/>
      <c r="F147" s="585"/>
      <c r="G147" s="585"/>
      <c r="H147" s="585"/>
      <c r="I147" s="585"/>
      <c r="J147" s="585"/>
      <c r="K147" s="585"/>
    </row>
    <row r="148" spans="1:14" s="122" customFormat="1">
      <c r="A148" s="758" t="s">
        <v>544</v>
      </c>
      <c r="B148" s="1904" t="s">
        <v>0</v>
      </c>
      <c r="C148" s="1904"/>
      <c r="D148" s="1904"/>
      <c r="E148" s="1904" t="s">
        <v>1060</v>
      </c>
      <c r="F148" s="1904"/>
      <c r="G148" s="1904" t="s">
        <v>1061</v>
      </c>
      <c r="H148" s="1904"/>
      <c r="I148" s="585"/>
      <c r="J148" s="585"/>
      <c r="K148" s="585"/>
      <c r="L148" s="585"/>
      <c r="M148" s="585"/>
      <c r="N148" s="585"/>
    </row>
    <row r="149" spans="1:14" s="122" customFormat="1">
      <c r="A149" s="715">
        <v>1</v>
      </c>
      <c r="B149" s="1901" t="s">
        <v>1357</v>
      </c>
      <c r="C149" s="1901"/>
      <c r="D149" s="1901"/>
      <c r="E149" s="1905"/>
      <c r="F149" s="1905"/>
      <c r="G149" s="1905"/>
      <c r="H149" s="1905"/>
      <c r="I149" s="585"/>
      <c r="J149" s="585"/>
      <c r="K149" s="585"/>
      <c r="L149" s="585"/>
      <c r="M149" s="585"/>
      <c r="N149" s="585"/>
    </row>
    <row r="150" spans="1:14" s="122" customFormat="1">
      <c r="A150" s="715">
        <v>2</v>
      </c>
      <c r="B150" s="1901" t="s">
        <v>1358</v>
      </c>
      <c r="C150" s="1901"/>
      <c r="D150" s="1901"/>
      <c r="E150" s="1902"/>
      <c r="F150" s="1902"/>
      <c r="G150" s="1903"/>
      <c r="H150" s="1903"/>
      <c r="I150" s="585"/>
      <c r="J150" s="585"/>
      <c r="K150" s="585"/>
      <c r="L150" s="585"/>
      <c r="M150" s="585"/>
      <c r="N150" s="585"/>
    </row>
    <row r="151" spans="1:14" s="122" customFormat="1">
      <c r="A151" s="715">
        <v>3</v>
      </c>
      <c r="B151" s="1901" t="s">
        <v>1359</v>
      </c>
      <c r="C151" s="1901"/>
      <c r="D151" s="1901"/>
      <c r="E151" s="1902"/>
      <c r="F151" s="1902"/>
      <c r="G151" s="1903"/>
      <c r="H151" s="1903"/>
      <c r="I151" s="585"/>
      <c r="J151" s="585"/>
      <c r="K151" s="585"/>
      <c r="L151" s="585"/>
      <c r="M151" s="585"/>
      <c r="N151" s="585"/>
    </row>
    <row r="152" spans="1:14" s="122" customFormat="1">
      <c r="A152" s="759"/>
      <c r="B152" s="585"/>
      <c r="C152" s="585"/>
      <c r="D152" s="585"/>
      <c r="E152" s="585"/>
      <c r="F152" s="585"/>
      <c r="G152" s="585"/>
      <c r="H152" s="585"/>
      <c r="I152" s="585"/>
      <c r="J152" s="585"/>
      <c r="K152" s="585"/>
    </row>
    <row r="153" spans="1:14" s="122" customFormat="1" ht="33.75" customHeight="1">
      <c r="A153" s="733" t="s">
        <v>1360</v>
      </c>
      <c r="B153" s="1898" t="s">
        <v>1361</v>
      </c>
      <c r="C153" s="1898"/>
      <c r="D153" s="1898"/>
      <c r="E153" s="1898"/>
      <c r="F153" s="1898"/>
      <c r="G153" s="1898"/>
      <c r="H153" s="1898"/>
      <c r="I153" s="760"/>
      <c r="J153" s="760"/>
      <c r="K153" s="760"/>
    </row>
    <row r="154" spans="1:14" s="122" customFormat="1" ht="33.75" customHeight="1">
      <c r="A154" s="733" t="s">
        <v>1362</v>
      </c>
      <c r="B154" s="1898" t="s">
        <v>1363</v>
      </c>
      <c r="C154" s="1898"/>
      <c r="D154" s="1898"/>
      <c r="E154" s="1898"/>
      <c r="F154" s="1898"/>
      <c r="G154" s="1898"/>
      <c r="H154" s="1898"/>
      <c r="I154" s="760"/>
      <c r="J154" s="760"/>
      <c r="K154" s="760"/>
    </row>
    <row r="155" spans="1:14" s="122" customFormat="1" ht="30" customHeight="1">
      <c r="A155" s="733" t="s">
        <v>1364</v>
      </c>
      <c r="B155" s="1899" t="s">
        <v>1365</v>
      </c>
      <c r="C155" s="1899"/>
      <c r="D155" s="1899"/>
      <c r="E155" s="1899"/>
      <c r="F155" s="1899"/>
      <c r="G155" s="1899"/>
      <c r="H155" s="1899"/>
      <c r="I155" s="761"/>
      <c r="J155" s="761"/>
      <c r="K155" s="761"/>
    </row>
    <row r="157" spans="1:14" s="122" customFormat="1">
      <c r="A157" s="585" t="s">
        <v>1322</v>
      </c>
      <c r="B157" s="2" t="s">
        <v>1366</v>
      </c>
      <c r="C157" s="585"/>
      <c r="D157" s="585"/>
      <c r="E157" s="585"/>
      <c r="F157" s="585"/>
      <c r="G157" s="585"/>
      <c r="H157" s="585"/>
      <c r="I157" s="585"/>
      <c r="J157" s="585"/>
      <c r="K157" s="585"/>
    </row>
    <row r="158" spans="1:14" s="122" customFormat="1" ht="51.75" customHeight="1">
      <c r="A158" s="585"/>
      <c r="B158" s="1898" t="s">
        <v>1367</v>
      </c>
      <c r="C158" s="1898"/>
      <c r="D158" s="1898"/>
      <c r="E158" s="1898"/>
      <c r="F158" s="1898"/>
      <c r="G158" s="1898"/>
      <c r="H158" s="1898"/>
      <c r="I158" s="760"/>
      <c r="J158" s="760"/>
      <c r="K158" s="760"/>
    </row>
    <row r="159" spans="1:14" s="122" customFormat="1">
      <c r="A159" s="585"/>
      <c r="B159" s="1900" t="s">
        <v>1368</v>
      </c>
      <c r="C159" s="1900"/>
      <c r="D159" s="1900"/>
      <c r="E159" s="1900"/>
      <c r="F159" s="1900"/>
      <c r="G159" s="1900"/>
      <c r="H159" s="1900"/>
      <c r="I159" s="585"/>
      <c r="J159" s="585"/>
      <c r="K159" s="585"/>
    </row>
    <row r="160" spans="1:14" s="122" customFormat="1" ht="47.25" customHeight="1">
      <c r="A160" s="585"/>
      <c r="B160" s="1878" t="s">
        <v>1369</v>
      </c>
      <c r="C160" s="1894" t="s">
        <v>1370</v>
      </c>
      <c r="D160" s="1895"/>
      <c r="E160" s="762" t="s">
        <v>1371</v>
      </c>
      <c r="F160" s="762" t="s">
        <v>1372</v>
      </c>
      <c r="G160" s="762" t="s">
        <v>1346</v>
      </c>
      <c r="H160" s="762" t="s">
        <v>1373</v>
      </c>
      <c r="I160" s="585"/>
      <c r="J160" s="585"/>
      <c r="K160" s="585"/>
      <c r="L160" s="585"/>
    </row>
    <row r="161" spans="1:12" s="122" customFormat="1" ht="15.75" customHeight="1">
      <c r="A161" s="585"/>
      <c r="B161" s="1879"/>
      <c r="C161" s="1896"/>
      <c r="D161" s="1897"/>
      <c r="E161" s="763" t="s">
        <v>1374</v>
      </c>
      <c r="F161" s="1880" t="s">
        <v>1375</v>
      </c>
      <c r="G161" s="1881"/>
      <c r="H161" s="1881"/>
      <c r="I161" s="585"/>
      <c r="J161" s="585"/>
      <c r="K161" s="585"/>
      <c r="L161" s="585"/>
    </row>
    <row r="162" spans="1:12" s="122" customFormat="1">
      <c r="A162" s="585"/>
      <c r="B162" s="1889" t="s">
        <v>1376</v>
      </c>
      <c r="C162" s="1886">
        <v>5.0000000000000001E-3</v>
      </c>
      <c r="D162" s="1887"/>
      <c r="E162" s="738"/>
      <c r="F162" s="738"/>
      <c r="G162" s="738"/>
      <c r="H162" s="738"/>
      <c r="I162" s="585"/>
      <c r="J162" s="585"/>
      <c r="K162" s="585"/>
      <c r="L162" s="585"/>
    </row>
    <row r="163" spans="1:12" s="122" customFormat="1">
      <c r="A163" s="585"/>
      <c r="B163" s="1890"/>
      <c r="C163" s="1886">
        <v>-5.0000000000000001E-3</v>
      </c>
      <c r="D163" s="1887"/>
      <c r="E163" s="738"/>
      <c r="F163" s="738"/>
      <c r="G163" s="738"/>
      <c r="H163" s="738"/>
      <c r="I163" s="585"/>
      <c r="J163" s="585"/>
      <c r="K163" s="585"/>
      <c r="L163" s="585"/>
    </row>
    <row r="164" spans="1:12" s="122" customFormat="1">
      <c r="A164" s="585"/>
      <c r="B164" s="1891" t="s">
        <v>1377</v>
      </c>
      <c r="C164" s="1886">
        <v>5.0000000000000001E-3</v>
      </c>
      <c r="D164" s="1887"/>
      <c r="E164" s="738"/>
      <c r="F164" s="738"/>
      <c r="G164" s="738"/>
      <c r="H164" s="738"/>
      <c r="I164" s="585"/>
      <c r="J164" s="585"/>
      <c r="K164" s="585"/>
      <c r="L164" s="585"/>
    </row>
    <row r="165" spans="1:12" s="122" customFormat="1">
      <c r="A165" s="585"/>
      <c r="B165" s="1892"/>
      <c r="C165" s="1886">
        <v>-5.0000000000000001E-3</v>
      </c>
      <c r="D165" s="1887"/>
      <c r="E165" s="738"/>
      <c r="F165" s="738"/>
      <c r="G165" s="738"/>
      <c r="H165" s="738"/>
      <c r="I165" s="585"/>
      <c r="J165" s="585"/>
      <c r="K165" s="585"/>
      <c r="L165" s="585"/>
    </row>
    <row r="166" spans="1:12" s="122" customFormat="1">
      <c r="A166" s="585"/>
      <c r="B166" s="1885" t="s">
        <v>1359</v>
      </c>
      <c r="C166" s="1886">
        <v>5.0000000000000001E-3</v>
      </c>
      <c r="D166" s="1887"/>
      <c r="E166" s="738"/>
      <c r="F166" s="738"/>
      <c r="G166" s="738"/>
      <c r="H166" s="738"/>
      <c r="I166" s="585"/>
      <c r="J166" s="585"/>
      <c r="K166" s="585"/>
      <c r="L166" s="585"/>
    </row>
    <row r="167" spans="1:12" s="122" customFormat="1">
      <c r="A167" s="585"/>
      <c r="B167" s="1885"/>
      <c r="C167" s="1886">
        <v>-5.0000000000000001E-3</v>
      </c>
      <c r="D167" s="1887"/>
      <c r="E167" s="738"/>
      <c r="F167" s="738"/>
      <c r="G167" s="738"/>
      <c r="H167" s="738"/>
      <c r="I167" s="585"/>
      <c r="J167" s="585"/>
      <c r="K167" s="585"/>
      <c r="L167" s="585"/>
    </row>
    <row r="168" spans="1:12" s="122" customFormat="1">
      <c r="A168" s="585"/>
      <c r="B168" s="764"/>
      <c r="C168" s="765"/>
      <c r="D168" s="169"/>
      <c r="E168" s="766"/>
      <c r="F168" s="169"/>
      <c r="G168" s="169"/>
      <c r="H168" s="585"/>
      <c r="I168" s="585"/>
      <c r="J168" s="585"/>
      <c r="K168" s="585"/>
    </row>
    <row r="169" spans="1:12" s="122" customFormat="1" ht="15.75" customHeight="1">
      <c r="A169" s="585"/>
      <c r="B169" s="1893" t="s">
        <v>1378</v>
      </c>
      <c r="C169" s="1893"/>
      <c r="D169" s="1893"/>
      <c r="E169" s="1893"/>
      <c r="F169" s="1893"/>
      <c r="G169" s="1893"/>
      <c r="H169" s="1893"/>
      <c r="I169" s="585"/>
      <c r="J169" s="585"/>
      <c r="K169" s="585"/>
    </row>
    <row r="170" spans="1:12" s="122" customFormat="1" ht="47.25" customHeight="1">
      <c r="A170" s="585"/>
      <c r="B170" s="1878" t="s">
        <v>1369</v>
      </c>
      <c r="C170" s="1894" t="s">
        <v>1370</v>
      </c>
      <c r="D170" s="1895"/>
      <c r="E170" s="762" t="s">
        <v>1371</v>
      </c>
      <c r="F170" s="762" t="s">
        <v>1372</v>
      </c>
      <c r="G170" s="762" t="s">
        <v>1346</v>
      </c>
      <c r="H170" s="762" t="s">
        <v>1373</v>
      </c>
      <c r="I170" s="585"/>
      <c r="J170" s="585"/>
      <c r="K170" s="585"/>
      <c r="L170" s="585"/>
    </row>
    <row r="171" spans="1:12" s="122" customFormat="1">
      <c r="A171" s="585"/>
      <c r="B171" s="1879"/>
      <c r="C171" s="1896"/>
      <c r="D171" s="1897"/>
      <c r="E171" s="763" t="s">
        <v>1374</v>
      </c>
      <c r="F171" s="1880" t="s">
        <v>1375</v>
      </c>
      <c r="G171" s="1881"/>
      <c r="H171" s="1881"/>
      <c r="I171" s="585"/>
      <c r="J171" s="585"/>
      <c r="K171" s="585"/>
      <c r="L171" s="585"/>
    </row>
    <row r="172" spans="1:12" s="122" customFormat="1">
      <c r="A172" s="585"/>
      <c r="B172" s="1889" t="s">
        <v>1376</v>
      </c>
      <c r="C172" s="1886">
        <v>5.0000000000000001E-3</v>
      </c>
      <c r="D172" s="1887"/>
      <c r="E172" s="738"/>
      <c r="F172" s="738"/>
      <c r="G172" s="738"/>
      <c r="H172" s="738"/>
      <c r="I172" s="585"/>
      <c r="J172" s="585"/>
      <c r="K172" s="585"/>
      <c r="L172" s="585"/>
    </row>
    <row r="173" spans="1:12" s="122" customFormat="1">
      <c r="A173" s="585"/>
      <c r="B173" s="1890"/>
      <c r="C173" s="1886">
        <v>-5.0000000000000001E-3</v>
      </c>
      <c r="D173" s="1887"/>
      <c r="E173" s="738"/>
      <c r="F173" s="738"/>
      <c r="G173" s="738"/>
      <c r="H173" s="738"/>
      <c r="I173" s="585"/>
      <c r="J173" s="585"/>
      <c r="K173" s="585"/>
      <c r="L173" s="585"/>
    </row>
    <row r="174" spans="1:12" s="122" customFormat="1">
      <c r="A174" s="585"/>
      <c r="B174" s="1891" t="s">
        <v>1377</v>
      </c>
      <c r="C174" s="1886">
        <v>5.0000000000000001E-3</v>
      </c>
      <c r="D174" s="1887"/>
      <c r="E174" s="738"/>
      <c r="F174" s="738"/>
      <c r="G174" s="738"/>
      <c r="H174" s="738"/>
      <c r="I174" s="585"/>
      <c r="J174" s="585"/>
      <c r="K174" s="585"/>
      <c r="L174" s="585"/>
    </row>
    <row r="175" spans="1:12" s="122" customFormat="1">
      <c r="A175" s="585"/>
      <c r="B175" s="1892"/>
      <c r="C175" s="1886">
        <v>-5.0000000000000001E-3</v>
      </c>
      <c r="D175" s="1887"/>
      <c r="E175" s="738"/>
      <c r="F175" s="738"/>
      <c r="G175" s="738"/>
      <c r="H175" s="738"/>
      <c r="I175" s="585"/>
      <c r="J175" s="585"/>
      <c r="K175" s="585"/>
      <c r="L175" s="585"/>
    </row>
    <row r="176" spans="1:12" s="122" customFormat="1">
      <c r="A176" s="585"/>
      <c r="B176" s="1885" t="s">
        <v>1359</v>
      </c>
      <c r="C176" s="1886">
        <v>5.0000000000000001E-3</v>
      </c>
      <c r="D176" s="1887"/>
      <c r="E176" s="738"/>
      <c r="F176" s="738"/>
      <c r="G176" s="738"/>
      <c r="H176" s="738"/>
      <c r="I176" s="585"/>
      <c r="J176" s="585"/>
      <c r="K176" s="585"/>
      <c r="L176" s="585"/>
    </row>
    <row r="177" spans="1:12" s="122" customFormat="1">
      <c r="A177" s="585"/>
      <c r="B177" s="1885"/>
      <c r="C177" s="1886">
        <v>-5.0000000000000001E-3</v>
      </c>
      <c r="D177" s="1887"/>
      <c r="E177" s="738"/>
      <c r="F177" s="738"/>
      <c r="G177" s="738"/>
      <c r="H177" s="738"/>
      <c r="I177" s="585"/>
      <c r="J177" s="585"/>
      <c r="K177" s="585"/>
      <c r="L177" s="585"/>
    </row>
    <row r="178" spans="1:12" s="122" customFormat="1">
      <c r="A178" s="585"/>
      <c r="B178" s="764"/>
      <c r="C178" s="765"/>
      <c r="D178" s="169"/>
      <c r="E178" s="766"/>
      <c r="F178" s="169"/>
      <c r="G178" s="169"/>
      <c r="H178" s="585"/>
      <c r="I178" s="585"/>
      <c r="J178" s="585"/>
      <c r="K178" s="585"/>
    </row>
    <row r="179" spans="1:12" s="122" customFormat="1" ht="34.5" customHeight="1">
      <c r="A179" s="585"/>
      <c r="B179" s="1888" t="s">
        <v>1379</v>
      </c>
      <c r="C179" s="1888"/>
      <c r="D179" s="1888"/>
      <c r="E179" s="1888"/>
      <c r="F179" s="1888"/>
      <c r="G179" s="1888"/>
      <c r="H179" s="1888"/>
      <c r="I179" s="764"/>
      <c r="J179" s="764"/>
      <c r="K179" s="764"/>
    </row>
    <row r="180" spans="1:12" s="122" customFormat="1" ht="36" customHeight="1">
      <c r="A180" s="585"/>
      <c r="B180" s="1888" t="s">
        <v>1380</v>
      </c>
      <c r="C180" s="1888"/>
      <c r="D180" s="1888"/>
      <c r="E180" s="1888"/>
      <c r="F180" s="1888"/>
      <c r="G180" s="1888"/>
      <c r="H180" s="1888"/>
      <c r="I180" s="585"/>
      <c r="J180" s="585"/>
      <c r="K180" s="585"/>
    </row>
    <row r="181" spans="1:12" s="122" customFormat="1">
      <c r="A181" s="585"/>
      <c r="B181" s="764"/>
      <c r="C181" s="765"/>
      <c r="D181" s="169"/>
      <c r="E181" s="766"/>
      <c r="F181" s="169"/>
      <c r="G181" s="169"/>
      <c r="H181" s="585"/>
      <c r="I181" s="585"/>
      <c r="J181" s="585"/>
      <c r="K181" s="585"/>
    </row>
    <row r="182" spans="1:12" s="122" customFormat="1">
      <c r="A182" s="585" t="s">
        <v>1381</v>
      </c>
      <c r="B182" s="2" t="s">
        <v>1382</v>
      </c>
      <c r="C182" s="585"/>
      <c r="D182" s="585"/>
      <c r="E182" s="585"/>
      <c r="F182" s="585"/>
      <c r="G182" s="585"/>
      <c r="H182" s="585"/>
      <c r="I182" s="585"/>
      <c r="J182" s="585"/>
      <c r="K182" s="585"/>
    </row>
    <row r="183" spans="1:12" s="122" customFormat="1" ht="30.75" customHeight="1">
      <c r="A183" s="585"/>
      <c r="B183" s="1883" t="s">
        <v>1383</v>
      </c>
      <c r="C183" s="1883"/>
      <c r="D183" s="1883"/>
      <c r="E183" s="1883"/>
      <c r="F183" s="1883"/>
      <c r="G183" s="1883"/>
      <c r="H183" s="1883"/>
      <c r="I183" s="585"/>
      <c r="J183" s="585"/>
      <c r="K183" s="585"/>
    </row>
    <row r="184" spans="1:12" ht="31.5" customHeight="1">
      <c r="A184" s="767">
        <v>1</v>
      </c>
      <c r="B184" s="1883" t="s">
        <v>1384</v>
      </c>
      <c r="C184" s="1883"/>
      <c r="D184" s="1883"/>
      <c r="E184" s="1883"/>
      <c r="F184" s="1883"/>
      <c r="G184" s="1883"/>
      <c r="H184" s="1883"/>
    </row>
    <row r="186" spans="1:12" ht="28.5" customHeight="1">
      <c r="A186" s="767">
        <v>2</v>
      </c>
      <c r="B186" s="1884" t="s">
        <v>1385</v>
      </c>
      <c r="C186" s="1884"/>
      <c r="D186" s="1884"/>
      <c r="E186" s="1884"/>
      <c r="F186" s="1884"/>
      <c r="G186" s="1884"/>
      <c r="H186" s="1884"/>
    </row>
    <row r="188" spans="1:12">
      <c r="A188" s="585">
        <v>3</v>
      </c>
      <c r="B188" s="1283" t="s">
        <v>1386</v>
      </c>
      <c r="C188" s="1283"/>
      <c r="D188" s="1283"/>
      <c r="E188" s="1283"/>
      <c r="F188" s="1283"/>
      <c r="G188" s="1283"/>
      <c r="H188" s="1283"/>
    </row>
    <row r="190" spans="1:12" ht="27" customHeight="1">
      <c r="A190" s="767">
        <v>4</v>
      </c>
      <c r="B190" s="1883" t="s">
        <v>1387</v>
      </c>
      <c r="C190" s="1883"/>
      <c r="D190" s="1883"/>
      <c r="E190" s="1883"/>
      <c r="F190" s="1883"/>
      <c r="G190" s="1883"/>
      <c r="H190" s="1883"/>
    </row>
    <row r="192" spans="1:12" ht="30" customHeight="1">
      <c r="A192" s="767">
        <v>5</v>
      </c>
      <c r="B192" s="1884" t="s">
        <v>1388</v>
      </c>
      <c r="C192" s="1884"/>
      <c r="D192" s="1884"/>
      <c r="E192" s="1884"/>
      <c r="F192" s="1884"/>
      <c r="G192" s="1884"/>
      <c r="H192" s="1884"/>
    </row>
    <row r="194" spans="1:53">
      <c r="A194" s="585" t="s">
        <v>124</v>
      </c>
      <c r="B194" s="1873" t="s">
        <v>1389</v>
      </c>
      <c r="C194" s="1873"/>
      <c r="D194" s="1873"/>
      <c r="E194" s="1873"/>
      <c r="F194" s="1873"/>
      <c r="G194" s="768"/>
      <c r="H194" s="768" t="s">
        <v>741</v>
      </c>
    </row>
    <row r="195" spans="1:53">
      <c r="B195" s="769"/>
      <c r="C195" s="1876" t="s">
        <v>1368</v>
      </c>
      <c r="D195" s="1877"/>
      <c r="E195" s="1877"/>
      <c r="F195" s="1877"/>
      <c r="G195" s="1877"/>
      <c r="H195" s="1877"/>
    </row>
    <row r="196" spans="1:53">
      <c r="B196" s="1878" t="s">
        <v>1390</v>
      </c>
      <c r="C196" s="762" t="s">
        <v>1371</v>
      </c>
      <c r="D196" s="762" t="s">
        <v>1372</v>
      </c>
      <c r="E196" s="1871" t="s">
        <v>1346</v>
      </c>
      <c r="F196" s="1871"/>
      <c r="G196" s="1871" t="s">
        <v>1373</v>
      </c>
      <c r="H196" s="1871"/>
      <c r="L196" s="585"/>
      <c r="M196" s="585"/>
      <c r="AZ196" s="122"/>
      <c r="BA196" s="122"/>
    </row>
    <row r="197" spans="1:53" ht="15.75" customHeight="1">
      <c r="B197" s="1879"/>
      <c r="C197" s="770" t="s">
        <v>1374</v>
      </c>
      <c r="D197" s="1880" t="s">
        <v>1375</v>
      </c>
      <c r="E197" s="1881"/>
      <c r="F197" s="1881"/>
      <c r="G197" s="1881"/>
      <c r="H197" s="1882"/>
      <c r="L197" s="585"/>
      <c r="M197" s="585"/>
      <c r="AZ197" s="122"/>
      <c r="BA197" s="122"/>
    </row>
    <row r="198" spans="1:53">
      <c r="B198" s="771" t="s">
        <v>1391</v>
      </c>
      <c r="C198" s="738"/>
      <c r="D198" s="738"/>
      <c r="E198" s="1870"/>
      <c r="F198" s="1870"/>
      <c r="G198" s="1870"/>
      <c r="H198" s="1870"/>
      <c r="L198" s="585"/>
      <c r="M198" s="585"/>
      <c r="AZ198" s="122"/>
      <c r="BA198" s="122"/>
    </row>
    <row r="199" spans="1:53">
      <c r="B199" s="771" t="s">
        <v>1392</v>
      </c>
      <c r="C199" s="738"/>
      <c r="D199" s="738"/>
      <c r="E199" s="1870"/>
      <c r="F199" s="1870"/>
      <c r="G199" s="1870"/>
      <c r="H199" s="1870"/>
      <c r="L199" s="585"/>
      <c r="M199" s="585"/>
      <c r="AZ199" s="122"/>
      <c r="BA199" s="122"/>
    </row>
    <row r="200" spans="1:53">
      <c r="B200" s="771" t="s">
        <v>1393</v>
      </c>
      <c r="C200" s="738"/>
      <c r="D200" s="738"/>
      <c r="E200" s="1870"/>
      <c r="F200" s="1870"/>
      <c r="G200" s="1870"/>
      <c r="H200" s="1870"/>
      <c r="L200" s="585"/>
      <c r="M200" s="585"/>
      <c r="AZ200" s="122"/>
      <c r="BA200" s="122"/>
    </row>
    <row r="201" spans="1:53">
      <c r="B201" s="771" t="s">
        <v>1394</v>
      </c>
      <c r="C201" s="738"/>
      <c r="D201" s="738"/>
      <c r="E201" s="1870"/>
      <c r="F201" s="1870"/>
      <c r="G201" s="1870"/>
      <c r="H201" s="1870"/>
      <c r="L201" s="585"/>
      <c r="M201" s="585"/>
      <c r="AZ201" s="122"/>
      <c r="BA201" s="122"/>
    </row>
    <row r="202" spans="1:53">
      <c r="B202" s="771" t="s">
        <v>1395</v>
      </c>
      <c r="C202" s="738"/>
      <c r="D202" s="738"/>
      <c r="E202" s="1870"/>
      <c r="F202" s="1870"/>
      <c r="G202" s="1870"/>
      <c r="H202" s="1870"/>
      <c r="L202" s="585"/>
      <c r="M202" s="585"/>
      <c r="AZ202" s="122"/>
      <c r="BA202" s="122"/>
    </row>
    <row r="203" spans="1:53">
      <c r="B203" s="771" t="s">
        <v>1396</v>
      </c>
      <c r="C203" s="738"/>
      <c r="D203" s="738"/>
      <c r="E203" s="1870"/>
      <c r="F203" s="1870"/>
      <c r="G203" s="1870"/>
      <c r="H203" s="1870"/>
      <c r="L203" s="585"/>
      <c r="M203" s="585"/>
      <c r="AZ203" s="122"/>
      <c r="BA203" s="122"/>
    </row>
    <row r="205" spans="1:53">
      <c r="B205" s="1873" t="s">
        <v>1389</v>
      </c>
      <c r="C205" s="1873"/>
      <c r="D205" s="1873"/>
      <c r="E205" s="1873"/>
      <c r="F205" s="1873"/>
      <c r="H205" s="768" t="s">
        <v>741</v>
      </c>
    </row>
    <row r="206" spans="1:53">
      <c r="B206" s="769"/>
      <c r="C206" s="1874" t="s">
        <v>1378</v>
      </c>
      <c r="D206" s="1875"/>
      <c r="E206" s="1875"/>
      <c r="F206" s="1875"/>
      <c r="G206" s="1875"/>
      <c r="H206" s="1875"/>
    </row>
    <row r="207" spans="1:53">
      <c r="B207" s="1871" t="s">
        <v>1390</v>
      </c>
      <c r="C207" s="762" t="s">
        <v>1371</v>
      </c>
      <c r="D207" s="762" t="s">
        <v>1372</v>
      </c>
      <c r="E207" s="1871" t="s">
        <v>1346</v>
      </c>
      <c r="F207" s="1871"/>
      <c r="G207" s="1871" t="s">
        <v>1373</v>
      </c>
      <c r="H207" s="1871"/>
      <c r="L207" s="585"/>
      <c r="AZ207" s="122"/>
    </row>
    <row r="208" spans="1:53">
      <c r="B208" s="1871"/>
      <c r="C208" s="770" t="s">
        <v>1374</v>
      </c>
      <c r="D208" s="1872" t="s">
        <v>1375</v>
      </c>
      <c r="E208" s="1872"/>
      <c r="F208" s="1872"/>
      <c r="G208" s="1872"/>
      <c r="H208" s="1872"/>
      <c r="L208" s="585"/>
      <c r="AZ208" s="122"/>
    </row>
    <row r="209" spans="2:52">
      <c r="B209" s="772" t="s">
        <v>1391</v>
      </c>
      <c r="C209" s="738"/>
      <c r="D209" s="738"/>
      <c r="E209" s="1870"/>
      <c r="F209" s="1870"/>
      <c r="G209" s="1870"/>
      <c r="H209" s="1870"/>
      <c r="L209" s="585"/>
      <c r="AZ209" s="122"/>
    </row>
    <row r="210" spans="2:52">
      <c r="B210" s="772" t="s">
        <v>1392</v>
      </c>
      <c r="C210" s="738"/>
      <c r="D210" s="738"/>
      <c r="E210" s="1870"/>
      <c r="F210" s="1870"/>
      <c r="G210" s="1870"/>
      <c r="H210" s="1870"/>
      <c r="L210" s="585"/>
      <c r="AZ210" s="122"/>
    </row>
    <row r="211" spans="2:52">
      <c r="B211" s="772" t="s">
        <v>1393</v>
      </c>
      <c r="C211" s="738"/>
      <c r="D211" s="738"/>
      <c r="E211" s="1870"/>
      <c r="F211" s="1870"/>
      <c r="G211" s="1870"/>
      <c r="H211" s="1870"/>
      <c r="L211" s="585"/>
      <c r="AZ211" s="122"/>
    </row>
    <row r="212" spans="2:52">
      <c r="B212" s="772" t="s">
        <v>1394</v>
      </c>
      <c r="C212" s="738"/>
      <c r="D212" s="738"/>
      <c r="E212" s="1870"/>
      <c r="F212" s="1870"/>
      <c r="G212" s="1870"/>
      <c r="H212" s="1870"/>
      <c r="L212" s="585"/>
      <c r="AZ212" s="122"/>
    </row>
    <row r="213" spans="2:52">
      <c r="B213" s="772" t="s">
        <v>1395</v>
      </c>
      <c r="C213" s="738"/>
      <c r="D213" s="738"/>
      <c r="E213" s="1870"/>
      <c r="F213" s="1870"/>
      <c r="G213" s="1870"/>
      <c r="H213" s="1870"/>
      <c r="L213" s="585"/>
      <c r="AZ213" s="122"/>
    </row>
    <row r="214" spans="2:52">
      <c r="B214" s="772" t="s">
        <v>1396</v>
      </c>
      <c r="C214" s="738"/>
      <c r="D214" s="738"/>
      <c r="E214" s="1870"/>
      <c r="F214" s="1870"/>
      <c r="G214" s="1870"/>
      <c r="H214" s="1870"/>
      <c r="L214" s="585"/>
      <c r="AZ214" s="122"/>
    </row>
  </sheetData>
  <mergeCells count="199">
    <mergeCell ref="B6:H6"/>
    <mergeCell ref="B10:H10"/>
    <mergeCell ref="B13:H13"/>
    <mergeCell ref="B14:E14"/>
    <mergeCell ref="B15:H15"/>
    <mergeCell ref="B17:D17"/>
    <mergeCell ref="E17:F17"/>
    <mergeCell ref="G17:H17"/>
    <mergeCell ref="B20:D20"/>
    <mergeCell ref="E20:F20"/>
    <mergeCell ref="G20:H20"/>
    <mergeCell ref="B22:H22"/>
    <mergeCell ref="C24:D24"/>
    <mergeCell ref="E24:F24"/>
    <mergeCell ref="G24:H24"/>
    <mergeCell ref="B18:D18"/>
    <mergeCell ref="E18:F18"/>
    <mergeCell ref="G18:H18"/>
    <mergeCell ref="B19:D19"/>
    <mergeCell ref="E19:F19"/>
    <mergeCell ref="G19:H19"/>
    <mergeCell ref="B48:D48"/>
    <mergeCell ref="E48:F48"/>
    <mergeCell ref="G48:H48"/>
    <mergeCell ref="B49:D49"/>
    <mergeCell ref="E49:F49"/>
    <mergeCell ref="G49:H49"/>
    <mergeCell ref="B44:H44"/>
    <mergeCell ref="B46:D46"/>
    <mergeCell ref="E46:F46"/>
    <mergeCell ref="G46:H46"/>
    <mergeCell ref="B47:D47"/>
    <mergeCell ref="E47:F47"/>
    <mergeCell ref="G47:H47"/>
    <mergeCell ref="B52:D52"/>
    <mergeCell ref="E52:F52"/>
    <mergeCell ref="G52:H52"/>
    <mergeCell ref="B53:D53"/>
    <mergeCell ref="E53:F53"/>
    <mergeCell ref="G53:H53"/>
    <mergeCell ref="B50:D50"/>
    <mergeCell ref="E50:F50"/>
    <mergeCell ref="G50:H50"/>
    <mergeCell ref="B51:D51"/>
    <mergeCell ref="E51:F51"/>
    <mergeCell ref="G51:H51"/>
    <mergeCell ref="B56:D56"/>
    <mergeCell ref="E56:F56"/>
    <mergeCell ref="G56:H56"/>
    <mergeCell ref="B57:D57"/>
    <mergeCell ref="E57:F57"/>
    <mergeCell ref="G57:H57"/>
    <mergeCell ref="B54:D54"/>
    <mergeCell ref="E54:F54"/>
    <mergeCell ref="G54:H54"/>
    <mergeCell ref="B55:D55"/>
    <mergeCell ref="E55:F55"/>
    <mergeCell ref="G55:H55"/>
    <mergeCell ref="B66:D66"/>
    <mergeCell ref="E66:F66"/>
    <mergeCell ref="G66:H66"/>
    <mergeCell ref="B67:D67"/>
    <mergeCell ref="E67:F67"/>
    <mergeCell ref="G67:H67"/>
    <mergeCell ref="B60:H60"/>
    <mergeCell ref="B61:H61"/>
    <mergeCell ref="B63:H63"/>
    <mergeCell ref="B65:D65"/>
    <mergeCell ref="E65:F65"/>
    <mergeCell ref="G65:H65"/>
    <mergeCell ref="B91:H91"/>
    <mergeCell ref="B92:H92"/>
    <mergeCell ref="B95:D95"/>
    <mergeCell ref="E95:F95"/>
    <mergeCell ref="G95:H95"/>
    <mergeCell ref="B96:D96"/>
    <mergeCell ref="E96:F96"/>
    <mergeCell ref="G96:H96"/>
    <mergeCell ref="B68:D68"/>
    <mergeCell ref="E68:F68"/>
    <mergeCell ref="G68:H68"/>
    <mergeCell ref="C71:D71"/>
    <mergeCell ref="E71:F71"/>
    <mergeCell ref="G71:H71"/>
    <mergeCell ref="B100:F100"/>
    <mergeCell ref="C101:D101"/>
    <mergeCell ref="E101:F101"/>
    <mergeCell ref="G101:H101"/>
    <mergeCell ref="B118:E118"/>
    <mergeCell ref="B119:D119"/>
    <mergeCell ref="E119:F119"/>
    <mergeCell ref="G119:H119"/>
    <mergeCell ref="B97:D97"/>
    <mergeCell ref="E97:F97"/>
    <mergeCell ref="G97:H97"/>
    <mergeCell ref="B98:D98"/>
    <mergeCell ref="E98:F98"/>
    <mergeCell ref="G98:H98"/>
    <mergeCell ref="B122:D122"/>
    <mergeCell ref="E122:F122"/>
    <mergeCell ref="G122:H122"/>
    <mergeCell ref="B124:F124"/>
    <mergeCell ref="C125:D125"/>
    <mergeCell ref="E125:F125"/>
    <mergeCell ref="G125:H125"/>
    <mergeCell ref="B120:D120"/>
    <mergeCell ref="E120:F120"/>
    <mergeCell ref="G120:H120"/>
    <mergeCell ref="B121:D121"/>
    <mergeCell ref="E121:F121"/>
    <mergeCell ref="G121:H121"/>
    <mergeCell ref="B150:D150"/>
    <mergeCell ref="E150:F150"/>
    <mergeCell ref="G150:H150"/>
    <mergeCell ref="B151:D151"/>
    <mergeCell ref="E151:F151"/>
    <mergeCell ref="G151:H151"/>
    <mergeCell ref="B143:H143"/>
    <mergeCell ref="B144:H144"/>
    <mergeCell ref="B148:D148"/>
    <mergeCell ref="E148:F148"/>
    <mergeCell ref="G148:H148"/>
    <mergeCell ref="B149:D149"/>
    <mergeCell ref="E149:F149"/>
    <mergeCell ref="G149:H149"/>
    <mergeCell ref="B162:B163"/>
    <mergeCell ref="C162:D162"/>
    <mergeCell ref="C163:D163"/>
    <mergeCell ref="B164:B165"/>
    <mergeCell ref="C164:D164"/>
    <mergeCell ref="C165:D165"/>
    <mergeCell ref="B153:H153"/>
    <mergeCell ref="B154:H154"/>
    <mergeCell ref="B155:H155"/>
    <mergeCell ref="B158:H158"/>
    <mergeCell ref="B159:H159"/>
    <mergeCell ref="B160:B161"/>
    <mergeCell ref="C160:D161"/>
    <mergeCell ref="F161:H161"/>
    <mergeCell ref="B172:B173"/>
    <mergeCell ref="C172:D172"/>
    <mergeCell ref="C173:D173"/>
    <mergeCell ref="B174:B175"/>
    <mergeCell ref="C174:D174"/>
    <mergeCell ref="C175:D175"/>
    <mergeCell ref="B166:B167"/>
    <mergeCell ref="C166:D166"/>
    <mergeCell ref="C167:D167"/>
    <mergeCell ref="B169:H169"/>
    <mergeCell ref="B170:B171"/>
    <mergeCell ref="C170:D171"/>
    <mergeCell ref="F171:H171"/>
    <mergeCell ref="B184:H184"/>
    <mergeCell ref="B186:H186"/>
    <mergeCell ref="B188:H188"/>
    <mergeCell ref="B190:H190"/>
    <mergeCell ref="B192:H192"/>
    <mergeCell ref="B194:F194"/>
    <mergeCell ref="B176:B177"/>
    <mergeCell ref="C176:D176"/>
    <mergeCell ref="C177:D177"/>
    <mergeCell ref="B179:H179"/>
    <mergeCell ref="B180:H180"/>
    <mergeCell ref="B183:H183"/>
    <mergeCell ref="E199:F199"/>
    <mergeCell ref="G199:H199"/>
    <mergeCell ref="E200:F200"/>
    <mergeCell ref="G200:H200"/>
    <mergeCell ref="E201:F201"/>
    <mergeCell ref="G201:H201"/>
    <mergeCell ref="C195:H195"/>
    <mergeCell ref="B196:B197"/>
    <mergeCell ref="E196:F196"/>
    <mergeCell ref="G196:H196"/>
    <mergeCell ref="D197:H197"/>
    <mergeCell ref="E198:F198"/>
    <mergeCell ref="G198:H198"/>
    <mergeCell ref="B207:B208"/>
    <mergeCell ref="E207:F207"/>
    <mergeCell ref="G207:H207"/>
    <mergeCell ref="D208:H208"/>
    <mergeCell ref="E209:F209"/>
    <mergeCell ref="G209:H209"/>
    <mergeCell ref="E202:F202"/>
    <mergeCell ref="G202:H202"/>
    <mergeCell ref="E203:F203"/>
    <mergeCell ref="G203:H203"/>
    <mergeCell ref="B205:F205"/>
    <mergeCell ref="C206:H206"/>
    <mergeCell ref="E213:F213"/>
    <mergeCell ref="G213:H213"/>
    <mergeCell ref="E214:F214"/>
    <mergeCell ref="G214:H214"/>
    <mergeCell ref="E210:F210"/>
    <mergeCell ref="G210:H210"/>
    <mergeCell ref="E211:F211"/>
    <mergeCell ref="G211:H211"/>
    <mergeCell ref="E212:F212"/>
    <mergeCell ref="G212:H212"/>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59"/>
  <sheetViews>
    <sheetView showGridLines="0" view="pageBreakPreview" topLeftCell="A79" zoomScaleSheetLayoutView="100" workbookViewId="0">
      <selection sqref="A1:J1"/>
    </sheetView>
  </sheetViews>
  <sheetFormatPr defaultRowHeight="15"/>
  <cols>
    <col min="1" max="1" width="7" style="773" customWidth="1"/>
    <col min="2" max="3" width="15.42578125" style="773" customWidth="1"/>
    <col min="4" max="4" width="21.85546875" style="773" customWidth="1"/>
    <col min="5" max="8" width="20" style="773" customWidth="1"/>
    <col min="9" max="9" width="15.7109375" style="773" customWidth="1"/>
    <col min="10" max="10" width="15.5703125" style="773" customWidth="1"/>
    <col min="11" max="16384" width="9.140625" style="773"/>
  </cols>
  <sheetData>
    <row r="1" spans="1:33" ht="15.75">
      <c r="A1" s="1838" t="str">
        <f>'Disclosure 42-45'!A1</f>
        <v>STC of India Limited</v>
      </c>
      <c r="B1" s="1838"/>
      <c r="C1" s="1838"/>
      <c r="D1" s="1838"/>
      <c r="E1" s="1838"/>
      <c r="F1" s="1838"/>
      <c r="G1" s="1838"/>
      <c r="H1" s="1838"/>
      <c r="I1" s="1838"/>
      <c r="J1" s="1838"/>
    </row>
    <row r="2" spans="1:33" ht="15.75">
      <c r="A2" s="1838" t="str">
        <f>'Disclosure 42-45'!A2</f>
        <v xml:space="preserve">Branch/Division :  </v>
      </c>
      <c r="B2" s="1838"/>
      <c r="C2" s="1838"/>
      <c r="D2" s="1838"/>
      <c r="E2" s="1838"/>
      <c r="F2" s="1838"/>
      <c r="G2" s="1838"/>
      <c r="H2" s="1838"/>
      <c r="I2" s="1838"/>
      <c r="J2" s="1838"/>
    </row>
    <row r="3" spans="1:33" ht="15.75">
      <c r="A3" s="1838" t="str">
        <f>'Disclosure 42-45'!A3</f>
        <v>Notes to Accounts for the year ended March 31, 2019</v>
      </c>
      <c r="B3" s="1838"/>
      <c r="C3" s="1838"/>
      <c r="D3" s="1838"/>
      <c r="E3" s="1838"/>
      <c r="F3" s="1838"/>
      <c r="G3" s="1838"/>
      <c r="H3" s="1838"/>
      <c r="I3" s="1838"/>
      <c r="J3" s="1838"/>
    </row>
    <row r="4" spans="1:33" ht="15.75">
      <c r="A4" s="1838"/>
      <c r="B4" s="1838"/>
      <c r="C4" s="1838"/>
      <c r="D4" s="1838"/>
      <c r="E4" s="1838"/>
      <c r="F4" s="1838"/>
      <c r="G4" s="1838"/>
      <c r="H4" s="1838"/>
      <c r="I4" s="1838"/>
      <c r="J4" s="1838"/>
    </row>
    <row r="5" spans="1:33" s="590" customFormat="1" ht="15.75" customHeight="1">
      <c r="A5" s="1855" t="s">
        <v>1397</v>
      </c>
      <c r="B5" s="1855"/>
      <c r="C5" s="1855"/>
      <c r="D5" s="1855"/>
      <c r="E5" s="1855"/>
      <c r="F5" s="1855"/>
      <c r="G5" s="1855"/>
      <c r="H5" s="1855"/>
      <c r="I5" s="1855"/>
      <c r="J5" s="1855"/>
      <c r="K5" s="591"/>
      <c r="L5" s="591"/>
      <c r="M5" s="591"/>
      <c r="N5" s="591"/>
      <c r="O5" s="591"/>
      <c r="Q5" s="591"/>
      <c r="R5" s="591"/>
      <c r="S5" s="591"/>
      <c r="T5" s="591"/>
      <c r="U5" s="591"/>
      <c r="V5" s="591"/>
      <c r="W5" s="591"/>
      <c r="X5" s="591"/>
      <c r="Y5" s="591"/>
      <c r="Z5" s="591"/>
      <c r="AA5" s="591"/>
      <c r="AB5" s="591"/>
      <c r="AC5" s="591"/>
      <c r="AD5" s="591"/>
      <c r="AE5" s="591"/>
      <c r="AF5" s="591"/>
      <c r="AG5" s="591"/>
    </row>
    <row r="6" spans="1:33" s="590" customFormat="1" ht="15.75">
      <c r="A6" s="1838" t="s">
        <v>1398</v>
      </c>
      <c r="B6" s="1838"/>
      <c r="C6" s="1838"/>
      <c r="D6" s="1838"/>
      <c r="E6" s="1838"/>
      <c r="F6" s="1838"/>
      <c r="G6" s="1838"/>
      <c r="H6" s="1838"/>
      <c r="I6" s="1838"/>
      <c r="J6" s="1838"/>
      <c r="K6" s="591"/>
      <c r="L6" s="591"/>
      <c r="M6" s="591"/>
      <c r="N6" s="591"/>
      <c r="O6" s="591"/>
      <c r="Q6" s="591"/>
      <c r="R6" s="591"/>
      <c r="S6" s="591"/>
      <c r="T6" s="591"/>
      <c r="U6" s="591"/>
      <c r="V6" s="591"/>
      <c r="W6" s="591"/>
      <c r="X6" s="591"/>
      <c r="Y6" s="591"/>
      <c r="Z6" s="591"/>
      <c r="AA6" s="591"/>
      <c r="AB6" s="591"/>
      <c r="AC6" s="591"/>
      <c r="AD6" s="591"/>
      <c r="AE6" s="591"/>
      <c r="AF6" s="591"/>
      <c r="AG6" s="591"/>
    </row>
    <row r="7" spans="1:33" s="590" customFormat="1" ht="15.75" customHeight="1">
      <c r="A7" s="1672" t="s">
        <v>1399</v>
      </c>
      <c r="B7" s="1673"/>
      <c r="C7" s="1673"/>
      <c r="D7" s="1673"/>
      <c r="E7" s="1673"/>
      <c r="F7" s="1674"/>
      <c r="G7" s="1672" t="s">
        <v>1400</v>
      </c>
      <c r="H7" s="1674"/>
      <c r="I7" s="1672" t="s">
        <v>718</v>
      </c>
      <c r="J7" s="1674"/>
      <c r="K7" s="591"/>
      <c r="L7" s="591"/>
      <c r="M7" s="591"/>
      <c r="N7" s="591"/>
      <c r="O7" s="591"/>
      <c r="Q7" s="591"/>
      <c r="R7" s="591"/>
      <c r="S7" s="591"/>
      <c r="T7" s="591"/>
      <c r="U7" s="591"/>
      <c r="V7" s="591"/>
      <c r="W7" s="591"/>
      <c r="X7" s="591"/>
      <c r="Y7" s="591"/>
      <c r="Z7" s="591"/>
      <c r="AA7" s="591"/>
      <c r="AB7" s="591"/>
      <c r="AC7" s="591"/>
      <c r="AD7" s="591"/>
      <c r="AE7" s="591"/>
      <c r="AF7" s="591"/>
      <c r="AG7" s="591"/>
    </row>
    <row r="8" spans="1:33" s="590" customFormat="1" ht="15.75" customHeight="1">
      <c r="A8" s="1998" t="s">
        <v>1401</v>
      </c>
      <c r="B8" s="1999"/>
      <c r="C8" s="1999"/>
      <c r="D8" s="1999"/>
      <c r="E8" s="1999"/>
      <c r="F8" s="2000"/>
      <c r="G8" s="2001"/>
      <c r="H8" s="2002"/>
      <c r="I8" s="2003"/>
      <c r="J8" s="2004"/>
      <c r="K8" s="591"/>
      <c r="L8" s="591"/>
      <c r="M8" s="591"/>
      <c r="N8" s="591"/>
      <c r="O8" s="591"/>
      <c r="Q8" s="591"/>
      <c r="R8" s="591"/>
      <c r="S8" s="591"/>
      <c r="T8" s="591"/>
      <c r="U8" s="591"/>
      <c r="V8" s="591"/>
      <c r="W8" s="591"/>
      <c r="X8" s="591"/>
      <c r="Y8" s="591"/>
      <c r="Z8" s="591"/>
      <c r="AA8" s="591"/>
      <c r="AB8" s="591"/>
      <c r="AC8" s="591"/>
      <c r="AD8" s="591"/>
      <c r="AE8" s="591"/>
      <c r="AF8" s="591"/>
      <c r="AG8" s="591"/>
    </row>
    <row r="9" spans="1:33" s="590" customFormat="1" ht="15.75">
      <c r="A9" s="2001"/>
      <c r="B9" s="2005"/>
      <c r="C9" s="2005"/>
      <c r="D9" s="2005"/>
      <c r="E9" s="2005"/>
      <c r="F9" s="2002"/>
      <c r="G9" s="2001"/>
      <c r="H9" s="2002"/>
      <c r="I9" s="2003"/>
      <c r="J9" s="2004"/>
      <c r="K9" s="591"/>
      <c r="L9" s="591"/>
      <c r="M9" s="591"/>
      <c r="N9" s="591"/>
      <c r="O9" s="591"/>
      <c r="Q9" s="591"/>
      <c r="R9" s="591"/>
      <c r="S9" s="591"/>
      <c r="T9" s="591"/>
      <c r="U9" s="591"/>
      <c r="V9" s="591"/>
      <c r="W9" s="591"/>
      <c r="X9" s="591"/>
      <c r="Y9" s="591"/>
      <c r="Z9" s="591"/>
      <c r="AA9" s="591"/>
      <c r="AB9" s="591"/>
      <c r="AC9" s="591"/>
      <c r="AD9" s="591"/>
      <c r="AE9" s="591"/>
      <c r="AF9" s="591"/>
      <c r="AG9" s="591"/>
    </row>
    <row r="10" spans="1:33" s="590" customFormat="1" ht="15.75" customHeight="1">
      <c r="A10" s="1998" t="s">
        <v>1402</v>
      </c>
      <c r="B10" s="1999"/>
      <c r="C10" s="1999"/>
      <c r="D10" s="1999"/>
      <c r="E10" s="1999"/>
      <c r="F10" s="2000"/>
      <c r="G10" s="2001"/>
      <c r="H10" s="2002"/>
      <c r="I10" s="2003"/>
      <c r="J10" s="2004"/>
      <c r="K10" s="591"/>
      <c r="L10" s="591"/>
      <c r="M10" s="591"/>
      <c r="N10" s="591"/>
      <c r="O10" s="591"/>
      <c r="Q10" s="591"/>
      <c r="R10" s="591"/>
      <c r="S10" s="591"/>
      <c r="T10" s="591"/>
      <c r="U10" s="591"/>
      <c r="V10" s="591"/>
      <c r="W10" s="591"/>
      <c r="X10" s="591"/>
      <c r="Y10" s="591"/>
      <c r="Z10" s="591"/>
      <c r="AA10" s="591"/>
      <c r="AB10" s="591"/>
      <c r="AC10" s="591"/>
      <c r="AD10" s="591"/>
      <c r="AE10" s="591"/>
      <c r="AF10" s="591"/>
      <c r="AG10" s="591"/>
    </row>
    <row r="11" spans="1:33" s="590" customFormat="1" ht="15.75">
      <c r="A11" s="2001"/>
      <c r="B11" s="2005"/>
      <c r="C11" s="2005"/>
      <c r="D11" s="2005"/>
      <c r="E11" s="2005"/>
      <c r="F11" s="2002"/>
      <c r="G11" s="2001"/>
      <c r="H11" s="2002"/>
      <c r="I11" s="2003"/>
      <c r="J11" s="2004"/>
      <c r="K11" s="591"/>
      <c r="L11" s="591"/>
      <c r="M11" s="591"/>
      <c r="N11" s="591"/>
      <c r="O11" s="591"/>
      <c r="Q11" s="591"/>
      <c r="R11" s="591"/>
      <c r="S11" s="591"/>
      <c r="T11" s="591"/>
      <c r="U11" s="591"/>
      <c r="V11" s="591"/>
      <c r="W11" s="591"/>
      <c r="X11" s="591"/>
      <c r="Y11" s="591"/>
      <c r="Z11" s="591"/>
      <c r="AA11" s="591"/>
      <c r="AB11" s="591"/>
      <c r="AC11" s="591"/>
      <c r="AD11" s="591"/>
      <c r="AE11" s="591"/>
      <c r="AF11" s="591"/>
      <c r="AG11" s="591"/>
    </row>
    <row r="12" spans="1:33" s="590" customFormat="1" ht="15.75" customHeight="1">
      <c r="A12" s="1998" t="s">
        <v>1403</v>
      </c>
      <c r="B12" s="1999"/>
      <c r="C12" s="1999"/>
      <c r="D12" s="1999"/>
      <c r="E12" s="1999"/>
      <c r="F12" s="2000"/>
      <c r="G12" s="2001"/>
      <c r="H12" s="2002"/>
      <c r="I12" s="2003"/>
      <c r="J12" s="2004"/>
      <c r="K12" s="591"/>
      <c r="L12" s="591"/>
      <c r="M12" s="591"/>
      <c r="N12" s="591"/>
      <c r="O12" s="591"/>
      <c r="Q12" s="591"/>
      <c r="R12" s="591"/>
      <c r="S12" s="591"/>
      <c r="T12" s="591"/>
      <c r="U12" s="591"/>
      <c r="V12" s="591"/>
      <c r="W12" s="591"/>
      <c r="X12" s="591"/>
      <c r="Y12" s="591"/>
      <c r="Z12" s="591"/>
      <c r="AA12" s="591"/>
      <c r="AB12" s="591"/>
      <c r="AC12" s="591"/>
      <c r="AD12" s="591"/>
      <c r="AE12" s="591"/>
      <c r="AF12" s="591"/>
      <c r="AG12" s="591"/>
    </row>
    <row r="13" spans="1:33" s="590" customFormat="1" ht="15.75">
      <c r="A13" s="2001"/>
      <c r="B13" s="2005"/>
      <c r="C13" s="2005"/>
      <c r="D13" s="2005"/>
      <c r="E13" s="2005"/>
      <c r="F13" s="2002"/>
      <c r="G13" s="2001"/>
      <c r="H13" s="2002"/>
      <c r="I13" s="2003"/>
      <c r="J13" s="2004"/>
      <c r="K13" s="591"/>
      <c r="L13" s="591"/>
      <c r="M13" s="591"/>
      <c r="N13" s="591"/>
      <c r="O13" s="591"/>
      <c r="Q13" s="591"/>
      <c r="R13" s="591"/>
      <c r="S13" s="591"/>
      <c r="T13" s="591"/>
      <c r="U13" s="591"/>
      <c r="V13" s="591"/>
      <c r="W13" s="591"/>
      <c r="X13" s="591"/>
      <c r="Y13" s="591"/>
      <c r="Z13" s="591"/>
      <c r="AA13" s="591"/>
      <c r="AB13" s="591"/>
      <c r="AC13" s="591"/>
      <c r="AD13" s="591"/>
      <c r="AE13" s="591"/>
      <c r="AF13" s="591"/>
      <c r="AG13" s="591"/>
    </row>
    <row r="14" spans="1:33" s="590" customFormat="1" ht="15.75" customHeight="1">
      <c r="A14" s="1998" t="s">
        <v>1404</v>
      </c>
      <c r="B14" s="1999"/>
      <c r="C14" s="1999"/>
      <c r="D14" s="1999"/>
      <c r="E14" s="1999"/>
      <c r="F14" s="2000"/>
      <c r="G14" s="2001"/>
      <c r="H14" s="2002"/>
      <c r="I14" s="2003"/>
      <c r="J14" s="2004"/>
      <c r="K14" s="591"/>
      <c r="L14" s="591"/>
      <c r="M14" s="591"/>
      <c r="N14" s="591"/>
      <c r="O14" s="591"/>
      <c r="Q14" s="591"/>
      <c r="R14" s="591"/>
      <c r="S14" s="591"/>
      <c r="T14" s="591"/>
      <c r="U14" s="591"/>
      <c r="V14" s="591"/>
      <c r="W14" s="591"/>
      <c r="X14" s="591"/>
      <c r="Y14" s="591"/>
      <c r="Z14" s="591"/>
      <c r="AA14" s="591"/>
      <c r="AB14" s="591"/>
      <c r="AC14" s="591"/>
      <c r="AD14" s="591"/>
      <c r="AE14" s="591"/>
      <c r="AF14" s="591"/>
      <c r="AG14" s="591"/>
    </row>
    <row r="15" spans="1:33" s="590" customFormat="1" ht="15.75">
      <c r="A15" s="2001"/>
      <c r="B15" s="2005"/>
      <c r="C15" s="2005"/>
      <c r="D15" s="2005"/>
      <c r="E15" s="2005"/>
      <c r="F15" s="2002"/>
      <c r="G15" s="2001"/>
      <c r="H15" s="2002"/>
      <c r="I15" s="2003"/>
      <c r="J15" s="2004"/>
      <c r="K15" s="591"/>
      <c r="L15" s="591"/>
      <c r="M15" s="591"/>
      <c r="N15" s="591"/>
      <c r="O15" s="591"/>
      <c r="Q15" s="591"/>
      <c r="R15" s="591"/>
      <c r="S15" s="591"/>
      <c r="T15" s="591"/>
      <c r="U15" s="591"/>
      <c r="V15" s="591"/>
      <c r="W15" s="591"/>
      <c r="X15" s="591"/>
      <c r="Y15" s="591"/>
      <c r="Z15" s="591"/>
      <c r="AA15" s="591"/>
      <c r="AB15" s="591"/>
      <c r="AC15" s="591"/>
      <c r="AD15" s="591"/>
      <c r="AE15" s="591"/>
      <c r="AF15" s="591"/>
      <c r="AG15" s="591"/>
    </row>
    <row r="16" spans="1:33" s="590" customFormat="1" ht="15.75">
      <c r="A16" s="2001"/>
      <c r="B16" s="2005"/>
      <c r="C16" s="2005"/>
      <c r="D16" s="2005"/>
      <c r="E16" s="2005"/>
      <c r="F16" s="2002"/>
      <c r="G16" s="2001"/>
      <c r="H16" s="2002"/>
      <c r="I16" s="2003"/>
      <c r="J16" s="2004"/>
      <c r="K16" s="591"/>
      <c r="L16" s="591"/>
      <c r="M16" s="591"/>
      <c r="N16" s="591"/>
      <c r="O16" s="591"/>
      <c r="Q16" s="591"/>
      <c r="R16" s="591"/>
      <c r="S16" s="591"/>
      <c r="T16" s="591"/>
      <c r="U16" s="591"/>
      <c r="V16" s="591"/>
      <c r="W16" s="591"/>
      <c r="X16" s="591"/>
      <c r="Y16" s="591"/>
      <c r="Z16" s="591"/>
      <c r="AA16" s="591"/>
      <c r="AB16" s="591"/>
      <c r="AC16" s="591"/>
      <c r="AD16" s="591"/>
      <c r="AE16" s="591"/>
      <c r="AF16" s="591"/>
      <c r="AG16" s="591"/>
    </row>
    <row r="17" spans="1:33" s="590" customFormat="1" ht="15.75" customHeight="1">
      <c r="A17" s="1998" t="s">
        <v>1405</v>
      </c>
      <c r="B17" s="1999"/>
      <c r="C17" s="1999"/>
      <c r="D17" s="1999"/>
      <c r="E17" s="1999"/>
      <c r="F17" s="2000"/>
      <c r="G17" s="2001"/>
      <c r="H17" s="2002"/>
      <c r="I17" s="2003"/>
      <c r="J17" s="2004"/>
      <c r="K17" s="591"/>
      <c r="L17" s="591"/>
      <c r="M17" s="591"/>
      <c r="N17" s="591"/>
      <c r="O17" s="591"/>
      <c r="Q17" s="591"/>
      <c r="R17" s="591"/>
      <c r="S17" s="591"/>
      <c r="T17" s="591"/>
      <c r="U17" s="591"/>
      <c r="V17" s="591"/>
      <c r="W17" s="591"/>
      <c r="X17" s="591"/>
      <c r="Y17" s="591"/>
      <c r="Z17" s="591"/>
      <c r="AA17" s="591"/>
      <c r="AB17" s="591"/>
      <c r="AC17" s="591"/>
      <c r="AD17" s="591"/>
      <c r="AE17" s="591"/>
      <c r="AF17" s="591"/>
      <c r="AG17" s="591"/>
    </row>
    <row r="18" spans="1:33" s="590" customFormat="1" ht="15.75">
      <c r="A18" s="2001"/>
      <c r="B18" s="2005"/>
      <c r="C18" s="2005"/>
      <c r="D18" s="2005"/>
      <c r="E18" s="2005"/>
      <c r="F18" s="2002"/>
      <c r="G18" s="2001"/>
      <c r="H18" s="2002"/>
      <c r="I18" s="2003"/>
      <c r="J18" s="2004"/>
      <c r="K18" s="591"/>
      <c r="L18" s="591"/>
      <c r="M18" s="591"/>
      <c r="N18" s="591"/>
      <c r="O18" s="591"/>
      <c r="Q18" s="591"/>
      <c r="R18" s="591"/>
      <c r="S18" s="591"/>
      <c r="T18" s="591"/>
      <c r="U18" s="591"/>
      <c r="V18" s="591"/>
      <c r="W18" s="591"/>
      <c r="X18" s="591"/>
      <c r="Y18" s="591"/>
      <c r="Z18" s="591"/>
      <c r="AA18" s="591"/>
      <c r="AB18" s="591"/>
      <c r="AC18" s="591"/>
      <c r="AD18" s="591"/>
      <c r="AE18" s="591"/>
      <c r="AF18" s="591"/>
      <c r="AG18" s="591"/>
    </row>
    <row r="19" spans="1:33" s="590" customFormat="1" ht="15.75" customHeight="1">
      <c r="A19" s="1998" t="s">
        <v>1406</v>
      </c>
      <c r="B19" s="1999"/>
      <c r="C19" s="1999"/>
      <c r="D19" s="1999"/>
      <c r="E19" s="1999"/>
      <c r="F19" s="2000"/>
      <c r="G19" s="2001"/>
      <c r="H19" s="2002"/>
      <c r="I19" s="2003"/>
      <c r="J19" s="2004"/>
      <c r="K19" s="591"/>
      <c r="L19" s="591"/>
      <c r="M19" s="591"/>
      <c r="N19" s="591"/>
      <c r="O19" s="591"/>
      <c r="Q19" s="591"/>
      <c r="R19" s="591"/>
      <c r="S19" s="591"/>
      <c r="T19" s="591"/>
      <c r="U19" s="591"/>
      <c r="V19" s="591"/>
      <c r="W19" s="591"/>
      <c r="X19" s="591"/>
      <c r="Y19" s="591"/>
      <c r="Z19" s="591"/>
      <c r="AA19" s="591"/>
      <c r="AB19" s="591"/>
      <c r="AC19" s="591"/>
      <c r="AD19" s="591"/>
      <c r="AE19" s="591"/>
      <c r="AF19" s="591"/>
      <c r="AG19" s="591"/>
    </row>
    <row r="20" spans="1:33" s="590" customFormat="1" ht="15.75">
      <c r="A20" s="2001"/>
      <c r="B20" s="2005"/>
      <c r="C20" s="2005"/>
      <c r="D20" s="2005"/>
      <c r="E20" s="2005"/>
      <c r="F20" s="2002"/>
      <c r="G20" s="2001"/>
      <c r="H20" s="2002"/>
      <c r="I20" s="2003"/>
      <c r="J20" s="2004"/>
      <c r="K20" s="591"/>
      <c r="L20" s="591"/>
      <c r="M20" s="591"/>
      <c r="N20" s="591"/>
      <c r="O20" s="591"/>
      <c r="Q20" s="591"/>
      <c r="R20" s="591"/>
      <c r="S20" s="591"/>
      <c r="T20" s="591"/>
      <c r="U20" s="591"/>
      <c r="V20" s="591"/>
      <c r="W20" s="591"/>
      <c r="X20" s="591"/>
      <c r="Y20" s="591"/>
      <c r="Z20" s="591"/>
      <c r="AA20" s="591"/>
      <c r="AB20" s="591"/>
      <c r="AC20" s="591"/>
      <c r="AD20" s="591"/>
      <c r="AE20" s="591"/>
      <c r="AF20" s="591"/>
      <c r="AG20" s="591"/>
    </row>
    <row r="21" spans="1:33" s="590" customFormat="1" ht="15.75">
      <c r="J21" s="591"/>
      <c r="K21" s="591"/>
      <c r="L21" s="591"/>
      <c r="M21" s="591"/>
      <c r="N21" s="591"/>
      <c r="O21" s="591"/>
      <c r="Q21" s="591"/>
      <c r="R21" s="591"/>
      <c r="S21" s="591"/>
      <c r="T21" s="591"/>
      <c r="U21" s="591"/>
      <c r="V21" s="591"/>
      <c r="W21" s="591"/>
      <c r="X21" s="591"/>
      <c r="Y21" s="591"/>
      <c r="Z21" s="591"/>
      <c r="AA21" s="591"/>
      <c r="AB21" s="591"/>
      <c r="AC21" s="591"/>
      <c r="AD21" s="591"/>
      <c r="AE21" s="591"/>
      <c r="AF21" s="591"/>
      <c r="AG21" s="591"/>
    </row>
    <row r="22" spans="1:33" s="590" customFormat="1" ht="15.75" customHeight="1">
      <c r="A22" s="1994" t="s">
        <v>1407</v>
      </c>
      <c r="B22" s="1994"/>
      <c r="C22" s="1994"/>
      <c r="D22" s="1994"/>
      <c r="E22" s="1994"/>
      <c r="F22" s="1994"/>
      <c r="G22" s="1994"/>
      <c r="H22" s="1994"/>
      <c r="I22" s="1994"/>
      <c r="J22" s="1994"/>
      <c r="K22" s="591"/>
      <c r="L22" s="591"/>
      <c r="M22" s="591"/>
      <c r="N22" s="591"/>
      <c r="O22" s="591"/>
      <c r="Q22" s="591"/>
      <c r="R22" s="591"/>
      <c r="S22" s="591"/>
      <c r="T22" s="591"/>
      <c r="U22" s="591"/>
      <c r="V22" s="591"/>
      <c r="W22" s="591"/>
      <c r="X22" s="591"/>
      <c r="Y22" s="591"/>
      <c r="Z22" s="591"/>
      <c r="AA22" s="591"/>
      <c r="AB22" s="591"/>
      <c r="AC22" s="591"/>
      <c r="AD22" s="591"/>
      <c r="AE22" s="591"/>
      <c r="AF22" s="591"/>
      <c r="AG22" s="591"/>
    </row>
    <row r="23" spans="1:33" s="590" customFormat="1" ht="15.75" customHeight="1">
      <c r="A23" s="774"/>
      <c r="B23" s="774"/>
      <c r="C23" s="774"/>
      <c r="D23" s="774"/>
      <c r="E23" s="774"/>
      <c r="F23" s="774"/>
      <c r="G23" s="774"/>
      <c r="H23" s="774"/>
      <c r="I23" s="774"/>
      <c r="J23" s="774"/>
      <c r="K23" s="591"/>
      <c r="L23" s="591"/>
      <c r="M23" s="591"/>
      <c r="N23" s="591"/>
      <c r="O23" s="591"/>
      <c r="Q23" s="591"/>
      <c r="R23" s="591"/>
      <c r="S23" s="591"/>
      <c r="T23" s="591"/>
      <c r="U23" s="591"/>
      <c r="V23" s="591"/>
      <c r="W23" s="591"/>
      <c r="X23" s="591"/>
      <c r="Y23" s="591"/>
      <c r="Z23" s="591"/>
      <c r="AA23" s="591"/>
      <c r="AB23" s="591"/>
      <c r="AC23" s="591"/>
      <c r="AD23" s="591"/>
      <c r="AE23" s="591"/>
      <c r="AF23" s="591"/>
      <c r="AG23" s="591"/>
    </row>
    <row r="24" spans="1:33" s="590" customFormat="1" ht="15.75" customHeight="1">
      <c r="A24" s="1764" t="s">
        <v>1408</v>
      </c>
      <c r="B24" s="1764"/>
      <c r="C24" s="1764"/>
      <c r="D24" s="1764"/>
      <c r="E24" s="1764"/>
      <c r="F24" s="1764"/>
      <c r="G24" s="1995" t="s">
        <v>1409</v>
      </c>
      <c r="H24" s="1996"/>
      <c r="I24" s="1764" t="s">
        <v>1410</v>
      </c>
      <c r="J24" s="1764"/>
      <c r="K24" s="591"/>
      <c r="L24" s="591"/>
      <c r="M24" s="591"/>
      <c r="N24" s="591"/>
      <c r="O24" s="591"/>
      <c r="Q24" s="591"/>
      <c r="R24" s="591"/>
      <c r="S24" s="591"/>
      <c r="T24" s="591"/>
      <c r="U24" s="591"/>
      <c r="V24" s="591"/>
      <c r="W24" s="591"/>
      <c r="X24" s="591"/>
      <c r="Y24" s="591"/>
      <c r="Z24" s="591"/>
      <c r="AA24" s="591"/>
      <c r="AB24" s="591"/>
      <c r="AC24" s="591"/>
      <c r="AD24" s="591"/>
      <c r="AE24" s="591"/>
      <c r="AF24" s="591"/>
      <c r="AG24" s="591"/>
    </row>
    <row r="25" spans="1:33" s="590" customFormat="1" ht="15.75" customHeight="1">
      <c r="A25" s="1997" t="s">
        <v>0</v>
      </c>
      <c r="B25" s="1997"/>
      <c r="C25" s="1997"/>
      <c r="D25" s="1997"/>
      <c r="E25" s="1997"/>
      <c r="F25" s="1997"/>
      <c r="G25" s="775" t="s">
        <v>872</v>
      </c>
      <c r="H25" s="775" t="s">
        <v>870</v>
      </c>
      <c r="I25" s="775" t="s">
        <v>872</v>
      </c>
      <c r="J25" s="775" t="s">
        <v>870</v>
      </c>
      <c r="K25" s="591"/>
      <c r="L25" s="591"/>
      <c r="M25" s="591"/>
      <c r="N25" s="591"/>
      <c r="O25" s="591"/>
      <c r="Q25" s="591"/>
      <c r="R25" s="591"/>
      <c r="S25" s="591"/>
      <c r="T25" s="591"/>
      <c r="U25" s="591"/>
      <c r="V25" s="591"/>
      <c r="W25" s="591"/>
      <c r="X25" s="591"/>
      <c r="Y25" s="591"/>
      <c r="Z25" s="591"/>
      <c r="AA25" s="591"/>
      <c r="AB25" s="591"/>
      <c r="AC25" s="591"/>
      <c r="AD25" s="591"/>
      <c r="AE25" s="591"/>
      <c r="AF25" s="591"/>
      <c r="AG25" s="591"/>
    </row>
    <row r="26" spans="1:33" s="590" customFormat="1" ht="15.75" customHeight="1">
      <c r="A26" s="1991" t="s">
        <v>1411</v>
      </c>
      <c r="B26" s="1991"/>
      <c r="C26" s="1991"/>
      <c r="D26" s="1991"/>
      <c r="E26" s="1991"/>
      <c r="F26" s="1991"/>
      <c r="G26" s="776"/>
      <c r="H26" s="776"/>
      <c r="I26" s="777"/>
      <c r="J26" s="777"/>
      <c r="K26" s="591"/>
      <c r="L26" s="591"/>
      <c r="M26" s="591"/>
      <c r="N26" s="591"/>
      <c r="O26" s="591"/>
      <c r="Q26" s="591"/>
      <c r="R26" s="591"/>
      <c r="S26" s="591"/>
      <c r="T26" s="591"/>
      <c r="U26" s="591"/>
      <c r="V26" s="591"/>
      <c r="W26" s="591"/>
      <c r="X26" s="591"/>
      <c r="Y26" s="591"/>
      <c r="Z26" s="591"/>
      <c r="AA26" s="591"/>
      <c r="AB26" s="591"/>
      <c r="AC26" s="591"/>
      <c r="AD26" s="591"/>
      <c r="AE26" s="591"/>
      <c r="AF26" s="591"/>
      <c r="AG26" s="591"/>
    </row>
    <row r="27" spans="1:33" s="590" customFormat="1" ht="15.75" customHeight="1">
      <c r="A27" s="1991" t="s">
        <v>32</v>
      </c>
      <c r="B27" s="1991"/>
      <c r="C27" s="1991"/>
      <c r="D27" s="1991"/>
      <c r="E27" s="1991"/>
      <c r="F27" s="1991"/>
      <c r="G27" s="776"/>
      <c r="H27" s="776"/>
      <c r="I27" s="777"/>
      <c r="J27" s="777"/>
      <c r="K27" s="591"/>
      <c r="L27" s="591"/>
      <c r="M27" s="591"/>
      <c r="N27" s="591"/>
      <c r="O27" s="591"/>
      <c r="Q27" s="591"/>
      <c r="R27" s="591"/>
      <c r="S27" s="591"/>
      <c r="T27" s="591"/>
      <c r="U27" s="591"/>
      <c r="V27" s="591"/>
      <c r="W27" s="591"/>
      <c r="X27" s="591"/>
      <c r="Y27" s="591"/>
      <c r="Z27" s="591"/>
      <c r="AA27" s="591"/>
      <c r="AB27" s="591"/>
      <c r="AC27" s="591"/>
      <c r="AD27" s="591"/>
      <c r="AE27" s="591"/>
      <c r="AF27" s="591"/>
      <c r="AG27" s="591"/>
    </row>
    <row r="28" spans="1:33" s="590" customFormat="1" ht="15.75">
      <c r="J28" s="591"/>
      <c r="K28" s="591"/>
      <c r="L28" s="591"/>
      <c r="M28" s="591"/>
      <c r="N28" s="591"/>
      <c r="O28" s="591"/>
      <c r="Q28" s="591"/>
      <c r="R28" s="591"/>
      <c r="S28" s="591"/>
      <c r="T28" s="591"/>
      <c r="U28" s="591"/>
      <c r="V28" s="591"/>
      <c r="W28" s="591"/>
      <c r="X28" s="591"/>
      <c r="Y28" s="591"/>
      <c r="Z28" s="591"/>
      <c r="AA28" s="591"/>
      <c r="AB28" s="591"/>
      <c r="AC28" s="591"/>
      <c r="AD28" s="591"/>
      <c r="AE28" s="591"/>
      <c r="AF28" s="591"/>
      <c r="AG28" s="591"/>
    </row>
    <row r="29" spans="1:33" s="590" customFormat="1" ht="15.75">
      <c r="A29" s="588" t="s">
        <v>1412</v>
      </c>
      <c r="J29" s="604" t="s">
        <v>741</v>
      </c>
      <c r="K29" s="591"/>
      <c r="L29" s="591"/>
      <c r="M29" s="591"/>
      <c r="N29" s="591"/>
      <c r="O29" s="591"/>
      <c r="Q29" s="591"/>
      <c r="R29" s="591"/>
      <c r="S29" s="591"/>
      <c r="T29" s="591"/>
      <c r="U29" s="591"/>
      <c r="V29" s="591"/>
      <c r="W29" s="591"/>
      <c r="X29" s="591"/>
      <c r="Y29" s="591"/>
      <c r="Z29" s="591"/>
      <c r="AA29" s="591"/>
      <c r="AB29" s="591"/>
      <c r="AC29" s="591"/>
      <c r="AD29" s="591"/>
      <c r="AE29" s="591"/>
      <c r="AF29" s="591"/>
      <c r="AG29" s="591"/>
    </row>
    <row r="30" spans="1:33" s="590" customFormat="1" ht="31.5" customHeight="1">
      <c r="A30" s="1992" t="s">
        <v>0</v>
      </c>
      <c r="B30" s="1993"/>
      <c r="C30" s="1993"/>
      <c r="D30" s="1993"/>
      <c r="E30" s="1993"/>
      <c r="F30" s="1993"/>
      <c r="G30" s="1672" t="s">
        <v>1413</v>
      </c>
      <c r="H30" s="1674"/>
      <c r="I30" s="1672" t="s">
        <v>1414</v>
      </c>
      <c r="J30" s="1674"/>
      <c r="K30" s="591"/>
      <c r="L30" s="591"/>
      <c r="M30" s="591"/>
      <c r="N30" s="591"/>
      <c r="O30" s="591"/>
      <c r="Q30" s="591"/>
      <c r="R30" s="591"/>
      <c r="S30" s="591"/>
      <c r="T30" s="591"/>
      <c r="U30" s="591"/>
      <c r="V30" s="591"/>
      <c r="W30" s="591"/>
      <c r="X30" s="591"/>
      <c r="Y30" s="591"/>
      <c r="Z30" s="591"/>
      <c r="AA30" s="591"/>
      <c r="AB30" s="591"/>
      <c r="AC30" s="591"/>
      <c r="AD30" s="591"/>
      <c r="AE30" s="591"/>
      <c r="AF30" s="591"/>
      <c r="AG30" s="591"/>
    </row>
    <row r="31" spans="1:33" s="590" customFormat="1" ht="15.75" customHeight="1">
      <c r="A31" s="1933" t="s">
        <v>1415</v>
      </c>
      <c r="B31" s="1933"/>
      <c r="C31" s="1933"/>
      <c r="D31" s="1933"/>
      <c r="E31" s="1933"/>
      <c r="F31" s="1933"/>
      <c r="G31" s="1751"/>
      <c r="H31" s="1810"/>
      <c r="I31" s="1739"/>
      <c r="J31" s="1830"/>
      <c r="K31" s="591"/>
      <c r="L31" s="591"/>
      <c r="M31" s="591"/>
      <c r="N31" s="591"/>
      <c r="O31" s="591"/>
      <c r="Q31" s="591"/>
      <c r="R31" s="591"/>
      <c r="S31" s="591"/>
      <c r="T31" s="591"/>
      <c r="U31" s="591"/>
      <c r="V31" s="591"/>
      <c r="W31" s="591"/>
      <c r="X31" s="591"/>
      <c r="Y31" s="591"/>
      <c r="Z31" s="591"/>
      <c r="AA31" s="591"/>
      <c r="AB31" s="591"/>
      <c r="AC31" s="591"/>
      <c r="AD31" s="591"/>
      <c r="AE31" s="591"/>
      <c r="AF31" s="591"/>
      <c r="AG31" s="591"/>
    </row>
    <row r="32" spans="1:33" s="590" customFormat="1" ht="15.75" customHeight="1">
      <c r="A32" s="1933" t="s">
        <v>1416</v>
      </c>
      <c r="B32" s="1933"/>
      <c r="C32" s="1933"/>
      <c r="D32" s="1933"/>
      <c r="E32" s="1933"/>
      <c r="F32" s="1933"/>
      <c r="G32" s="1751"/>
      <c r="H32" s="1810"/>
      <c r="I32" s="1739"/>
      <c r="J32" s="1830"/>
      <c r="K32" s="591"/>
      <c r="L32" s="591"/>
      <c r="M32" s="591"/>
      <c r="N32" s="591"/>
      <c r="O32" s="591"/>
      <c r="Q32" s="591"/>
      <c r="R32" s="591"/>
      <c r="S32" s="591"/>
      <c r="T32" s="591"/>
      <c r="U32" s="591"/>
      <c r="V32" s="591"/>
      <c r="W32" s="591"/>
      <c r="X32" s="591"/>
      <c r="Y32" s="591"/>
      <c r="Z32" s="591"/>
      <c r="AA32" s="591"/>
      <c r="AB32" s="591"/>
      <c r="AC32" s="591"/>
      <c r="AD32" s="591"/>
      <c r="AE32" s="591"/>
      <c r="AF32" s="591"/>
      <c r="AG32" s="591"/>
    </row>
    <row r="33" spans="1:33" s="590" customFormat="1" ht="15.75" customHeight="1">
      <c r="A33" s="1933" t="s">
        <v>1417</v>
      </c>
      <c r="B33" s="1933"/>
      <c r="C33" s="1933"/>
      <c r="D33" s="1933"/>
      <c r="E33" s="1933"/>
      <c r="F33" s="1933"/>
      <c r="G33" s="1751"/>
      <c r="H33" s="1810"/>
      <c r="I33" s="1739"/>
      <c r="J33" s="1830"/>
      <c r="K33" s="591"/>
      <c r="L33" s="591"/>
      <c r="M33" s="591"/>
      <c r="N33" s="591"/>
      <c r="O33" s="591"/>
      <c r="Q33" s="591"/>
      <c r="R33" s="591"/>
      <c r="S33" s="591"/>
      <c r="T33" s="591"/>
      <c r="U33" s="591"/>
      <c r="V33" s="591"/>
      <c r="W33" s="591"/>
      <c r="X33" s="591"/>
      <c r="Y33" s="591"/>
      <c r="Z33" s="591"/>
      <c r="AA33" s="591"/>
      <c r="AB33" s="591"/>
      <c r="AC33" s="591"/>
      <c r="AD33" s="591"/>
      <c r="AE33" s="591"/>
      <c r="AF33" s="591"/>
      <c r="AG33" s="591"/>
    </row>
    <row r="34" spans="1:33" s="590" customFormat="1" ht="15.75" customHeight="1">
      <c r="A34" s="1933" t="s">
        <v>1418</v>
      </c>
      <c r="B34" s="1933"/>
      <c r="C34" s="1933"/>
      <c r="D34" s="1933"/>
      <c r="E34" s="1933"/>
      <c r="F34" s="1933"/>
      <c r="G34" s="1751"/>
      <c r="H34" s="1810"/>
      <c r="I34" s="1739"/>
      <c r="J34" s="1830"/>
      <c r="K34" s="591"/>
      <c r="L34" s="591"/>
      <c r="M34" s="591"/>
      <c r="N34" s="591"/>
      <c r="O34" s="591"/>
      <c r="Q34" s="591"/>
      <c r="R34" s="591"/>
      <c r="S34" s="591"/>
      <c r="T34" s="591"/>
      <c r="U34" s="591"/>
      <c r="V34" s="591"/>
      <c r="W34" s="591"/>
      <c r="X34" s="591"/>
      <c r="Y34" s="591"/>
      <c r="Z34" s="591"/>
      <c r="AA34" s="591"/>
      <c r="AB34" s="591"/>
      <c r="AC34" s="591"/>
      <c r="AD34" s="591"/>
      <c r="AE34" s="591"/>
      <c r="AF34" s="591"/>
      <c r="AG34" s="591"/>
    </row>
    <row r="35" spans="1:33" s="590" customFormat="1" ht="15.75" customHeight="1">
      <c r="A35" s="1933" t="s">
        <v>1419</v>
      </c>
      <c r="B35" s="1933"/>
      <c r="C35" s="1933"/>
      <c r="D35" s="1933"/>
      <c r="E35" s="1933"/>
      <c r="F35" s="1933"/>
      <c r="G35" s="1751"/>
      <c r="H35" s="1810"/>
      <c r="I35" s="1739"/>
      <c r="J35" s="1830"/>
      <c r="K35" s="591"/>
      <c r="L35" s="591"/>
      <c r="M35" s="591"/>
      <c r="N35" s="591"/>
      <c r="O35" s="591"/>
      <c r="Q35" s="591"/>
      <c r="R35" s="591"/>
      <c r="S35" s="591"/>
      <c r="T35" s="591"/>
      <c r="U35" s="591"/>
      <c r="V35" s="591"/>
      <c r="W35" s="591"/>
      <c r="X35" s="591"/>
      <c r="Y35" s="591"/>
      <c r="Z35" s="591"/>
      <c r="AA35" s="591"/>
      <c r="AB35" s="591"/>
      <c r="AC35" s="591"/>
      <c r="AD35" s="591"/>
      <c r="AE35" s="591"/>
      <c r="AF35" s="591"/>
      <c r="AG35" s="591"/>
    </row>
    <row r="36" spans="1:33" s="590" customFormat="1" ht="15.75" customHeight="1">
      <c r="A36" s="1985" t="s">
        <v>17</v>
      </c>
      <c r="B36" s="1985"/>
      <c r="C36" s="1985"/>
      <c r="D36" s="1985"/>
      <c r="E36" s="1985"/>
      <c r="F36" s="1985"/>
      <c r="G36" s="1739"/>
      <c r="H36" s="1830"/>
      <c r="I36" s="1739"/>
      <c r="J36" s="1830"/>
      <c r="K36" s="591"/>
      <c r="L36" s="591"/>
      <c r="M36" s="591"/>
      <c r="N36" s="591"/>
      <c r="O36" s="591"/>
      <c r="Q36" s="591"/>
      <c r="R36" s="591"/>
      <c r="S36" s="591"/>
      <c r="T36" s="591"/>
      <c r="U36" s="591"/>
      <c r="V36" s="591"/>
      <c r="W36" s="591"/>
      <c r="X36" s="591"/>
      <c r="Y36" s="591"/>
      <c r="Z36" s="591"/>
      <c r="AA36" s="591"/>
      <c r="AB36" s="591"/>
      <c r="AC36" s="591"/>
      <c r="AD36" s="591"/>
      <c r="AE36" s="591"/>
      <c r="AF36" s="591"/>
      <c r="AG36" s="591"/>
    </row>
    <row r="37" spans="1:33" s="590" customFormat="1" ht="15.75" customHeight="1">
      <c r="A37" s="602"/>
      <c r="B37" s="602"/>
      <c r="C37" s="602"/>
      <c r="D37" s="602"/>
      <c r="E37" s="602"/>
      <c r="F37" s="602"/>
      <c r="G37" s="602"/>
      <c r="H37" s="602"/>
      <c r="I37" s="602"/>
      <c r="J37" s="602"/>
      <c r="K37" s="591"/>
      <c r="L37" s="591"/>
      <c r="M37" s="591"/>
      <c r="N37" s="591"/>
      <c r="O37" s="591"/>
      <c r="Q37" s="591"/>
      <c r="R37" s="591"/>
      <c r="S37" s="591"/>
      <c r="T37" s="591"/>
      <c r="U37" s="591"/>
      <c r="V37" s="591"/>
      <c r="W37" s="591"/>
      <c r="X37" s="591"/>
      <c r="Y37" s="591"/>
      <c r="Z37" s="591"/>
      <c r="AA37" s="591"/>
      <c r="AB37" s="591"/>
      <c r="AC37" s="591"/>
      <c r="AD37" s="591"/>
      <c r="AE37" s="591"/>
      <c r="AF37" s="591"/>
      <c r="AG37" s="591"/>
    </row>
    <row r="38" spans="1:33" s="590" customFormat="1" ht="15.75" customHeight="1">
      <c r="A38" s="1986" t="s">
        <v>1405</v>
      </c>
      <c r="B38" s="1987"/>
      <c r="C38" s="1987"/>
      <c r="D38" s="1987"/>
      <c r="E38" s="1987"/>
      <c r="F38" s="1987"/>
      <c r="G38" s="1987"/>
      <c r="H38" s="1987"/>
      <c r="I38" s="1987"/>
      <c r="J38" s="1987"/>
      <c r="K38" s="591"/>
      <c r="L38" s="591"/>
      <c r="M38" s="591"/>
      <c r="N38" s="591"/>
      <c r="O38" s="591"/>
      <c r="Q38" s="591"/>
      <c r="R38" s="591"/>
      <c r="S38" s="591"/>
      <c r="T38" s="591"/>
      <c r="U38" s="591"/>
      <c r="V38" s="591"/>
      <c r="W38" s="591"/>
      <c r="X38" s="591"/>
      <c r="Y38" s="591"/>
      <c r="Z38" s="591"/>
      <c r="AA38" s="591"/>
      <c r="AB38" s="591"/>
      <c r="AC38" s="591"/>
      <c r="AD38" s="591"/>
      <c r="AE38" s="591"/>
      <c r="AF38" s="591"/>
      <c r="AG38" s="591"/>
    </row>
    <row r="39" spans="1:33" s="590" customFormat="1" ht="36" customHeight="1">
      <c r="A39" s="1796" t="s">
        <v>0</v>
      </c>
      <c r="B39" s="1797"/>
      <c r="C39" s="1797"/>
      <c r="D39" s="1798"/>
      <c r="E39" s="1988" t="s">
        <v>1420</v>
      </c>
      <c r="F39" s="1989"/>
      <c r="G39" s="1988" t="s">
        <v>1421</v>
      </c>
      <c r="H39" s="1989"/>
      <c r="I39" s="1990" t="s">
        <v>1422</v>
      </c>
      <c r="J39" s="1990"/>
      <c r="K39" s="591"/>
      <c r="L39" s="591"/>
      <c r="M39" s="591"/>
      <c r="N39" s="591"/>
      <c r="O39" s="591"/>
      <c r="Q39" s="591"/>
      <c r="R39" s="591"/>
      <c r="S39" s="591"/>
      <c r="T39" s="591"/>
      <c r="U39" s="591"/>
      <c r="V39" s="591"/>
      <c r="W39" s="591"/>
      <c r="X39" s="591"/>
      <c r="Y39" s="591"/>
      <c r="Z39" s="591"/>
      <c r="AA39" s="591"/>
      <c r="AB39" s="591"/>
      <c r="AC39" s="591"/>
      <c r="AD39" s="591"/>
      <c r="AE39" s="591"/>
      <c r="AF39" s="591"/>
      <c r="AG39" s="591"/>
    </row>
    <row r="40" spans="1:33" s="590" customFormat="1" ht="15.75">
      <c r="A40" s="1799"/>
      <c r="B40" s="1800"/>
      <c r="C40" s="1800"/>
      <c r="D40" s="1801"/>
      <c r="E40" s="778" t="s">
        <v>872</v>
      </c>
      <c r="F40" s="778" t="s">
        <v>870</v>
      </c>
      <c r="G40" s="778" t="s">
        <v>872</v>
      </c>
      <c r="H40" s="778" t="s">
        <v>870</v>
      </c>
      <c r="I40" s="778" t="s">
        <v>872</v>
      </c>
      <c r="J40" s="778" t="s">
        <v>870</v>
      </c>
      <c r="K40" s="591"/>
      <c r="L40" s="591"/>
      <c r="M40" s="591"/>
      <c r="N40" s="591"/>
      <c r="O40" s="591"/>
      <c r="Q40" s="591"/>
      <c r="R40" s="591"/>
      <c r="S40" s="591"/>
      <c r="T40" s="591"/>
      <c r="U40" s="591"/>
      <c r="V40" s="591"/>
      <c r="W40" s="591"/>
      <c r="X40" s="591"/>
      <c r="Y40" s="591"/>
      <c r="Z40" s="591"/>
      <c r="AA40" s="591"/>
      <c r="AB40" s="591"/>
      <c r="AC40" s="591"/>
      <c r="AD40" s="591"/>
      <c r="AE40" s="591"/>
      <c r="AF40" s="591"/>
      <c r="AG40" s="591"/>
    </row>
    <row r="41" spans="1:33" s="590" customFormat="1" ht="15.75">
      <c r="A41" s="1748" t="s">
        <v>1423</v>
      </c>
      <c r="B41" s="1749"/>
      <c r="C41" s="1749"/>
      <c r="D41" s="1788"/>
      <c r="E41" s="616"/>
      <c r="F41" s="616"/>
      <c r="G41" s="616"/>
      <c r="H41" s="616"/>
      <c r="I41" s="616"/>
      <c r="J41" s="616"/>
      <c r="K41" s="591"/>
      <c r="L41" s="591"/>
      <c r="M41" s="591"/>
      <c r="N41" s="591"/>
      <c r="O41" s="591"/>
      <c r="Q41" s="591"/>
      <c r="R41" s="591"/>
      <c r="S41" s="591"/>
      <c r="T41" s="591"/>
      <c r="U41" s="591"/>
      <c r="V41" s="591"/>
      <c r="W41" s="591"/>
      <c r="X41" s="591"/>
      <c r="Y41" s="591"/>
      <c r="Z41" s="591"/>
      <c r="AA41" s="591"/>
      <c r="AB41" s="591"/>
      <c r="AC41" s="591"/>
      <c r="AD41" s="591"/>
      <c r="AE41" s="591"/>
      <c r="AF41" s="591"/>
      <c r="AG41" s="591"/>
    </row>
    <row r="42" spans="1:33" s="590" customFormat="1" ht="15.75">
      <c r="A42" s="1748" t="s">
        <v>1424</v>
      </c>
      <c r="B42" s="1749"/>
      <c r="C42" s="1749"/>
      <c r="D42" s="1788"/>
      <c r="E42" s="616"/>
      <c r="F42" s="616"/>
      <c r="G42" s="616"/>
      <c r="H42" s="616"/>
      <c r="I42" s="616"/>
      <c r="J42" s="616"/>
      <c r="K42" s="591"/>
      <c r="L42" s="591"/>
      <c r="M42" s="591"/>
      <c r="N42" s="591"/>
      <c r="O42" s="591"/>
      <c r="Q42" s="591"/>
      <c r="R42" s="591"/>
      <c r="S42" s="591"/>
      <c r="T42" s="591"/>
      <c r="U42" s="591"/>
      <c r="V42" s="591"/>
      <c r="W42" s="591"/>
      <c r="X42" s="591"/>
      <c r="Y42" s="591"/>
      <c r="Z42" s="591"/>
      <c r="AA42" s="591"/>
      <c r="AB42" s="591"/>
      <c r="AC42" s="591"/>
      <c r="AD42" s="591"/>
      <c r="AE42" s="591"/>
      <c r="AF42" s="591"/>
      <c r="AG42" s="591"/>
    </row>
    <row r="43" spans="1:33" s="590" customFormat="1" ht="15.75">
      <c r="B43" s="779"/>
      <c r="C43" s="779"/>
      <c r="J43" s="591"/>
      <c r="K43" s="591"/>
      <c r="L43" s="591"/>
      <c r="M43" s="591"/>
      <c r="N43" s="591"/>
      <c r="O43" s="591"/>
      <c r="Q43" s="591"/>
      <c r="R43" s="591"/>
      <c r="S43" s="591"/>
      <c r="T43" s="591"/>
      <c r="U43" s="591"/>
      <c r="V43" s="591"/>
      <c r="W43" s="591"/>
      <c r="X43" s="591"/>
      <c r="Y43" s="591"/>
      <c r="Z43" s="591"/>
      <c r="AA43" s="591"/>
      <c r="AB43" s="591"/>
      <c r="AC43" s="591"/>
      <c r="AD43" s="591"/>
      <c r="AE43" s="591"/>
      <c r="AF43" s="591"/>
      <c r="AG43" s="591"/>
    </row>
    <row r="44" spans="1:33" s="590" customFormat="1" ht="15.75">
      <c r="A44" s="588" t="s">
        <v>1425</v>
      </c>
      <c r="J44" s="604" t="s">
        <v>741</v>
      </c>
      <c r="K44" s="591"/>
      <c r="L44" s="591"/>
      <c r="M44" s="591"/>
      <c r="N44" s="591"/>
      <c r="O44" s="591"/>
      <c r="Q44" s="591"/>
      <c r="R44" s="591"/>
      <c r="S44" s="591"/>
      <c r="T44" s="591"/>
      <c r="U44" s="591"/>
      <c r="V44" s="591"/>
      <c r="W44" s="591"/>
      <c r="X44" s="591"/>
      <c r="Y44" s="591"/>
      <c r="Z44" s="591"/>
      <c r="AA44" s="591"/>
      <c r="AB44" s="591"/>
      <c r="AC44" s="591"/>
      <c r="AD44" s="591"/>
      <c r="AE44" s="591"/>
      <c r="AF44" s="591"/>
      <c r="AG44" s="591"/>
    </row>
    <row r="45" spans="1:33" s="590" customFormat="1" ht="31.5">
      <c r="A45" s="780" t="s">
        <v>1244</v>
      </c>
      <c r="B45" s="1981" t="s">
        <v>1426</v>
      </c>
      <c r="C45" s="1982"/>
      <c r="D45" s="1982"/>
      <c r="E45" s="1983"/>
      <c r="F45" s="1984" t="s">
        <v>1427</v>
      </c>
      <c r="G45" s="1984"/>
      <c r="H45" s="781" t="s">
        <v>1428</v>
      </c>
      <c r="I45" s="782" t="s">
        <v>870</v>
      </c>
      <c r="J45" s="782" t="s">
        <v>896</v>
      </c>
      <c r="K45" s="783"/>
      <c r="L45" s="783"/>
      <c r="M45" s="783"/>
      <c r="N45" s="783"/>
      <c r="O45" s="783"/>
      <c r="Q45" s="783"/>
      <c r="R45" s="783"/>
      <c r="S45" s="591"/>
      <c r="T45" s="591"/>
      <c r="U45" s="591"/>
      <c r="V45" s="591"/>
      <c r="W45" s="591"/>
      <c r="X45" s="591"/>
      <c r="Y45" s="591"/>
      <c r="Z45" s="591"/>
      <c r="AA45" s="591"/>
      <c r="AB45" s="591"/>
      <c r="AC45" s="591"/>
      <c r="AD45" s="591"/>
      <c r="AE45" s="591"/>
      <c r="AF45" s="591"/>
      <c r="AG45" s="591"/>
    </row>
    <row r="46" spans="1:33" s="590" customFormat="1" ht="15.75">
      <c r="A46" s="784"/>
      <c r="B46" s="1961"/>
      <c r="C46" s="1961"/>
      <c r="D46" s="1961"/>
      <c r="E46" s="1961"/>
      <c r="F46" s="1978"/>
      <c r="G46" s="1979"/>
      <c r="H46" s="785"/>
      <c r="I46" s="785"/>
      <c r="J46" s="785"/>
      <c r="K46" s="786"/>
      <c r="L46" s="786"/>
      <c r="M46" s="786"/>
      <c r="N46" s="786"/>
      <c r="O46" s="786"/>
      <c r="Q46" s="786"/>
      <c r="R46" s="786"/>
      <c r="S46" s="591"/>
      <c r="T46" s="591"/>
      <c r="U46" s="591"/>
      <c r="V46" s="591"/>
      <c r="W46" s="591"/>
      <c r="X46" s="591"/>
      <c r="Y46" s="591"/>
      <c r="Z46" s="591"/>
      <c r="AA46" s="591"/>
      <c r="AB46" s="591"/>
      <c r="AC46" s="591"/>
      <c r="AD46" s="591"/>
      <c r="AE46" s="591"/>
      <c r="AF46" s="591"/>
      <c r="AG46" s="591"/>
    </row>
    <row r="47" spans="1:33" s="590" customFormat="1" ht="15.75">
      <c r="A47" s="784"/>
      <c r="B47" s="1961"/>
      <c r="C47" s="1961"/>
      <c r="D47" s="1961"/>
      <c r="E47" s="1961"/>
      <c r="F47" s="1978"/>
      <c r="G47" s="1979"/>
      <c r="H47" s="785"/>
      <c r="I47" s="785"/>
      <c r="J47" s="785"/>
      <c r="K47" s="786"/>
      <c r="L47" s="786"/>
      <c r="M47" s="786"/>
      <c r="N47" s="786"/>
      <c r="O47" s="786"/>
      <c r="Q47" s="786"/>
      <c r="R47" s="786"/>
      <c r="S47" s="591"/>
      <c r="T47" s="591"/>
      <c r="U47" s="591"/>
      <c r="V47" s="591"/>
      <c r="W47" s="591"/>
      <c r="X47" s="591"/>
      <c r="Y47" s="591"/>
      <c r="Z47" s="591"/>
      <c r="AA47" s="591"/>
      <c r="AB47" s="591"/>
      <c r="AC47" s="591"/>
      <c r="AD47" s="591"/>
      <c r="AE47" s="591"/>
      <c r="AF47" s="591"/>
      <c r="AG47" s="591"/>
    </row>
    <row r="48" spans="1:33" s="590" customFormat="1" ht="15.75">
      <c r="A48" s="784"/>
      <c r="B48" s="1961"/>
      <c r="C48" s="1961"/>
      <c r="D48" s="1961"/>
      <c r="E48" s="1961"/>
      <c r="F48" s="1978"/>
      <c r="G48" s="1979"/>
      <c r="H48" s="785"/>
      <c r="I48" s="785"/>
      <c r="J48" s="785"/>
      <c r="K48" s="786"/>
      <c r="L48" s="786"/>
      <c r="M48" s="786"/>
      <c r="N48" s="786"/>
      <c r="O48" s="786"/>
      <c r="Q48" s="786"/>
      <c r="R48" s="786"/>
      <c r="S48" s="591"/>
      <c r="T48" s="591"/>
      <c r="U48" s="591"/>
      <c r="V48" s="591"/>
      <c r="W48" s="591"/>
      <c r="X48" s="591"/>
      <c r="Y48" s="591"/>
      <c r="Z48" s="591"/>
      <c r="AA48" s="591"/>
      <c r="AB48" s="591"/>
      <c r="AC48" s="591"/>
      <c r="AD48" s="591"/>
      <c r="AE48" s="591"/>
      <c r="AF48" s="591"/>
      <c r="AG48" s="591"/>
    </row>
    <row r="49" spans="1:33" s="590" customFormat="1" ht="15.75">
      <c r="A49" s="784"/>
      <c r="B49" s="1961"/>
      <c r="C49" s="1961"/>
      <c r="D49" s="1961"/>
      <c r="E49" s="1961"/>
      <c r="F49" s="1978"/>
      <c r="G49" s="1979"/>
      <c r="H49" s="785"/>
      <c r="I49" s="785"/>
      <c r="J49" s="785"/>
      <c r="K49" s="786"/>
      <c r="L49" s="786"/>
      <c r="M49" s="786"/>
      <c r="N49" s="786"/>
      <c r="O49" s="786"/>
      <c r="Q49" s="786"/>
      <c r="R49" s="786"/>
      <c r="S49" s="591"/>
      <c r="T49" s="591"/>
      <c r="U49" s="591"/>
      <c r="V49" s="591"/>
      <c r="W49" s="591"/>
      <c r="X49" s="591"/>
      <c r="Y49" s="591"/>
      <c r="Z49" s="591"/>
      <c r="AA49" s="591"/>
      <c r="AB49" s="591"/>
      <c r="AC49" s="591"/>
      <c r="AD49" s="591"/>
      <c r="AE49" s="591"/>
      <c r="AF49" s="591"/>
      <c r="AG49" s="591"/>
    </row>
    <row r="50" spans="1:33" s="590" customFormat="1" ht="15.75">
      <c r="D50" s="787"/>
      <c r="E50" s="786"/>
      <c r="F50" s="786"/>
      <c r="G50" s="786"/>
      <c r="H50" s="786"/>
      <c r="I50" s="786"/>
      <c r="J50" s="786"/>
      <c r="K50" s="786"/>
      <c r="L50" s="786"/>
      <c r="M50" s="786"/>
      <c r="N50" s="786"/>
      <c r="O50" s="786"/>
      <c r="P50" s="786"/>
      <c r="Q50" s="786"/>
      <c r="R50" s="786"/>
      <c r="S50" s="591"/>
      <c r="T50" s="591"/>
      <c r="U50" s="591"/>
      <c r="V50" s="591"/>
      <c r="W50" s="591"/>
      <c r="X50" s="591"/>
      <c r="Y50" s="591"/>
      <c r="Z50" s="591"/>
      <c r="AA50" s="591"/>
      <c r="AB50" s="591"/>
      <c r="AC50" s="591"/>
      <c r="AD50" s="591"/>
      <c r="AE50" s="591"/>
      <c r="AF50" s="591"/>
      <c r="AG50" s="591"/>
    </row>
    <row r="51" spans="1:33" s="590" customFormat="1" ht="15.75">
      <c r="A51" s="588" t="s">
        <v>1429</v>
      </c>
      <c r="I51" s="604"/>
      <c r="J51" s="604" t="s">
        <v>741</v>
      </c>
      <c r="K51" s="591"/>
      <c r="L51" s="591"/>
      <c r="M51" s="591"/>
      <c r="N51" s="591"/>
      <c r="O51" s="591"/>
      <c r="P51" s="591"/>
      <c r="Q51" s="591"/>
      <c r="R51" s="591"/>
      <c r="S51" s="591"/>
      <c r="T51" s="591"/>
      <c r="U51" s="591"/>
      <c r="V51" s="591"/>
      <c r="W51" s="591"/>
      <c r="X51" s="591"/>
      <c r="Y51" s="591"/>
      <c r="Z51" s="591"/>
      <c r="AA51" s="591"/>
      <c r="AB51" s="591"/>
      <c r="AC51" s="591"/>
      <c r="AD51" s="591"/>
      <c r="AE51" s="591"/>
      <c r="AF51" s="591"/>
      <c r="AG51" s="591"/>
    </row>
    <row r="52" spans="1:33" s="590" customFormat="1" ht="15.75">
      <c r="A52" s="1962" t="s">
        <v>0</v>
      </c>
      <c r="B52" s="1962"/>
      <c r="C52" s="1962"/>
      <c r="D52" s="1962"/>
      <c r="E52" s="1962"/>
      <c r="F52" s="1962"/>
      <c r="G52" s="1980">
        <v>43555</v>
      </c>
      <c r="H52" s="1980"/>
      <c r="I52" s="1980">
        <v>43190</v>
      </c>
      <c r="J52" s="1980"/>
      <c r="K52" s="783"/>
      <c r="L52" s="783"/>
      <c r="M52" s="783"/>
      <c r="N52" s="783"/>
      <c r="O52" s="783"/>
      <c r="P52" s="783"/>
      <c r="Q52" s="783"/>
      <c r="R52" s="783"/>
      <c r="S52" s="788"/>
      <c r="T52" s="788"/>
      <c r="U52" s="788"/>
      <c r="V52" s="788"/>
      <c r="W52" s="788"/>
      <c r="X52" s="788"/>
      <c r="Y52" s="788"/>
      <c r="Z52" s="591"/>
      <c r="AA52" s="591"/>
      <c r="AB52" s="591"/>
      <c r="AC52" s="591"/>
      <c r="AD52" s="591"/>
      <c r="AE52" s="591"/>
      <c r="AF52" s="591"/>
      <c r="AG52" s="591"/>
    </row>
    <row r="53" spans="1:33" s="590" customFormat="1" ht="15.75" customHeight="1">
      <c r="A53" s="1974" t="s">
        <v>1430</v>
      </c>
      <c r="B53" s="1975"/>
      <c r="C53" s="1975"/>
      <c r="D53" s="1975"/>
      <c r="E53" s="1975"/>
      <c r="F53" s="1976"/>
      <c r="G53" s="1977"/>
      <c r="H53" s="1977"/>
      <c r="I53" s="1977"/>
      <c r="J53" s="1977"/>
      <c r="K53" s="786"/>
      <c r="L53" s="786"/>
      <c r="M53" s="786"/>
      <c r="N53" s="786"/>
      <c r="O53" s="786"/>
      <c r="P53" s="786"/>
      <c r="Q53" s="786"/>
      <c r="R53" s="786"/>
      <c r="S53" s="786"/>
      <c r="T53" s="786"/>
      <c r="U53" s="786"/>
      <c r="V53" s="786"/>
      <c r="W53" s="786"/>
      <c r="X53" s="786"/>
      <c r="Y53" s="786"/>
      <c r="Z53" s="591"/>
      <c r="AA53" s="591"/>
      <c r="AB53" s="591"/>
      <c r="AC53" s="591"/>
      <c r="AD53" s="591"/>
      <c r="AE53" s="591"/>
      <c r="AF53" s="591"/>
      <c r="AG53" s="591"/>
    </row>
    <row r="54" spans="1:33" s="590" customFormat="1" ht="15.75" customHeight="1">
      <c r="A54" s="1970" t="s">
        <v>1431</v>
      </c>
      <c r="B54" s="1971"/>
      <c r="C54" s="1971"/>
      <c r="D54" s="1971"/>
      <c r="E54" s="1971"/>
      <c r="F54" s="1972"/>
      <c r="G54" s="1977"/>
      <c r="H54" s="1977"/>
      <c r="I54" s="1977"/>
      <c r="J54" s="1977"/>
      <c r="K54" s="786"/>
      <c r="L54" s="786"/>
      <c r="M54" s="786"/>
      <c r="N54" s="786"/>
      <c r="O54" s="786"/>
      <c r="P54" s="786"/>
      <c r="Q54" s="786"/>
      <c r="R54" s="786"/>
      <c r="S54" s="786"/>
      <c r="T54" s="786"/>
      <c r="U54" s="786"/>
      <c r="V54" s="786"/>
      <c r="W54" s="786"/>
      <c r="X54" s="786"/>
      <c r="Y54" s="786"/>
      <c r="Z54" s="591"/>
      <c r="AA54" s="591"/>
      <c r="AB54" s="591"/>
      <c r="AC54" s="591"/>
      <c r="AD54" s="591"/>
      <c r="AE54" s="591"/>
      <c r="AF54" s="591"/>
      <c r="AG54" s="591"/>
    </row>
    <row r="55" spans="1:33" s="590" customFormat="1" ht="15.75" customHeight="1">
      <c r="A55" s="1970" t="s">
        <v>1432</v>
      </c>
      <c r="B55" s="1971"/>
      <c r="C55" s="1971"/>
      <c r="D55" s="1971"/>
      <c r="E55" s="1971"/>
      <c r="F55" s="1972"/>
      <c r="G55" s="1978"/>
      <c r="H55" s="1979"/>
      <c r="I55" s="1978"/>
      <c r="J55" s="1979"/>
      <c r="K55" s="786"/>
      <c r="L55" s="786"/>
      <c r="M55" s="786"/>
      <c r="N55" s="786"/>
      <c r="O55" s="786"/>
      <c r="P55" s="786"/>
      <c r="Q55" s="786"/>
      <c r="R55" s="786"/>
      <c r="S55" s="786"/>
      <c r="T55" s="786"/>
      <c r="U55" s="786"/>
      <c r="V55" s="786"/>
      <c r="W55" s="786"/>
      <c r="X55" s="786"/>
      <c r="Y55" s="786"/>
      <c r="Z55" s="591"/>
      <c r="AA55" s="591"/>
      <c r="AB55" s="591"/>
      <c r="AC55" s="591"/>
      <c r="AD55" s="591"/>
      <c r="AE55" s="591"/>
      <c r="AF55" s="591"/>
      <c r="AG55" s="591"/>
    </row>
    <row r="56" spans="1:33" s="590" customFormat="1" ht="15.75" customHeight="1">
      <c r="A56" s="1970" t="s">
        <v>1433</v>
      </c>
      <c r="B56" s="1971"/>
      <c r="C56" s="1971"/>
      <c r="D56" s="1971"/>
      <c r="E56" s="1971"/>
      <c r="F56" s="1972"/>
      <c r="G56" s="1973"/>
      <c r="H56" s="1973"/>
      <c r="I56" s="1973"/>
      <c r="J56" s="1973"/>
      <c r="K56" s="591"/>
      <c r="L56" s="591"/>
      <c r="M56" s="591"/>
      <c r="N56" s="591"/>
      <c r="O56" s="591"/>
      <c r="P56" s="591"/>
      <c r="Q56" s="591"/>
      <c r="R56" s="591"/>
      <c r="S56" s="591"/>
      <c r="T56" s="591"/>
      <c r="U56" s="591"/>
      <c r="V56" s="591"/>
      <c r="W56" s="591"/>
      <c r="X56" s="591"/>
      <c r="Y56" s="591"/>
      <c r="Z56" s="591"/>
      <c r="AA56" s="591"/>
      <c r="AB56" s="591"/>
      <c r="AC56" s="591"/>
      <c r="AD56" s="591"/>
      <c r="AE56" s="591"/>
      <c r="AF56" s="591"/>
      <c r="AG56" s="591"/>
    </row>
    <row r="57" spans="1:33" s="590" customFormat="1" ht="15.75" customHeight="1">
      <c r="A57" s="1970" t="s">
        <v>1434</v>
      </c>
      <c r="B57" s="1971"/>
      <c r="C57" s="1971"/>
      <c r="D57" s="1971"/>
      <c r="E57" s="1971"/>
      <c r="F57" s="1972"/>
      <c r="G57" s="1973"/>
      <c r="H57" s="1973"/>
      <c r="I57" s="1973"/>
      <c r="J57" s="1973"/>
      <c r="K57" s="591"/>
      <c r="L57" s="591"/>
      <c r="M57" s="591"/>
      <c r="N57" s="591"/>
      <c r="O57" s="591"/>
      <c r="P57" s="591"/>
      <c r="Q57" s="591"/>
      <c r="R57" s="591"/>
      <c r="S57" s="591"/>
      <c r="T57" s="591"/>
      <c r="U57" s="591"/>
      <c r="V57" s="591"/>
      <c r="W57" s="591"/>
      <c r="X57" s="591"/>
      <c r="Y57" s="591"/>
      <c r="Z57" s="591"/>
      <c r="AA57" s="591"/>
      <c r="AB57" s="591"/>
      <c r="AC57" s="591"/>
      <c r="AD57" s="591"/>
      <c r="AE57" s="591"/>
      <c r="AF57" s="591"/>
      <c r="AG57" s="591"/>
    </row>
    <row r="58" spans="1:33" s="590" customFormat="1" ht="15.75" customHeight="1">
      <c r="A58" s="1974" t="s">
        <v>1435</v>
      </c>
      <c r="B58" s="1975"/>
      <c r="C58" s="1975"/>
      <c r="D58" s="1975"/>
      <c r="E58" s="1975"/>
      <c r="F58" s="1976"/>
      <c r="G58" s="1973"/>
      <c r="H58" s="1973"/>
      <c r="I58" s="1973"/>
      <c r="J58" s="1973"/>
      <c r="K58" s="591"/>
      <c r="L58" s="591"/>
      <c r="M58" s="591"/>
      <c r="N58" s="591"/>
      <c r="O58" s="591"/>
      <c r="P58" s="591"/>
      <c r="Q58" s="591"/>
      <c r="R58" s="591"/>
      <c r="S58" s="591"/>
      <c r="T58" s="591"/>
      <c r="U58" s="591"/>
      <c r="V58" s="591"/>
      <c r="W58" s="591"/>
      <c r="X58" s="591"/>
      <c r="Y58" s="591"/>
      <c r="Z58" s="591"/>
      <c r="AA58" s="591"/>
      <c r="AB58" s="591"/>
      <c r="AC58" s="591"/>
      <c r="AD58" s="591"/>
      <c r="AE58" s="591"/>
      <c r="AF58" s="591"/>
      <c r="AG58" s="591"/>
    </row>
    <row r="59" spans="1:33" s="590" customFormat="1" ht="15.75" customHeight="1">
      <c r="A59" s="1970" t="s">
        <v>1431</v>
      </c>
      <c r="B59" s="1971"/>
      <c r="C59" s="1971"/>
      <c r="D59" s="1971"/>
      <c r="E59" s="1971"/>
      <c r="F59" s="1972"/>
      <c r="G59" s="1973"/>
      <c r="H59" s="1973"/>
      <c r="I59" s="1973"/>
      <c r="J59" s="1973"/>
      <c r="K59" s="591"/>
      <c r="L59" s="591"/>
      <c r="M59" s="591"/>
      <c r="N59" s="591"/>
      <c r="O59" s="591"/>
      <c r="P59" s="591"/>
      <c r="Q59" s="591"/>
      <c r="R59" s="591"/>
      <c r="S59" s="591"/>
      <c r="T59" s="591"/>
      <c r="U59" s="591"/>
      <c r="V59" s="591"/>
      <c r="W59" s="591"/>
      <c r="X59" s="591"/>
      <c r="Y59" s="591"/>
      <c r="Z59" s="591"/>
      <c r="AA59" s="591"/>
      <c r="AB59" s="591"/>
      <c r="AC59" s="591"/>
      <c r="AD59" s="591"/>
      <c r="AE59" s="591"/>
      <c r="AF59" s="591"/>
      <c r="AG59" s="591"/>
    </row>
    <row r="60" spans="1:33" s="590" customFormat="1" ht="15.75" customHeight="1">
      <c r="A60" s="1970" t="s">
        <v>1432</v>
      </c>
      <c r="B60" s="1971"/>
      <c r="C60" s="1971"/>
      <c r="D60" s="1971"/>
      <c r="E60" s="1971"/>
      <c r="F60" s="1972"/>
      <c r="G60" s="1973"/>
      <c r="H60" s="1973"/>
      <c r="I60" s="1973"/>
      <c r="J60" s="1973"/>
      <c r="K60" s="591"/>
      <c r="L60" s="591"/>
      <c r="M60" s="591"/>
      <c r="N60" s="591"/>
      <c r="O60" s="591"/>
      <c r="P60" s="591"/>
      <c r="Q60" s="591"/>
      <c r="R60" s="591"/>
      <c r="S60" s="591"/>
      <c r="T60" s="591"/>
      <c r="U60" s="591"/>
      <c r="V60" s="591"/>
      <c r="W60" s="591"/>
      <c r="X60" s="591"/>
      <c r="Y60" s="591"/>
      <c r="Z60" s="591"/>
      <c r="AA60" s="591"/>
      <c r="AB60" s="591"/>
      <c r="AC60" s="591"/>
      <c r="AD60" s="591"/>
      <c r="AE60" s="591"/>
      <c r="AF60" s="591"/>
      <c r="AG60" s="591"/>
    </row>
    <row r="61" spans="1:33" s="590" customFormat="1" ht="15.75" customHeight="1">
      <c r="A61" s="1970" t="s">
        <v>1433</v>
      </c>
      <c r="B61" s="1971"/>
      <c r="C61" s="1971"/>
      <c r="D61" s="1971"/>
      <c r="E61" s="1971"/>
      <c r="F61" s="1972"/>
      <c r="G61" s="1748"/>
      <c r="H61" s="1788"/>
      <c r="I61" s="1748"/>
      <c r="J61" s="1788"/>
      <c r="K61" s="591"/>
      <c r="L61" s="591"/>
      <c r="M61" s="591"/>
      <c r="N61" s="591"/>
      <c r="O61" s="591"/>
      <c r="P61" s="591"/>
      <c r="Q61" s="591"/>
      <c r="R61" s="591"/>
      <c r="S61" s="591"/>
      <c r="T61" s="591"/>
      <c r="U61" s="591"/>
      <c r="V61" s="591"/>
      <c r="W61" s="591"/>
      <c r="X61" s="591"/>
      <c r="Y61" s="591"/>
      <c r="Z61" s="591"/>
      <c r="AA61" s="591"/>
      <c r="AB61" s="591"/>
      <c r="AC61" s="591"/>
      <c r="AD61" s="591"/>
      <c r="AE61" s="591"/>
      <c r="AF61" s="591"/>
      <c r="AG61" s="591"/>
    </row>
    <row r="62" spans="1:33" s="590" customFormat="1" ht="15.75" customHeight="1">
      <c r="A62" s="1970" t="s">
        <v>1436</v>
      </c>
      <c r="B62" s="1971"/>
      <c r="C62" s="1971"/>
      <c r="D62" s="1971"/>
      <c r="E62" s="1971"/>
      <c r="F62" s="1972"/>
      <c r="G62" s="1973"/>
      <c r="H62" s="1973"/>
      <c r="I62" s="1973"/>
      <c r="J62" s="1973"/>
      <c r="K62" s="591"/>
      <c r="L62" s="591"/>
      <c r="M62" s="591"/>
      <c r="N62" s="591"/>
      <c r="O62" s="591"/>
      <c r="P62" s="591"/>
      <c r="Q62" s="591"/>
      <c r="R62" s="591"/>
      <c r="S62" s="591"/>
      <c r="T62" s="591"/>
      <c r="U62" s="591"/>
      <c r="V62" s="591"/>
      <c r="W62" s="591"/>
      <c r="X62" s="591"/>
      <c r="Y62" s="591"/>
      <c r="Z62" s="591"/>
      <c r="AA62" s="591"/>
      <c r="AB62" s="591"/>
      <c r="AC62" s="591"/>
      <c r="AD62" s="591"/>
      <c r="AE62" s="591"/>
      <c r="AF62" s="591"/>
      <c r="AG62" s="591"/>
    </row>
    <row r="63" spans="1:33" s="590" customFormat="1" ht="15.75" customHeight="1">
      <c r="A63" s="1974" t="s">
        <v>1437</v>
      </c>
      <c r="B63" s="1975"/>
      <c r="C63" s="1975"/>
      <c r="D63" s="1975"/>
      <c r="E63" s="1975"/>
      <c r="F63" s="1976"/>
      <c r="G63" s="1973"/>
      <c r="H63" s="1973"/>
      <c r="I63" s="1973"/>
      <c r="J63" s="1973"/>
      <c r="K63" s="591"/>
      <c r="L63" s="591"/>
      <c r="M63" s="591"/>
      <c r="N63" s="591"/>
      <c r="O63" s="591"/>
      <c r="P63" s="591"/>
      <c r="Q63" s="591"/>
      <c r="R63" s="591"/>
      <c r="S63" s="591"/>
      <c r="T63" s="591"/>
      <c r="U63" s="591"/>
      <c r="V63" s="591"/>
      <c r="W63" s="591"/>
      <c r="X63" s="591"/>
      <c r="Y63" s="591"/>
      <c r="Z63" s="591"/>
      <c r="AA63" s="591"/>
      <c r="AB63" s="591"/>
      <c r="AC63" s="591"/>
      <c r="AD63" s="591"/>
      <c r="AE63" s="591"/>
      <c r="AF63" s="591"/>
      <c r="AG63" s="591"/>
    </row>
    <row r="64" spans="1:33" s="590" customFormat="1" ht="15.75" customHeight="1">
      <c r="A64" s="1970" t="s">
        <v>1431</v>
      </c>
      <c r="B64" s="1971"/>
      <c r="C64" s="1971"/>
      <c r="D64" s="1971"/>
      <c r="E64" s="1971"/>
      <c r="F64" s="1972"/>
      <c r="G64" s="1748"/>
      <c r="H64" s="1788"/>
      <c r="I64" s="1748"/>
      <c r="J64" s="1788"/>
      <c r="K64" s="591"/>
      <c r="L64" s="591"/>
      <c r="M64" s="591"/>
      <c r="N64" s="591"/>
      <c r="O64" s="591"/>
      <c r="P64" s="591"/>
      <c r="Q64" s="591"/>
      <c r="R64" s="591"/>
      <c r="S64" s="591"/>
      <c r="T64" s="591"/>
      <c r="U64" s="591"/>
      <c r="V64" s="591"/>
      <c r="W64" s="591"/>
      <c r="X64" s="591"/>
      <c r="Y64" s="591"/>
      <c r="Z64" s="591"/>
      <c r="AA64" s="591"/>
      <c r="AB64" s="591"/>
      <c r="AC64" s="591"/>
      <c r="AD64" s="591"/>
      <c r="AE64" s="591"/>
      <c r="AF64" s="591"/>
      <c r="AG64" s="591"/>
    </row>
    <row r="65" spans="1:33" s="590" customFormat="1" ht="15.75" customHeight="1">
      <c r="A65" s="1970" t="s">
        <v>1432</v>
      </c>
      <c r="B65" s="1971"/>
      <c r="C65" s="1971"/>
      <c r="D65" s="1971"/>
      <c r="E65" s="1971"/>
      <c r="F65" s="1972"/>
      <c r="G65" s="1748"/>
      <c r="H65" s="1788"/>
      <c r="I65" s="1748"/>
      <c r="J65" s="1788"/>
      <c r="K65" s="591"/>
      <c r="L65" s="591"/>
      <c r="M65" s="591"/>
      <c r="N65" s="591"/>
      <c r="O65" s="591"/>
      <c r="P65" s="591"/>
      <c r="Q65" s="591"/>
      <c r="R65" s="591"/>
      <c r="S65" s="591"/>
      <c r="T65" s="591"/>
      <c r="U65" s="591"/>
      <c r="V65" s="591"/>
      <c r="W65" s="591"/>
      <c r="X65" s="591"/>
      <c r="Y65" s="591"/>
      <c r="Z65" s="591"/>
      <c r="AA65" s="591"/>
      <c r="AB65" s="591"/>
      <c r="AC65" s="591"/>
      <c r="AD65" s="591"/>
      <c r="AE65" s="591"/>
      <c r="AF65" s="591"/>
      <c r="AG65" s="591"/>
    </row>
    <row r="66" spans="1:33" s="590" customFormat="1" ht="15.75" customHeight="1">
      <c r="A66" s="1970" t="s">
        <v>1433</v>
      </c>
      <c r="B66" s="1971"/>
      <c r="C66" s="1971"/>
      <c r="D66" s="1971"/>
      <c r="E66" s="1971"/>
      <c r="F66" s="1972"/>
      <c r="G66" s="1748"/>
      <c r="H66" s="1788"/>
      <c r="I66" s="1748"/>
      <c r="J66" s="1788"/>
      <c r="K66" s="591"/>
      <c r="L66" s="591"/>
      <c r="M66" s="591"/>
      <c r="N66" s="591"/>
      <c r="O66" s="591"/>
      <c r="P66" s="591"/>
      <c r="Q66" s="591"/>
      <c r="R66" s="591"/>
      <c r="S66" s="591"/>
      <c r="T66" s="591"/>
      <c r="U66" s="591"/>
      <c r="V66" s="591"/>
      <c r="W66" s="591"/>
      <c r="X66" s="591"/>
      <c r="Y66" s="591"/>
      <c r="Z66" s="591"/>
      <c r="AA66" s="591"/>
      <c r="AB66" s="591"/>
      <c r="AC66" s="591"/>
      <c r="AD66" s="591"/>
      <c r="AE66" s="591"/>
      <c r="AF66" s="591"/>
      <c r="AG66" s="591"/>
    </row>
    <row r="67" spans="1:33" s="590" customFormat="1" ht="15.75" customHeight="1">
      <c r="A67" s="1970" t="s">
        <v>1434</v>
      </c>
      <c r="B67" s="1971"/>
      <c r="C67" s="1971"/>
      <c r="D67" s="1971"/>
      <c r="E67" s="1971"/>
      <c r="F67" s="1972"/>
      <c r="G67" s="1973"/>
      <c r="H67" s="1973"/>
      <c r="I67" s="1973"/>
      <c r="J67" s="1973"/>
      <c r="K67" s="591"/>
      <c r="L67" s="591"/>
      <c r="M67" s="591"/>
      <c r="N67" s="591"/>
      <c r="O67" s="591"/>
      <c r="P67" s="591"/>
      <c r="Q67" s="591"/>
      <c r="R67" s="591"/>
      <c r="S67" s="591"/>
      <c r="T67" s="591"/>
      <c r="U67" s="591"/>
      <c r="V67" s="591"/>
      <c r="W67" s="591"/>
      <c r="X67" s="591"/>
      <c r="Y67" s="591"/>
      <c r="Z67" s="591"/>
      <c r="AA67" s="591"/>
      <c r="AB67" s="591"/>
      <c r="AC67" s="591"/>
      <c r="AD67" s="591"/>
      <c r="AE67" s="591"/>
      <c r="AF67" s="591"/>
      <c r="AG67" s="591"/>
    </row>
    <row r="68" spans="1:33" s="590" customFormat="1" ht="15.75">
      <c r="K68" s="591"/>
      <c r="L68" s="591"/>
      <c r="M68" s="591"/>
      <c r="N68" s="591"/>
      <c r="O68" s="591"/>
      <c r="P68" s="591"/>
      <c r="Q68" s="591"/>
      <c r="R68" s="591"/>
      <c r="S68" s="591"/>
      <c r="T68" s="591"/>
      <c r="U68" s="591"/>
      <c r="V68" s="591"/>
      <c r="W68" s="591"/>
      <c r="X68" s="591"/>
      <c r="Y68" s="591"/>
      <c r="Z68" s="591"/>
      <c r="AA68" s="591"/>
      <c r="AB68" s="591"/>
      <c r="AC68" s="591"/>
      <c r="AD68" s="591"/>
      <c r="AE68" s="591"/>
      <c r="AF68" s="591"/>
      <c r="AG68" s="591"/>
    </row>
    <row r="69" spans="1:33" s="590" customFormat="1" ht="15.75">
      <c r="A69" s="588" t="s">
        <v>1438</v>
      </c>
      <c r="K69" s="591"/>
      <c r="L69" s="591"/>
      <c r="M69" s="591"/>
      <c r="N69" s="591"/>
      <c r="O69" s="591"/>
      <c r="P69" s="591"/>
      <c r="Q69" s="591"/>
      <c r="R69" s="591"/>
      <c r="S69" s="591"/>
      <c r="T69" s="591"/>
      <c r="U69" s="591"/>
      <c r="V69" s="591"/>
      <c r="W69" s="591"/>
      <c r="X69" s="591"/>
      <c r="Y69" s="591"/>
      <c r="Z69" s="591"/>
      <c r="AA69" s="591"/>
      <c r="AB69" s="591"/>
      <c r="AC69" s="591"/>
      <c r="AD69" s="591"/>
      <c r="AE69" s="591"/>
      <c r="AF69" s="591"/>
      <c r="AG69" s="591"/>
    </row>
    <row r="70" spans="1:33" s="590" customFormat="1" ht="31.5">
      <c r="A70" s="1965" t="s">
        <v>0</v>
      </c>
      <c r="B70" s="1966"/>
      <c r="C70" s="1966"/>
      <c r="D70" s="1966"/>
      <c r="E70" s="1967"/>
      <c r="F70" s="781" t="s">
        <v>1439</v>
      </c>
      <c r="G70" s="1968">
        <v>43555</v>
      </c>
      <c r="H70" s="1969"/>
      <c r="I70" s="1968">
        <v>43190</v>
      </c>
      <c r="J70" s="1969"/>
      <c r="K70" s="591"/>
      <c r="L70" s="591"/>
      <c r="M70" s="591"/>
      <c r="N70" s="591"/>
      <c r="O70" s="591"/>
      <c r="P70" s="591"/>
      <c r="Q70" s="591"/>
      <c r="R70" s="591"/>
      <c r="S70" s="591"/>
      <c r="T70" s="591"/>
      <c r="U70" s="591"/>
      <c r="V70" s="591"/>
      <c r="W70" s="591"/>
      <c r="X70" s="591"/>
      <c r="Y70" s="591"/>
      <c r="Z70" s="591"/>
      <c r="AA70" s="591"/>
      <c r="AB70" s="591"/>
      <c r="AC70" s="591"/>
      <c r="AD70" s="591"/>
      <c r="AE70" s="591"/>
      <c r="AF70" s="591"/>
      <c r="AG70" s="591"/>
    </row>
    <row r="71" spans="1:33" s="590" customFormat="1" ht="15.75">
      <c r="A71" s="1748"/>
      <c r="B71" s="1749"/>
      <c r="C71" s="1749"/>
      <c r="D71" s="1749"/>
      <c r="E71" s="1788"/>
      <c r="F71" s="616"/>
      <c r="G71" s="1748"/>
      <c r="H71" s="1788"/>
      <c r="I71" s="1748"/>
      <c r="J71" s="1788"/>
      <c r="K71" s="591"/>
      <c r="L71" s="591"/>
      <c r="M71" s="591"/>
      <c r="N71" s="591"/>
      <c r="O71" s="591"/>
      <c r="P71" s="591"/>
      <c r="Q71" s="591"/>
      <c r="R71" s="591"/>
      <c r="S71" s="591"/>
      <c r="T71" s="591"/>
      <c r="U71" s="591"/>
      <c r="V71" s="591"/>
      <c r="W71" s="591"/>
      <c r="X71" s="591"/>
      <c r="Y71" s="591"/>
      <c r="Z71" s="591"/>
      <c r="AA71" s="591"/>
      <c r="AB71" s="591"/>
      <c r="AC71" s="591"/>
      <c r="AD71" s="591"/>
      <c r="AE71" s="591"/>
      <c r="AF71" s="591"/>
      <c r="AG71" s="591"/>
    </row>
    <row r="72" spans="1:33" s="590" customFormat="1" ht="15.75">
      <c r="A72" s="1748"/>
      <c r="B72" s="1749"/>
      <c r="C72" s="1749"/>
      <c r="D72" s="1749"/>
      <c r="E72" s="1788"/>
      <c r="F72" s="616"/>
      <c r="G72" s="1748"/>
      <c r="H72" s="1788"/>
      <c r="I72" s="1748"/>
      <c r="J72" s="1788"/>
      <c r="K72" s="591"/>
      <c r="L72" s="591"/>
      <c r="M72" s="591"/>
      <c r="N72" s="591"/>
      <c r="O72" s="591"/>
      <c r="P72" s="591"/>
      <c r="Q72" s="591"/>
      <c r="R72" s="591"/>
      <c r="S72" s="591"/>
      <c r="T72" s="591"/>
      <c r="U72" s="591"/>
      <c r="V72" s="591"/>
      <c r="W72" s="591"/>
      <c r="X72" s="591"/>
      <c r="Y72" s="591"/>
      <c r="Z72" s="591"/>
      <c r="AA72" s="591"/>
      <c r="AB72" s="591"/>
      <c r="AC72" s="591"/>
      <c r="AD72" s="591"/>
      <c r="AE72" s="591"/>
      <c r="AF72" s="591"/>
      <c r="AG72" s="591"/>
    </row>
    <row r="73" spans="1:33" s="590" customFormat="1" ht="15.75">
      <c r="A73" s="1748"/>
      <c r="B73" s="1749"/>
      <c r="C73" s="1749"/>
      <c r="D73" s="1749"/>
      <c r="E73" s="1788"/>
      <c r="F73" s="616"/>
      <c r="G73" s="1748"/>
      <c r="H73" s="1788"/>
      <c r="I73" s="1748"/>
      <c r="J73" s="1788"/>
      <c r="K73" s="591"/>
      <c r="L73" s="591"/>
      <c r="M73" s="591"/>
      <c r="N73" s="591"/>
      <c r="O73" s="591"/>
      <c r="P73" s="591"/>
      <c r="Q73" s="591"/>
      <c r="R73" s="591"/>
      <c r="S73" s="591"/>
      <c r="T73" s="591"/>
      <c r="U73" s="591"/>
      <c r="V73" s="591"/>
      <c r="W73" s="591"/>
      <c r="X73" s="591"/>
      <c r="Y73" s="591"/>
      <c r="Z73" s="591"/>
      <c r="AA73" s="591"/>
      <c r="AB73" s="591"/>
      <c r="AC73" s="591"/>
      <c r="AD73" s="591"/>
      <c r="AE73" s="591"/>
      <c r="AF73" s="591"/>
      <c r="AG73" s="591"/>
    </row>
    <row r="74" spans="1:33" s="590" customFormat="1" ht="15.75">
      <c r="K74" s="591"/>
      <c r="L74" s="591"/>
      <c r="M74" s="591"/>
      <c r="N74" s="591"/>
      <c r="O74" s="591"/>
      <c r="P74" s="591"/>
      <c r="Q74" s="591"/>
      <c r="R74" s="591"/>
      <c r="S74" s="591"/>
      <c r="T74" s="591"/>
      <c r="U74" s="591"/>
      <c r="V74" s="591"/>
      <c r="W74" s="591"/>
      <c r="X74" s="591"/>
      <c r="Y74" s="591"/>
      <c r="Z74" s="591"/>
      <c r="AA74" s="591"/>
      <c r="AB74" s="591"/>
      <c r="AC74" s="591"/>
      <c r="AD74" s="591"/>
      <c r="AE74" s="591"/>
      <c r="AF74" s="591"/>
      <c r="AG74" s="591"/>
    </row>
    <row r="75" spans="1:33" s="590" customFormat="1" ht="15.75">
      <c r="A75" s="588" t="s">
        <v>1440</v>
      </c>
      <c r="J75" s="604" t="s">
        <v>741</v>
      </c>
      <c r="K75" s="591"/>
      <c r="L75" s="591"/>
      <c r="M75" s="591"/>
      <c r="N75" s="591"/>
      <c r="O75" s="591"/>
      <c r="P75" s="591"/>
      <c r="Q75" s="591"/>
      <c r="R75" s="591"/>
      <c r="S75" s="591"/>
      <c r="T75" s="591"/>
      <c r="U75" s="591"/>
      <c r="V75" s="591"/>
      <c r="W75" s="591"/>
      <c r="X75" s="591"/>
      <c r="Y75" s="591"/>
      <c r="Z75" s="591"/>
      <c r="AA75" s="591"/>
      <c r="AB75" s="591"/>
      <c r="AC75" s="591"/>
      <c r="AD75" s="591"/>
      <c r="AE75" s="591"/>
      <c r="AF75" s="591"/>
      <c r="AG75" s="591"/>
    </row>
    <row r="76" spans="1:33" s="590" customFormat="1" ht="15.75" customHeight="1">
      <c r="A76" s="1962" t="s">
        <v>0</v>
      </c>
      <c r="B76" s="1962"/>
      <c r="C76" s="1962"/>
      <c r="D76" s="1962"/>
      <c r="E76" s="1963" t="s">
        <v>1441</v>
      </c>
      <c r="F76" s="1963"/>
      <c r="G76" s="1963" t="s">
        <v>1441</v>
      </c>
      <c r="H76" s="1963"/>
      <c r="I76" s="1963" t="s">
        <v>1441</v>
      </c>
      <c r="J76" s="1963"/>
      <c r="K76" s="1964"/>
      <c r="L76" s="1964"/>
      <c r="M76" s="1964"/>
      <c r="N76" s="1964"/>
      <c r="O76" s="1964"/>
      <c r="P76" s="1964"/>
      <c r="Q76" s="1964"/>
      <c r="R76" s="1964"/>
      <c r="S76" s="591"/>
      <c r="T76" s="591"/>
      <c r="U76" s="591"/>
      <c r="V76" s="591"/>
      <c r="W76" s="591"/>
      <c r="X76" s="591"/>
      <c r="Y76" s="591"/>
      <c r="Z76" s="591"/>
      <c r="AA76" s="591"/>
      <c r="AB76" s="591"/>
      <c r="AC76" s="591"/>
      <c r="AD76" s="591"/>
      <c r="AE76" s="591"/>
      <c r="AF76" s="591"/>
      <c r="AG76" s="591"/>
    </row>
    <row r="77" spans="1:33" s="590" customFormat="1" ht="15.75">
      <c r="A77" s="1962"/>
      <c r="B77" s="1962"/>
      <c r="C77" s="1962"/>
      <c r="D77" s="1962"/>
      <c r="E77" s="789" t="s">
        <v>872</v>
      </c>
      <c r="F77" s="789" t="s">
        <v>870</v>
      </c>
      <c r="G77" s="789" t="s">
        <v>872</v>
      </c>
      <c r="H77" s="789" t="s">
        <v>870</v>
      </c>
      <c r="I77" s="789" t="s">
        <v>872</v>
      </c>
      <c r="J77" s="789" t="s">
        <v>870</v>
      </c>
      <c r="K77" s="790"/>
      <c r="L77" s="790"/>
      <c r="M77" s="790"/>
      <c r="N77" s="790"/>
      <c r="O77" s="790"/>
      <c r="P77" s="790"/>
      <c r="Q77" s="790"/>
      <c r="R77" s="790"/>
      <c r="S77" s="591"/>
      <c r="T77" s="591"/>
      <c r="U77" s="591"/>
      <c r="V77" s="591"/>
      <c r="W77" s="591"/>
      <c r="X77" s="591"/>
      <c r="Y77" s="591"/>
      <c r="Z77" s="591"/>
      <c r="AA77" s="591"/>
      <c r="AB77" s="591"/>
      <c r="AC77" s="591"/>
      <c r="AD77" s="591"/>
      <c r="AE77" s="591"/>
      <c r="AF77" s="591"/>
      <c r="AG77" s="591"/>
    </row>
    <row r="78" spans="1:33" s="590" customFormat="1" ht="15.75" customHeight="1">
      <c r="A78" s="1961" t="s">
        <v>1442</v>
      </c>
      <c r="B78" s="1961"/>
      <c r="C78" s="1961"/>
      <c r="D78" s="1961"/>
      <c r="E78" s="785"/>
      <c r="F78" s="785"/>
      <c r="G78" s="785"/>
      <c r="H78" s="785"/>
      <c r="I78" s="785"/>
      <c r="J78" s="785"/>
      <c r="K78" s="786"/>
      <c r="L78" s="786"/>
      <c r="M78" s="786"/>
      <c r="N78" s="786"/>
      <c r="O78" s="786"/>
      <c r="P78" s="786"/>
      <c r="Q78" s="786"/>
      <c r="R78" s="786"/>
      <c r="S78" s="591"/>
      <c r="T78" s="591"/>
      <c r="U78" s="591"/>
      <c r="V78" s="591"/>
      <c r="W78" s="591"/>
      <c r="X78" s="591"/>
      <c r="Y78" s="591"/>
      <c r="Z78" s="591"/>
      <c r="AA78" s="591"/>
      <c r="AB78" s="591"/>
      <c r="AC78" s="591"/>
      <c r="AD78" s="591"/>
      <c r="AE78" s="591"/>
      <c r="AF78" s="591"/>
      <c r="AG78" s="591"/>
    </row>
    <row r="79" spans="1:33" s="590" customFormat="1" ht="15.75" customHeight="1">
      <c r="A79" s="1961" t="s">
        <v>1443</v>
      </c>
      <c r="B79" s="1961"/>
      <c r="C79" s="1961"/>
      <c r="D79" s="1961"/>
      <c r="E79" s="785"/>
      <c r="F79" s="785"/>
      <c r="G79" s="785"/>
      <c r="H79" s="785"/>
      <c r="I79" s="785"/>
      <c r="J79" s="785"/>
      <c r="K79" s="786"/>
      <c r="L79" s="786"/>
      <c r="M79" s="786"/>
      <c r="N79" s="786"/>
      <c r="O79" s="786"/>
      <c r="P79" s="786"/>
      <c r="Q79" s="786"/>
      <c r="R79" s="786"/>
      <c r="S79" s="591"/>
      <c r="T79" s="591"/>
      <c r="U79" s="591"/>
      <c r="V79" s="591"/>
      <c r="W79" s="591"/>
      <c r="X79" s="591"/>
      <c r="Y79" s="591"/>
      <c r="Z79" s="591"/>
      <c r="AA79" s="591"/>
      <c r="AB79" s="591"/>
      <c r="AC79" s="591"/>
      <c r="AD79" s="591"/>
      <c r="AE79" s="591"/>
      <c r="AF79" s="591"/>
      <c r="AG79" s="591"/>
    </row>
    <row r="80" spans="1:33" s="590" customFormat="1" ht="15.75" customHeight="1">
      <c r="A80" s="1961" t="s">
        <v>1444</v>
      </c>
      <c r="B80" s="1961"/>
      <c r="C80" s="1961"/>
      <c r="D80" s="1961"/>
      <c r="E80" s="785"/>
      <c r="F80" s="785"/>
      <c r="G80" s="785"/>
      <c r="H80" s="785"/>
      <c r="I80" s="785"/>
      <c r="J80" s="785"/>
      <c r="K80" s="786"/>
      <c r="L80" s="786"/>
      <c r="M80" s="786"/>
      <c r="N80" s="786"/>
      <c r="O80" s="786"/>
      <c r="P80" s="786"/>
      <c r="Q80" s="786"/>
      <c r="R80" s="786"/>
      <c r="S80" s="591"/>
      <c r="T80" s="591"/>
      <c r="U80" s="591"/>
      <c r="V80" s="591"/>
      <c r="W80" s="591"/>
      <c r="X80" s="591"/>
      <c r="Y80" s="591"/>
      <c r="Z80" s="591"/>
      <c r="AA80" s="591"/>
      <c r="AB80" s="591"/>
      <c r="AC80" s="591"/>
      <c r="AD80" s="591"/>
      <c r="AE80" s="591"/>
      <c r="AF80" s="591"/>
      <c r="AG80" s="591"/>
    </row>
    <row r="81" spans="1:33" s="590" customFormat="1" ht="15.75" customHeight="1">
      <c r="A81" s="1961" t="s">
        <v>1445</v>
      </c>
      <c r="B81" s="1961"/>
      <c r="C81" s="1961"/>
      <c r="D81" s="1961"/>
      <c r="E81" s="785"/>
      <c r="F81" s="785"/>
      <c r="G81" s="785"/>
      <c r="H81" s="785"/>
      <c r="I81" s="785"/>
      <c r="J81" s="785"/>
      <c r="K81" s="786"/>
      <c r="L81" s="786"/>
      <c r="M81" s="786"/>
      <c r="N81" s="786"/>
      <c r="O81" s="786"/>
      <c r="P81" s="786"/>
      <c r="Q81" s="786"/>
      <c r="R81" s="786"/>
      <c r="S81" s="591"/>
      <c r="T81" s="591"/>
      <c r="U81" s="591"/>
      <c r="V81" s="591"/>
      <c r="W81" s="591"/>
      <c r="X81" s="591"/>
      <c r="Y81" s="591"/>
      <c r="Z81" s="591"/>
      <c r="AA81" s="591"/>
      <c r="AB81" s="591"/>
      <c r="AC81" s="591"/>
      <c r="AD81" s="591"/>
      <c r="AE81" s="591"/>
      <c r="AF81" s="591"/>
      <c r="AG81" s="591"/>
    </row>
    <row r="82" spans="1:33" s="590" customFormat="1" ht="15.75" customHeight="1">
      <c r="A82" s="1961" t="s">
        <v>163</v>
      </c>
      <c r="B82" s="1961"/>
      <c r="C82" s="1961"/>
      <c r="D82" s="1961"/>
      <c r="E82" s="785"/>
      <c r="F82" s="785"/>
      <c r="G82" s="785"/>
      <c r="H82" s="785"/>
      <c r="I82" s="785"/>
      <c r="J82" s="785"/>
      <c r="K82" s="786"/>
      <c r="L82" s="786"/>
      <c r="M82" s="786"/>
      <c r="N82" s="786"/>
      <c r="O82" s="786"/>
      <c r="P82" s="786"/>
      <c r="Q82" s="786"/>
      <c r="R82" s="786"/>
      <c r="S82" s="591"/>
      <c r="T82" s="591"/>
      <c r="U82" s="591"/>
      <c r="V82" s="591"/>
      <c r="W82" s="591"/>
      <c r="X82" s="591"/>
      <c r="Y82" s="591"/>
      <c r="Z82" s="591"/>
      <c r="AA82" s="591"/>
      <c r="AB82" s="591"/>
      <c r="AC82" s="591"/>
      <c r="AD82" s="591"/>
      <c r="AE82" s="591"/>
      <c r="AF82" s="591"/>
      <c r="AG82" s="591"/>
    </row>
    <row r="83" spans="1:33" s="590" customFormat="1" ht="15.75">
      <c r="A83" s="1961" t="s">
        <v>1446</v>
      </c>
      <c r="B83" s="1961"/>
      <c r="C83" s="1961"/>
      <c r="D83" s="1961"/>
      <c r="E83" s="785"/>
      <c r="F83" s="785"/>
      <c r="G83" s="785"/>
      <c r="H83" s="785"/>
      <c r="I83" s="785"/>
      <c r="J83" s="785"/>
      <c r="K83" s="786"/>
      <c r="L83" s="786"/>
      <c r="M83" s="786"/>
      <c r="N83" s="786"/>
      <c r="O83" s="786"/>
      <c r="P83" s="786"/>
      <c r="Q83" s="786"/>
      <c r="R83" s="786"/>
      <c r="S83" s="591"/>
      <c r="T83" s="591"/>
      <c r="U83" s="591"/>
      <c r="V83" s="591"/>
      <c r="W83" s="591"/>
      <c r="X83" s="591"/>
      <c r="Y83" s="591"/>
      <c r="Z83" s="591"/>
      <c r="AA83" s="591"/>
      <c r="AB83" s="591"/>
      <c r="AC83" s="591"/>
      <c r="AD83" s="591"/>
      <c r="AE83" s="591"/>
      <c r="AF83" s="591"/>
      <c r="AG83" s="591"/>
    </row>
    <row r="84" spans="1:33" s="590" customFormat="1" ht="15.75">
      <c r="K84" s="591"/>
      <c r="L84" s="591"/>
      <c r="M84" s="591"/>
      <c r="N84" s="591"/>
      <c r="O84" s="591"/>
      <c r="P84" s="591"/>
      <c r="Q84" s="591"/>
      <c r="R84" s="591"/>
      <c r="S84" s="591"/>
      <c r="T84" s="591"/>
      <c r="U84" s="591"/>
      <c r="V84" s="591"/>
      <c r="W84" s="591"/>
      <c r="X84" s="591"/>
      <c r="Y84" s="591"/>
      <c r="Z84" s="591"/>
      <c r="AA84" s="591"/>
      <c r="AB84" s="591"/>
      <c r="AC84" s="591"/>
      <c r="AD84" s="591"/>
      <c r="AE84" s="591"/>
      <c r="AF84" s="591"/>
      <c r="AG84" s="591"/>
    </row>
    <row r="85" spans="1:33" s="590" customFormat="1" ht="15.75">
      <c r="A85" s="588" t="s">
        <v>1447</v>
      </c>
      <c r="J85" s="604" t="s">
        <v>741</v>
      </c>
      <c r="K85" s="591"/>
      <c r="L85" s="591"/>
      <c r="M85" s="591"/>
      <c r="N85" s="591"/>
      <c r="O85" s="591"/>
      <c r="P85" s="591"/>
      <c r="Q85" s="591"/>
      <c r="R85" s="591"/>
      <c r="S85" s="591"/>
      <c r="T85" s="591"/>
      <c r="U85" s="591"/>
      <c r="V85" s="591"/>
      <c r="W85" s="591"/>
      <c r="X85" s="591"/>
      <c r="Y85" s="591"/>
      <c r="Z85" s="591"/>
      <c r="AA85" s="591"/>
      <c r="AB85" s="591"/>
      <c r="AC85" s="591"/>
      <c r="AD85" s="591"/>
      <c r="AE85" s="591"/>
      <c r="AF85" s="591"/>
      <c r="AG85" s="591"/>
    </row>
    <row r="86" spans="1:33" s="590" customFormat="1" ht="15.75" customHeight="1">
      <c r="A86" s="1962" t="s">
        <v>0</v>
      </c>
      <c r="B86" s="1962"/>
      <c r="C86" s="1962"/>
      <c r="D86" s="1962"/>
      <c r="E86" s="1963" t="s">
        <v>1441</v>
      </c>
      <c r="F86" s="1963"/>
      <c r="G86" s="1963" t="s">
        <v>1441</v>
      </c>
      <c r="H86" s="1963"/>
      <c r="I86" s="1963" t="s">
        <v>1441</v>
      </c>
      <c r="J86" s="1963"/>
      <c r="K86" s="591"/>
      <c r="L86" s="591"/>
      <c r="M86" s="591"/>
      <c r="N86" s="591"/>
      <c r="O86" s="591"/>
      <c r="P86" s="591"/>
      <c r="Q86" s="591"/>
      <c r="R86" s="591"/>
      <c r="S86" s="591"/>
      <c r="T86" s="591"/>
      <c r="U86" s="591"/>
      <c r="V86" s="591"/>
      <c r="W86" s="591"/>
      <c r="X86" s="591"/>
      <c r="Y86" s="591"/>
      <c r="Z86" s="591"/>
      <c r="AA86" s="591"/>
      <c r="AB86" s="591"/>
      <c r="AC86" s="591"/>
      <c r="AD86" s="591"/>
      <c r="AE86" s="591"/>
      <c r="AF86" s="591"/>
      <c r="AG86" s="591"/>
    </row>
    <row r="87" spans="1:33" s="590" customFormat="1" ht="15.75">
      <c r="A87" s="1962"/>
      <c r="B87" s="1962"/>
      <c r="C87" s="1962"/>
      <c r="D87" s="1962"/>
      <c r="E87" s="789" t="str">
        <f>E77</f>
        <v>2018-19</v>
      </c>
      <c r="F87" s="789" t="str">
        <f t="shared" ref="F87:J87" si="0">F77</f>
        <v>2017-18</v>
      </c>
      <c r="G87" s="789" t="str">
        <f t="shared" si="0"/>
        <v>2018-19</v>
      </c>
      <c r="H87" s="789" t="str">
        <f t="shared" si="0"/>
        <v>2017-18</v>
      </c>
      <c r="I87" s="789" t="str">
        <f t="shared" si="0"/>
        <v>2018-19</v>
      </c>
      <c r="J87" s="789" t="str">
        <f t="shared" si="0"/>
        <v>2017-18</v>
      </c>
      <c r="K87" s="591"/>
      <c r="L87" s="591"/>
      <c r="M87" s="591"/>
      <c r="N87" s="591"/>
      <c r="O87" s="591"/>
      <c r="P87" s="591"/>
      <c r="Q87" s="591"/>
      <c r="R87" s="591"/>
      <c r="S87" s="591"/>
      <c r="T87" s="591"/>
      <c r="U87" s="591"/>
      <c r="V87" s="591"/>
      <c r="W87" s="591"/>
      <c r="X87" s="591"/>
      <c r="Y87" s="591"/>
      <c r="Z87" s="591"/>
      <c r="AA87" s="591"/>
      <c r="AB87" s="591"/>
      <c r="AC87" s="591"/>
      <c r="AD87" s="591"/>
      <c r="AE87" s="591"/>
      <c r="AF87" s="591"/>
      <c r="AG87" s="591"/>
    </row>
    <row r="88" spans="1:33" s="590" customFormat="1" ht="15.75" customHeight="1">
      <c r="A88" s="1960" t="s">
        <v>1442</v>
      </c>
      <c r="B88" s="1960"/>
      <c r="C88" s="1960"/>
      <c r="D88" s="1960"/>
      <c r="E88" s="616"/>
      <c r="F88" s="616"/>
      <c r="G88" s="616"/>
      <c r="H88" s="616"/>
      <c r="I88" s="616"/>
      <c r="J88" s="616"/>
      <c r="K88" s="591"/>
      <c r="L88" s="591"/>
      <c r="M88" s="591"/>
      <c r="N88" s="591"/>
      <c r="O88" s="591"/>
      <c r="P88" s="591"/>
      <c r="Q88" s="591"/>
      <c r="R88" s="591"/>
      <c r="S88" s="591"/>
      <c r="T88" s="591"/>
      <c r="U88" s="591"/>
      <c r="V88" s="591"/>
      <c r="W88" s="591"/>
      <c r="X88" s="591"/>
      <c r="Y88" s="591"/>
      <c r="Z88" s="591"/>
      <c r="AA88" s="591"/>
      <c r="AB88" s="591"/>
      <c r="AC88" s="591"/>
      <c r="AD88" s="591"/>
      <c r="AE88" s="591"/>
      <c r="AF88" s="591"/>
      <c r="AG88" s="591"/>
    </row>
    <row r="89" spans="1:33" s="590" customFormat="1" ht="15.75" customHeight="1">
      <c r="A89" s="1960" t="s">
        <v>1443</v>
      </c>
      <c r="B89" s="1960"/>
      <c r="C89" s="1960"/>
      <c r="D89" s="1960"/>
      <c r="E89" s="597"/>
      <c r="F89" s="597"/>
      <c r="G89" s="597"/>
      <c r="H89" s="597"/>
      <c r="I89" s="597"/>
      <c r="J89" s="597"/>
      <c r="K89" s="591"/>
      <c r="L89" s="591"/>
      <c r="M89" s="591"/>
      <c r="N89" s="591"/>
      <c r="O89" s="591"/>
      <c r="P89" s="591"/>
      <c r="Q89" s="591"/>
      <c r="R89" s="591"/>
      <c r="S89" s="591"/>
      <c r="T89" s="591"/>
      <c r="U89" s="591"/>
      <c r="V89" s="591"/>
      <c r="W89" s="591"/>
      <c r="X89" s="591"/>
      <c r="Y89" s="591"/>
      <c r="Z89" s="591"/>
      <c r="AA89" s="591"/>
      <c r="AB89" s="591"/>
      <c r="AC89" s="591"/>
      <c r="AD89" s="591"/>
      <c r="AE89" s="591"/>
      <c r="AF89" s="591"/>
      <c r="AG89" s="591"/>
    </row>
    <row r="90" spans="1:33" s="590" customFormat="1" ht="15.75" customHeight="1">
      <c r="A90" s="1960" t="s">
        <v>1444</v>
      </c>
      <c r="B90" s="1960"/>
      <c r="C90" s="1960"/>
      <c r="D90" s="1960"/>
      <c r="E90" s="597"/>
      <c r="F90" s="597"/>
      <c r="G90" s="597"/>
      <c r="H90" s="597"/>
      <c r="I90" s="597"/>
      <c r="J90" s="597"/>
      <c r="K90" s="591"/>
      <c r="L90" s="591"/>
      <c r="M90" s="591"/>
      <c r="N90" s="591"/>
      <c r="O90" s="591"/>
      <c r="P90" s="591"/>
      <c r="Q90" s="591"/>
      <c r="R90" s="591"/>
      <c r="S90" s="591"/>
      <c r="T90" s="591"/>
      <c r="U90" s="591"/>
      <c r="V90" s="591"/>
      <c r="W90" s="591"/>
      <c r="X90" s="591"/>
      <c r="Y90" s="591"/>
      <c r="Z90" s="591"/>
      <c r="AA90" s="591"/>
      <c r="AB90" s="591"/>
      <c r="AC90" s="591"/>
      <c r="AD90" s="591"/>
      <c r="AE90" s="591"/>
      <c r="AF90" s="591"/>
      <c r="AG90" s="591"/>
    </row>
    <row r="91" spans="1:33" s="590" customFormat="1" ht="15.75" customHeight="1">
      <c r="A91" s="1960" t="s">
        <v>1445</v>
      </c>
      <c r="B91" s="1960"/>
      <c r="C91" s="1960"/>
      <c r="D91" s="1960"/>
      <c r="E91" s="597"/>
      <c r="F91" s="597"/>
      <c r="G91" s="597"/>
      <c r="H91" s="597"/>
      <c r="I91" s="597"/>
      <c r="J91" s="597"/>
      <c r="K91" s="591"/>
      <c r="L91" s="591"/>
      <c r="M91" s="591"/>
      <c r="N91" s="591"/>
      <c r="O91" s="591"/>
      <c r="P91" s="591"/>
      <c r="Q91" s="591"/>
      <c r="R91" s="591"/>
      <c r="S91" s="591"/>
      <c r="T91" s="591"/>
      <c r="U91" s="591"/>
      <c r="V91" s="591"/>
      <c r="W91" s="591"/>
      <c r="X91" s="591"/>
      <c r="Y91" s="591"/>
      <c r="Z91" s="591"/>
      <c r="AA91" s="591"/>
      <c r="AB91" s="591"/>
      <c r="AC91" s="591"/>
      <c r="AD91" s="591"/>
      <c r="AE91" s="591"/>
      <c r="AF91" s="591"/>
      <c r="AG91" s="591"/>
    </row>
    <row r="92" spans="1:33" s="590" customFormat="1" ht="15.75" customHeight="1">
      <c r="A92" s="1960" t="s">
        <v>163</v>
      </c>
      <c r="B92" s="1960"/>
      <c r="C92" s="1960"/>
      <c r="D92" s="1960"/>
      <c r="E92" s="597"/>
      <c r="F92" s="597"/>
      <c r="G92" s="597"/>
      <c r="H92" s="597"/>
      <c r="I92" s="597"/>
      <c r="J92" s="597"/>
      <c r="K92" s="591"/>
      <c r="L92" s="591"/>
      <c r="M92" s="591"/>
      <c r="N92" s="591"/>
      <c r="O92" s="591"/>
      <c r="P92" s="591"/>
      <c r="Q92" s="591"/>
      <c r="R92" s="591"/>
      <c r="S92" s="591"/>
      <c r="T92" s="591"/>
      <c r="U92" s="591"/>
      <c r="V92" s="591"/>
      <c r="W92" s="591"/>
      <c r="X92" s="591"/>
      <c r="Y92" s="591"/>
      <c r="Z92" s="591"/>
      <c r="AA92" s="591"/>
      <c r="AB92" s="591"/>
      <c r="AC92" s="591"/>
      <c r="AD92" s="591"/>
      <c r="AE92" s="591"/>
      <c r="AF92" s="591"/>
      <c r="AG92" s="591"/>
    </row>
    <row r="93" spans="1:33" s="590" customFormat="1" ht="15.75">
      <c r="A93" s="1960" t="s">
        <v>1446</v>
      </c>
      <c r="B93" s="1960"/>
      <c r="C93" s="1960"/>
      <c r="D93" s="1960"/>
      <c r="E93" s="597"/>
      <c r="F93" s="597"/>
      <c r="G93" s="597"/>
      <c r="H93" s="597"/>
      <c r="I93" s="597"/>
      <c r="J93" s="597"/>
      <c r="K93" s="591"/>
      <c r="L93" s="591"/>
      <c r="M93" s="591"/>
      <c r="N93" s="591"/>
      <c r="O93" s="591"/>
      <c r="P93" s="591"/>
      <c r="Q93" s="591"/>
      <c r="R93" s="591"/>
      <c r="S93" s="591"/>
      <c r="T93" s="591"/>
      <c r="U93" s="591"/>
      <c r="V93" s="591"/>
      <c r="W93" s="591"/>
      <c r="X93" s="591"/>
      <c r="Y93" s="591"/>
      <c r="Z93" s="591"/>
      <c r="AA93" s="591"/>
      <c r="AB93" s="591"/>
      <c r="AC93" s="591"/>
      <c r="AD93" s="591"/>
      <c r="AE93" s="591"/>
      <c r="AF93" s="591"/>
      <c r="AG93" s="591"/>
    </row>
    <row r="94" spans="1:33" s="590" customFormat="1" ht="15.75">
      <c r="B94" s="588"/>
      <c r="C94" s="588"/>
      <c r="K94" s="591"/>
      <c r="L94" s="591"/>
      <c r="M94" s="591"/>
      <c r="N94" s="591"/>
      <c r="O94" s="591"/>
      <c r="P94" s="591"/>
      <c r="Q94" s="591"/>
      <c r="R94" s="591"/>
      <c r="S94" s="591"/>
      <c r="T94" s="591"/>
      <c r="U94" s="591"/>
      <c r="V94" s="591"/>
      <c r="W94" s="591"/>
      <c r="X94" s="591"/>
      <c r="Y94" s="591"/>
      <c r="Z94" s="591"/>
      <c r="AA94" s="591"/>
      <c r="AB94" s="591"/>
      <c r="AC94" s="591"/>
      <c r="AD94" s="591"/>
      <c r="AE94" s="591"/>
      <c r="AF94" s="591"/>
      <c r="AG94" s="591"/>
    </row>
    <row r="95" spans="1:33" s="590" customFormat="1" ht="15.75">
      <c r="A95" s="588" t="s">
        <v>1448</v>
      </c>
      <c r="K95" s="591"/>
      <c r="L95" s="591"/>
      <c r="M95" s="591"/>
      <c r="N95" s="591"/>
      <c r="O95" s="591"/>
      <c r="P95" s="591"/>
      <c r="Q95" s="591"/>
      <c r="R95" s="591"/>
      <c r="S95" s="591"/>
      <c r="T95" s="591"/>
      <c r="U95" s="591"/>
      <c r="V95" s="591"/>
      <c r="W95" s="591"/>
      <c r="X95" s="591"/>
      <c r="Y95" s="591"/>
      <c r="Z95" s="591"/>
      <c r="AA95" s="591"/>
      <c r="AB95" s="591"/>
      <c r="AC95" s="591"/>
      <c r="AD95" s="591"/>
      <c r="AE95" s="591"/>
      <c r="AF95" s="591"/>
      <c r="AG95" s="591"/>
    </row>
    <row r="96" spans="1:33" s="590" customFormat="1" ht="15.75">
      <c r="A96" s="588" t="s">
        <v>1449</v>
      </c>
      <c r="K96" s="591"/>
      <c r="L96" s="591"/>
      <c r="M96" s="591"/>
      <c r="N96" s="591"/>
      <c r="O96" s="591"/>
      <c r="P96" s="591"/>
      <c r="Q96" s="591"/>
      <c r="R96" s="591"/>
      <c r="S96" s="591"/>
      <c r="T96" s="591"/>
      <c r="U96" s="591"/>
      <c r="V96" s="591"/>
      <c r="W96" s="591"/>
      <c r="X96" s="591"/>
      <c r="Y96" s="591"/>
      <c r="Z96" s="591"/>
      <c r="AA96" s="591"/>
      <c r="AB96" s="591"/>
      <c r="AC96" s="591"/>
      <c r="AD96" s="591"/>
      <c r="AE96" s="591"/>
      <c r="AF96" s="591"/>
      <c r="AG96" s="591"/>
    </row>
    <row r="97" spans="1:33" s="590" customFormat="1" ht="15.75">
      <c r="K97" s="591"/>
      <c r="L97" s="591"/>
      <c r="M97" s="591"/>
      <c r="N97" s="591"/>
      <c r="O97" s="591"/>
      <c r="P97" s="591"/>
      <c r="Q97" s="591"/>
      <c r="R97" s="591"/>
      <c r="S97" s="591"/>
      <c r="T97" s="591"/>
      <c r="U97" s="591"/>
      <c r="V97" s="591"/>
      <c r="W97" s="591"/>
      <c r="X97" s="591"/>
      <c r="Y97" s="591"/>
      <c r="Z97" s="591"/>
      <c r="AA97" s="591"/>
      <c r="AB97" s="591"/>
      <c r="AC97" s="591"/>
      <c r="AD97" s="591"/>
      <c r="AE97" s="591"/>
      <c r="AF97" s="591"/>
      <c r="AG97" s="591"/>
    </row>
    <row r="98" spans="1:33" s="590" customFormat="1" ht="15.75">
      <c r="A98" s="1945" t="s">
        <v>1450</v>
      </c>
      <c r="B98" s="1945"/>
      <c r="C98" s="1945"/>
      <c r="D98" s="1945"/>
      <c r="E98" s="1945"/>
      <c r="F98" s="1945"/>
      <c r="G98" s="1945"/>
      <c r="H98" s="1945"/>
      <c r="I98" s="1945"/>
      <c r="J98" s="1945"/>
      <c r="K98" s="591"/>
      <c r="L98" s="591"/>
      <c r="M98" s="591"/>
      <c r="N98" s="591"/>
      <c r="O98" s="591"/>
      <c r="P98" s="591"/>
      <c r="Q98" s="591"/>
      <c r="R98" s="591"/>
      <c r="S98" s="591"/>
      <c r="T98" s="591"/>
      <c r="U98" s="591"/>
      <c r="V98" s="591"/>
      <c r="W98" s="591"/>
      <c r="X98" s="591"/>
      <c r="Y98" s="591"/>
      <c r="Z98" s="591"/>
      <c r="AA98" s="591"/>
      <c r="AB98" s="591"/>
      <c r="AC98" s="591"/>
      <c r="AD98" s="591"/>
      <c r="AE98" s="591"/>
      <c r="AF98" s="591"/>
      <c r="AG98" s="591"/>
    </row>
    <row r="99" spans="1:33" s="590" customFormat="1" ht="15.75">
      <c r="A99" s="1945" t="s">
        <v>1451</v>
      </c>
      <c r="B99" s="1945"/>
      <c r="C99" s="1945"/>
      <c r="D99" s="1945"/>
      <c r="E99" s="1945"/>
      <c r="F99" s="1945"/>
      <c r="G99" s="1945"/>
      <c r="H99" s="1945"/>
      <c r="I99" s="1945"/>
      <c r="J99" s="1945"/>
      <c r="K99" s="591"/>
      <c r="L99" s="591"/>
      <c r="M99" s="591"/>
      <c r="N99" s="591"/>
      <c r="O99" s="591"/>
      <c r="P99" s="591"/>
      <c r="Q99" s="591"/>
      <c r="R99" s="591"/>
      <c r="S99" s="591"/>
      <c r="T99" s="591"/>
      <c r="U99" s="591"/>
      <c r="V99" s="591"/>
      <c r="W99" s="591"/>
      <c r="X99" s="591"/>
      <c r="Y99" s="591"/>
      <c r="Z99" s="591"/>
      <c r="AA99" s="591"/>
      <c r="AB99" s="591"/>
      <c r="AC99" s="591"/>
      <c r="AD99" s="591"/>
      <c r="AE99" s="591"/>
      <c r="AF99" s="591"/>
      <c r="AG99" s="591"/>
    </row>
    <row r="100" spans="1:33" s="590" customFormat="1" ht="15.75">
      <c r="A100" s="1954" t="s">
        <v>1452</v>
      </c>
      <c r="B100" s="1954"/>
      <c r="C100" s="1954"/>
      <c r="D100" s="1954"/>
      <c r="E100" s="1954" t="s">
        <v>1453</v>
      </c>
      <c r="F100" s="1954"/>
      <c r="G100" s="1959" t="s">
        <v>1454</v>
      </c>
      <c r="H100" s="1959"/>
      <c r="I100" s="1959"/>
      <c r="J100" s="1959"/>
      <c r="K100" s="591"/>
      <c r="L100" s="591"/>
      <c r="M100" s="591"/>
      <c r="N100" s="591"/>
      <c r="O100" s="591"/>
      <c r="P100" s="591"/>
      <c r="Q100" s="591"/>
      <c r="R100" s="591"/>
      <c r="S100" s="591"/>
      <c r="T100" s="591"/>
      <c r="U100" s="591"/>
      <c r="V100" s="591"/>
      <c r="W100" s="591"/>
      <c r="X100" s="591"/>
      <c r="Y100" s="591"/>
      <c r="Z100" s="591"/>
      <c r="AA100" s="591"/>
      <c r="AB100" s="591"/>
      <c r="AC100" s="591"/>
      <c r="AD100" s="591"/>
      <c r="AE100" s="591"/>
      <c r="AF100" s="591"/>
      <c r="AG100" s="591"/>
    </row>
    <row r="101" spans="1:33" s="590" customFormat="1" ht="15.75">
      <c r="A101" s="1954"/>
      <c r="B101" s="1954"/>
      <c r="C101" s="1954"/>
      <c r="D101" s="1954"/>
      <c r="E101" s="1954"/>
      <c r="F101" s="1954"/>
      <c r="G101" s="1959" t="s">
        <v>1455</v>
      </c>
      <c r="H101" s="1959"/>
      <c r="I101" s="1959" t="s">
        <v>1456</v>
      </c>
      <c r="J101" s="1959"/>
      <c r="K101" s="591"/>
      <c r="L101" s="591"/>
      <c r="M101" s="591"/>
      <c r="N101" s="591"/>
      <c r="O101" s="591"/>
      <c r="P101" s="591"/>
      <c r="Q101" s="591"/>
      <c r="R101" s="591"/>
      <c r="S101" s="591"/>
      <c r="T101" s="591"/>
      <c r="U101" s="591"/>
      <c r="V101" s="591"/>
      <c r="W101" s="591"/>
      <c r="X101" s="591"/>
      <c r="Y101" s="591"/>
      <c r="Z101" s="591"/>
      <c r="AA101" s="591"/>
      <c r="AB101" s="591"/>
      <c r="AC101" s="591"/>
      <c r="AD101" s="591"/>
      <c r="AE101" s="591"/>
      <c r="AF101" s="591"/>
      <c r="AG101" s="591"/>
    </row>
    <row r="102" spans="1:33" s="590" customFormat="1" ht="15.75" customHeight="1">
      <c r="A102" s="1944" t="s">
        <v>1457</v>
      </c>
      <c r="B102" s="1944"/>
      <c r="C102" s="1944"/>
      <c r="D102" s="1944"/>
      <c r="E102" s="1944" t="s">
        <v>1458</v>
      </c>
      <c r="F102" s="1944"/>
      <c r="G102" s="1944"/>
      <c r="H102" s="1944"/>
      <c r="I102" s="1944"/>
      <c r="J102" s="1944"/>
      <c r="K102" s="591"/>
      <c r="L102" s="591"/>
      <c r="M102" s="591"/>
      <c r="N102" s="591"/>
      <c r="O102" s="591"/>
      <c r="P102" s="591"/>
      <c r="Q102" s="591"/>
      <c r="R102" s="591"/>
      <c r="S102" s="591"/>
      <c r="T102" s="591"/>
      <c r="U102" s="591"/>
      <c r="V102" s="591"/>
      <c r="W102" s="591"/>
      <c r="X102" s="591"/>
      <c r="Y102" s="591"/>
      <c r="Z102" s="591"/>
      <c r="AA102" s="591"/>
      <c r="AB102" s="591"/>
      <c r="AC102" s="591"/>
      <c r="AD102" s="591"/>
      <c r="AE102" s="591"/>
      <c r="AF102" s="591"/>
      <c r="AG102" s="591"/>
    </row>
    <row r="103" spans="1:33" s="590" customFormat="1" ht="15.75">
      <c r="A103" s="791"/>
      <c r="B103" s="773"/>
      <c r="C103" s="773"/>
      <c r="D103" s="773"/>
      <c r="E103" s="773"/>
      <c r="F103" s="773"/>
      <c r="K103" s="591"/>
      <c r="L103" s="591"/>
      <c r="M103" s="591"/>
      <c r="N103" s="591"/>
      <c r="O103" s="591"/>
      <c r="P103" s="591"/>
      <c r="Q103" s="591"/>
      <c r="R103" s="591"/>
      <c r="S103" s="591"/>
      <c r="T103" s="591"/>
      <c r="U103" s="591"/>
      <c r="V103" s="591"/>
      <c r="W103" s="591"/>
      <c r="X103" s="591"/>
      <c r="Y103" s="591"/>
      <c r="Z103" s="591"/>
      <c r="AA103" s="591"/>
      <c r="AB103" s="591"/>
      <c r="AC103" s="591"/>
      <c r="AD103" s="591"/>
      <c r="AE103" s="591"/>
      <c r="AF103" s="591"/>
      <c r="AG103" s="591"/>
    </row>
    <row r="104" spans="1:33" s="590" customFormat="1" ht="15.75">
      <c r="A104" s="1945" t="s">
        <v>1459</v>
      </c>
      <c r="B104" s="1945"/>
      <c r="C104" s="1945"/>
      <c r="D104" s="1945"/>
      <c r="E104" s="1945"/>
      <c r="F104" s="1945"/>
      <c r="G104" s="1945"/>
      <c r="H104" s="1945"/>
      <c r="I104" s="1945"/>
      <c r="J104" s="1945"/>
      <c r="K104" s="591"/>
      <c r="L104" s="591"/>
      <c r="M104" s="591"/>
      <c r="N104" s="591"/>
      <c r="O104" s="591"/>
      <c r="P104" s="591"/>
      <c r="Q104" s="591"/>
      <c r="R104" s="591"/>
      <c r="S104" s="591"/>
      <c r="T104" s="591"/>
      <c r="U104" s="591"/>
      <c r="V104" s="591"/>
      <c r="W104" s="591"/>
      <c r="X104" s="591"/>
      <c r="Y104" s="591"/>
      <c r="Z104" s="591"/>
      <c r="AA104" s="591"/>
      <c r="AB104" s="591"/>
      <c r="AC104" s="591"/>
      <c r="AD104" s="591"/>
      <c r="AE104" s="591"/>
      <c r="AF104" s="591"/>
      <c r="AG104" s="591"/>
    </row>
    <row r="105" spans="1:33" s="590" customFormat="1" ht="15.75" customHeight="1">
      <c r="A105" s="1946" t="s">
        <v>1452</v>
      </c>
      <c r="B105" s="1947"/>
      <c r="C105" s="1948"/>
      <c r="D105" s="1952" t="s">
        <v>1460</v>
      </c>
      <c r="E105" s="1952" t="s">
        <v>1461</v>
      </c>
      <c r="F105" s="1954" t="s">
        <v>1453</v>
      </c>
      <c r="G105" s="1956" t="s">
        <v>1454</v>
      </c>
      <c r="H105" s="1957"/>
      <c r="I105" s="1957"/>
      <c r="J105" s="1958"/>
      <c r="L105" s="591"/>
      <c r="M105" s="591"/>
      <c r="N105" s="591"/>
      <c r="O105" s="591"/>
      <c r="P105" s="591"/>
      <c r="Q105" s="591"/>
      <c r="R105" s="591"/>
      <c r="S105" s="591"/>
      <c r="T105" s="591"/>
      <c r="U105" s="591"/>
      <c r="V105" s="591"/>
      <c r="W105" s="591"/>
      <c r="X105" s="591"/>
      <c r="Y105" s="591"/>
      <c r="Z105" s="591"/>
      <c r="AA105" s="591"/>
      <c r="AB105" s="591"/>
      <c r="AC105" s="591"/>
      <c r="AD105" s="591"/>
      <c r="AE105" s="591"/>
      <c r="AF105" s="591"/>
      <c r="AG105" s="591"/>
    </row>
    <row r="106" spans="1:33" s="590" customFormat="1" ht="51" customHeight="1">
      <c r="A106" s="1949"/>
      <c r="B106" s="1950"/>
      <c r="C106" s="1951"/>
      <c r="D106" s="1953"/>
      <c r="E106" s="1953"/>
      <c r="F106" s="1955"/>
      <c r="G106" s="1943" t="s">
        <v>1455</v>
      </c>
      <c r="H106" s="1943"/>
      <c r="I106" s="1943" t="s">
        <v>1456</v>
      </c>
      <c r="J106" s="1943"/>
      <c r="L106" s="591"/>
      <c r="M106" s="591"/>
      <c r="N106" s="591"/>
      <c r="O106" s="591"/>
      <c r="P106" s="591"/>
      <c r="Q106" s="591"/>
      <c r="R106" s="591"/>
      <c r="S106" s="591"/>
      <c r="T106" s="591"/>
      <c r="U106" s="591"/>
      <c r="V106" s="591"/>
      <c r="W106" s="591"/>
      <c r="X106" s="591"/>
      <c r="Y106" s="591"/>
      <c r="Z106" s="591"/>
      <c r="AA106" s="591"/>
      <c r="AB106" s="591"/>
      <c r="AC106" s="591"/>
      <c r="AD106" s="591"/>
      <c r="AE106" s="591"/>
      <c r="AF106" s="591"/>
      <c r="AG106" s="591"/>
    </row>
    <row r="107" spans="1:33" s="590" customFormat="1" ht="15.75" customHeight="1">
      <c r="A107" s="1940" t="s">
        <v>1462</v>
      </c>
      <c r="B107" s="1941"/>
      <c r="C107" s="1941"/>
      <c r="D107" s="777"/>
      <c r="E107" s="777"/>
      <c r="F107" s="777"/>
      <c r="G107" s="1940"/>
      <c r="H107" s="1942"/>
      <c r="I107" s="1940"/>
      <c r="J107" s="1942"/>
      <c r="L107" s="591"/>
      <c r="M107" s="591"/>
      <c r="N107" s="591"/>
      <c r="O107" s="591"/>
      <c r="P107" s="591"/>
      <c r="Q107" s="591"/>
      <c r="R107" s="591"/>
      <c r="S107" s="591"/>
      <c r="T107" s="591"/>
      <c r="U107" s="591"/>
      <c r="V107" s="591"/>
      <c r="W107" s="591"/>
      <c r="X107" s="591"/>
      <c r="Y107" s="591"/>
      <c r="Z107" s="591"/>
      <c r="AA107" s="591"/>
      <c r="AB107" s="591"/>
      <c r="AC107" s="591"/>
      <c r="AD107" s="591"/>
      <c r="AE107" s="591"/>
      <c r="AF107" s="591"/>
      <c r="AG107" s="591"/>
    </row>
    <row r="108" spans="1:33" s="590" customFormat="1" ht="15.75" customHeight="1">
      <c r="A108" s="1940" t="s">
        <v>1463</v>
      </c>
      <c r="B108" s="1941"/>
      <c r="C108" s="1941"/>
      <c r="D108" s="777"/>
      <c r="E108" s="777"/>
      <c r="F108" s="777"/>
      <c r="G108" s="1940"/>
      <c r="H108" s="1942"/>
      <c r="I108" s="1940"/>
      <c r="J108" s="1942"/>
      <c r="L108" s="591"/>
      <c r="M108" s="591"/>
      <c r="N108" s="591"/>
      <c r="O108" s="591"/>
      <c r="P108" s="591"/>
      <c r="Q108" s="591"/>
      <c r="R108" s="591"/>
      <c r="S108" s="591"/>
      <c r="T108" s="591"/>
      <c r="U108" s="591"/>
      <c r="V108" s="591"/>
      <c r="W108" s="591"/>
      <c r="X108" s="591"/>
      <c r="Y108" s="591"/>
      <c r="Z108" s="591"/>
      <c r="AA108" s="591"/>
      <c r="AB108" s="591"/>
      <c r="AC108" s="591"/>
      <c r="AD108" s="591"/>
      <c r="AE108" s="591"/>
      <c r="AF108" s="591"/>
      <c r="AG108" s="591"/>
    </row>
    <row r="109" spans="1:33" s="590" customFormat="1" ht="15.75" customHeight="1">
      <c r="A109" s="1940" t="s">
        <v>1464</v>
      </c>
      <c r="B109" s="1941"/>
      <c r="C109" s="1941"/>
      <c r="D109" s="777"/>
      <c r="E109" s="777"/>
      <c r="F109" s="777"/>
      <c r="G109" s="1940"/>
      <c r="H109" s="1942"/>
      <c r="I109" s="1940"/>
      <c r="J109" s="1942"/>
      <c r="L109" s="591"/>
      <c r="M109" s="591"/>
      <c r="N109" s="591"/>
      <c r="O109" s="591"/>
      <c r="P109" s="591"/>
      <c r="Q109" s="591"/>
      <c r="R109" s="591"/>
      <c r="S109" s="591"/>
      <c r="T109" s="591"/>
      <c r="U109" s="591"/>
      <c r="V109" s="591"/>
      <c r="W109" s="591"/>
      <c r="X109" s="591"/>
      <c r="Y109" s="591"/>
      <c r="Z109" s="591"/>
      <c r="AA109" s="591"/>
      <c r="AB109" s="591"/>
      <c r="AC109" s="591"/>
      <c r="AD109" s="591"/>
      <c r="AE109" s="591"/>
      <c r="AF109" s="591"/>
      <c r="AG109" s="591"/>
    </row>
    <row r="110" spans="1:33" s="590" customFormat="1" ht="15.75" customHeight="1">
      <c r="A110" s="1940" t="s">
        <v>1465</v>
      </c>
      <c r="B110" s="1941"/>
      <c r="C110" s="1941"/>
      <c r="D110" s="777"/>
      <c r="E110" s="777"/>
      <c r="F110" s="777"/>
      <c r="G110" s="1940"/>
      <c r="H110" s="1942"/>
      <c r="I110" s="1940"/>
      <c r="J110" s="1942"/>
      <c r="L110" s="591"/>
      <c r="M110" s="591"/>
      <c r="N110" s="591"/>
      <c r="O110" s="591"/>
      <c r="P110" s="591"/>
      <c r="Q110" s="591"/>
      <c r="R110" s="591"/>
      <c r="S110" s="591"/>
      <c r="T110" s="591"/>
      <c r="U110" s="591"/>
      <c r="V110" s="591"/>
      <c r="W110" s="591"/>
      <c r="X110" s="591"/>
      <c r="Y110" s="591"/>
      <c r="Z110" s="591"/>
      <c r="AA110" s="591"/>
      <c r="AB110" s="591"/>
      <c r="AC110" s="591"/>
      <c r="AD110" s="591"/>
      <c r="AE110" s="591"/>
      <c r="AF110" s="591"/>
      <c r="AG110" s="591"/>
    </row>
    <row r="111" spans="1:33" s="590" customFormat="1" ht="15.75" customHeight="1">
      <c r="A111" s="1940" t="s">
        <v>1466</v>
      </c>
      <c r="B111" s="1941"/>
      <c r="C111" s="1941"/>
      <c r="D111" s="777"/>
      <c r="E111" s="777"/>
      <c r="F111" s="777"/>
      <c r="G111" s="1940"/>
      <c r="H111" s="1942"/>
      <c r="I111" s="1940"/>
      <c r="J111" s="1942"/>
      <c r="L111" s="591"/>
      <c r="M111" s="591"/>
      <c r="N111" s="591"/>
      <c r="O111" s="591"/>
      <c r="P111" s="591"/>
      <c r="Q111" s="591"/>
      <c r="R111" s="591"/>
      <c r="S111" s="591"/>
      <c r="T111" s="591"/>
      <c r="U111" s="591"/>
      <c r="V111" s="591"/>
      <c r="W111" s="591"/>
      <c r="X111" s="591"/>
      <c r="Y111" s="591"/>
      <c r="Z111" s="591"/>
      <c r="AA111" s="591"/>
      <c r="AB111" s="591"/>
      <c r="AC111" s="591"/>
      <c r="AD111" s="591"/>
      <c r="AE111" s="591"/>
      <c r="AF111" s="591"/>
      <c r="AG111" s="591"/>
    </row>
    <row r="112" spans="1:33" s="590" customFormat="1" ht="15.75" customHeight="1">
      <c r="A112" s="1940" t="s">
        <v>1467</v>
      </c>
      <c r="B112" s="1941"/>
      <c r="C112" s="1941"/>
      <c r="D112" s="777"/>
      <c r="E112" s="777"/>
      <c r="F112" s="777"/>
      <c r="G112" s="1940"/>
      <c r="H112" s="1942"/>
      <c r="I112" s="1940"/>
      <c r="J112" s="1942"/>
      <c r="L112" s="591"/>
      <c r="M112" s="591"/>
      <c r="N112" s="591"/>
      <c r="O112" s="591"/>
      <c r="P112" s="591"/>
      <c r="Q112" s="591"/>
      <c r="R112" s="591"/>
      <c r="S112" s="591"/>
      <c r="T112" s="591"/>
      <c r="U112" s="591"/>
      <c r="V112" s="591"/>
      <c r="W112" s="591"/>
      <c r="X112" s="591"/>
      <c r="Y112" s="591"/>
      <c r="Z112" s="591"/>
      <c r="AA112" s="591"/>
      <c r="AB112" s="591"/>
      <c r="AC112" s="591"/>
      <c r="AD112" s="591"/>
      <c r="AE112" s="591"/>
      <c r="AF112" s="591"/>
      <c r="AG112" s="591"/>
    </row>
    <row r="113" spans="1:33" s="590" customFormat="1" ht="15.75" customHeight="1">
      <c r="A113" s="1937" t="s">
        <v>1468</v>
      </c>
      <c r="B113" s="1938"/>
      <c r="C113" s="1938"/>
      <c r="D113" s="1938"/>
      <c r="E113" s="1938"/>
      <c r="F113" s="1938"/>
      <c r="G113" s="1938"/>
      <c r="H113" s="1938"/>
      <c r="I113" s="1938"/>
      <c r="J113" s="1939"/>
      <c r="K113" s="591"/>
      <c r="L113" s="591"/>
      <c r="M113" s="591"/>
      <c r="N113" s="591"/>
      <c r="O113" s="591"/>
      <c r="P113" s="591"/>
      <c r="Q113" s="591"/>
      <c r="R113" s="591"/>
      <c r="S113" s="591"/>
      <c r="T113" s="591"/>
      <c r="U113" s="591"/>
      <c r="V113" s="591"/>
      <c r="W113" s="591"/>
      <c r="X113" s="591"/>
      <c r="Y113" s="591"/>
      <c r="Z113" s="591"/>
      <c r="AA113" s="591"/>
      <c r="AB113" s="591"/>
      <c r="AC113" s="591"/>
      <c r="AD113" s="591"/>
      <c r="AE113" s="591"/>
      <c r="AF113" s="591"/>
      <c r="AG113" s="591"/>
    </row>
    <row r="114" spans="1:33" s="590" customFormat="1" ht="15.75">
      <c r="K114" s="591"/>
      <c r="L114" s="591"/>
      <c r="M114" s="591"/>
      <c r="N114" s="591"/>
      <c r="O114" s="591"/>
      <c r="P114" s="591"/>
      <c r="Q114" s="591"/>
      <c r="R114" s="591"/>
      <c r="S114" s="591"/>
      <c r="T114" s="591"/>
      <c r="U114" s="591"/>
      <c r="V114" s="591"/>
      <c r="W114" s="591"/>
      <c r="X114" s="591"/>
      <c r="Y114" s="591"/>
      <c r="Z114" s="591"/>
      <c r="AA114" s="591"/>
      <c r="AB114" s="591"/>
      <c r="AC114" s="591"/>
      <c r="AD114" s="591"/>
      <c r="AE114" s="591"/>
      <c r="AF114" s="591"/>
      <c r="AG114" s="591"/>
    </row>
    <row r="115" spans="1:33" s="590" customFormat="1" ht="15.75">
      <c r="A115" s="618">
        <v>49</v>
      </c>
      <c r="B115" s="1838" t="s">
        <v>1469</v>
      </c>
      <c r="C115" s="1838"/>
      <c r="D115" s="1838"/>
      <c r="E115" s="1838"/>
      <c r="F115" s="1838"/>
      <c r="G115" s="1838"/>
      <c r="H115" s="1838"/>
      <c r="I115" s="1838"/>
      <c r="J115" s="1838"/>
      <c r="K115" s="591"/>
      <c r="L115" s="591"/>
      <c r="M115" s="591"/>
      <c r="N115" s="591"/>
      <c r="O115" s="591"/>
      <c r="P115" s="591"/>
      <c r="Q115" s="591"/>
      <c r="R115" s="591"/>
      <c r="S115" s="591"/>
      <c r="T115" s="591"/>
      <c r="U115" s="591"/>
      <c r="V115" s="591"/>
      <c r="W115" s="591"/>
      <c r="X115" s="591"/>
      <c r="Y115" s="591"/>
      <c r="Z115" s="591"/>
      <c r="AA115" s="591"/>
      <c r="AB115" s="591"/>
      <c r="AC115" s="591"/>
      <c r="AD115" s="591"/>
      <c r="AE115" s="591"/>
      <c r="AF115" s="591"/>
      <c r="AG115" s="591"/>
    </row>
    <row r="116" spans="1:33" s="590" customFormat="1" ht="15.75">
      <c r="A116" s="792">
        <f>+A115+0.1</f>
        <v>49.1</v>
      </c>
      <c r="B116" s="1838" t="s">
        <v>1470</v>
      </c>
      <c r="C116" s="1838"/>
      <c r="D116" s="1838"/>
      <c r="E116" s="1838"/>
      <c r="F116" s="1838"/>
      <c r="G116" s="1838"/>
      <c r="H116" s="1838"/>
      <c r="I116" s="1838"/>
      <c r="J116" s="1838"/>
      <c r="K116" s="591"/>
      <c r="L116" s="591"/>
      <c r="M116" s="591"/>
      <c r="N116" s="591"/>
      <c r="O116" s="591"/>
      <c r="P116" s="591"/>
      <c r="Q116" s="591"/>
      <c r="R116" s="591"/>
      <c r="S116" s="591"/>
      <c r="T116" s="591"/>
      <c r="U116" s="591"/>
      <c r="V116" s="591"/>
      <c r="W116" s="591"/>
      <c r="X116" s="591"/>
      <c r="Y116" s="591"/>
      <c r="Z116" s="591"/>
      <c r="AA116" s="591"/>
      <c r="AB116" s="591"/>
      <c r="AC116" s="591"/>
      <c r="AD116" s="591"/>
      <c r="AE116" s="591"/>
      <c r="AF116" s="591"/>
      <c r="AG116" s="591"/>
    </row>
    <row r="117" spans="1:33" s="590" customFormat="1" ht="15.75">
      <c r="B117" s="588"/>
      <c r="C117" s="588"/>
      <c r="K117" s="591"/>
      <c r="L117" s="591"/>
      <c r="M117" s="591"/>
      <c r="N117" s="591"/>
      <c r="O117" s="591"/>
      <c r="P117" s="591"/>
      <c r="Q117" s="591"/>
      <c r="R117" s="591"/>
      <c r="S117" s="591"/>
      <c r="T117" s="591"/>
      <c r="U117" s="591"/>
      <c r="V117" s="591"/>
      <c r="W117" s="591"/>
      <c r="X117" s="591"/>
      <c r="Y117" s="591"/>
      <c r="Z117" s="591"/>
      <c r="AA117" s="591"/>
      <c r="AB117" s="591"/>
      <c r="AC117" s="591"/>
      <c r="AD117" s="591"/>
      <c r="AE117" s="591"/>
      <c r="AF117" s="591"/>
      <c r="AG117" s="591"/>
    </row>
    <row r="118" spans="1:33" s="590" customFormat="1" ht="15.75">
      <c r="A118" s="647" t="s">
        <v>1471</v>
      </c>
      <c r="B118" s="588" t="s">
        <v>1472</v>
      </c>
      <c r="C118" s="588"/>
      <c r="K118" s="591"/>
      <c r="L118" s="591"/>
      <c r="M118" s="591"/>
      <c r="N118" s="591"/>
      <c r="O118" s="591"/>
      <c r="P118" s="591"/>
      <c r="Q118" s="591"/>
      <c r="R118" s="591"/>
      <c r="S118" s="591"/>
      <c r="T118" s="591"/>
      <c r="U118" s="591"/>
      <c r="V118" s="591"/>
      <c r="W118" s="591"/>
      <c r="X118" s="591"/>
      <c r="Y118" s="591"/>
      <c r="Z118" s="591"/>
      <c r="AA118" s="591"/>
      <c r="AB118" s="591"/>
      <c r="AC118" s="591"/>
      <c r="AD118" s="591"/>
      <c r="AE118" s="591"/>
      <c r="AF118" s="591"/>
      <c r="AG118" s="591"/>
    </row>
    <row r="119" spans="1:33" s="590" customFormat="1" ht="15.75">
      <c r="B119" s="1838" t="s">
        <v>1473</v>
      </c>
      <c r="C119" s="1838"/>
      <c r="D119" s="1838"/>
      <c r="E119" s="1838"/>
      <c r="F119" s="1838"/>
      <c r="G119" s="1838"/>
      <c r="H119" s="1838"/>
      <c r="I119" s="1838"/>
      <c r="J119" s="611" t="s">
        <v>741</v>
      </c>
      <c r="K119" s="591"/>
      <c r="L119" s="591"/>
      <c r="M119" s="591"/>
      <c r="N119" s="591"/>
      <c r="O119" s="591"/>
      <c r="P119" s="591"/>
      <c r="Q119" s="591"/>
      <c r="R119" s="591"/>
      <c r="S119" s="591"/>
      <c r="T119" s="591"/>
      <c r="U119" s="591"/>
      <c r="V119" s="591"/>
      <c r="W119" s="591"/>
      <c r="X119" s="591"/>
      <c r="Y119" s="591"/>
      <c r="Z119" s="591"/>
      <c r="AA119" s="591"/>
      <c r="AB119" s="591"/>
      <c r="AC119" s="591"/>
      <c r="AD119" s="591"/>
      <c r="AE119" s="591"/>
      <c r="AF119" s="591"/>
      <c r="AG119" s="591"/>
    </row>
    <row r="120" spans="1:33" s="629" customFormat="1" ht="30.75" customHeight="1">
      <c r="B120" s="1935" t="s">
        <v>0</v>
      </c>
      <c r="C120" s="1935"/>
      <c r="D120" s="1935"/>
      <c r="E120" s="1935"/>
      <c r="F120" s="1935"/>
      <c r="G120" s="1935" t="s">
        <v>1413</v>
      </c>
      <c r="H120" s="1935"/>
      <c r="I120" s="1935" t="s">
        <v>1414</v>
      </c>
      <c r="J120" s="1935"/>
      <c r="K120" s="793"/>
      <c r="L120" s="793"/>
      <c r="M120" s="793"/>
      <c r="N120" s="793"/>
      <c r="O120" s="793"/>
      <c r="P120" s="793"/>
      <c r="Q120" s="793"/>
      <c r="R120" s="793"/>
      <c r="S120" s="793"/>
      <c r="T120" s="793"/>
      <c r="U120" s="793"/>
      <c r="V120" s="793"/>
      <c r="W120" s="793"/>
      <c r="X120" s="793"/>
      <c r="Y120" s="793"/>
      <c r="Z120" s="793"/>
      <c r="AA120" s="793"/>
      <c r="AB120" s="793"/>
      <c r="AC120" s="793"/>
      <c r="AD120" s="793"/>
      <c r="AE120" s="793"/>
      <c r="AF120" s="793"/>
      <c r="AG120" s="793"/>
    </row>
    <row r="121" spans="1:33" s="590" customFormat="1" ht="15.75" customHeight="1">
      <c r="B121" s="1933" t="s">
        <v>1474</v>
      </c>
      <c r="C121" s="1933"/>
      <c r="D121" s="1933"/>
      <c r="E121" s="1933"/>
      <c r="F121" s="1933"/>
      <c r="G121" s="1934"/>
      <c r="H121" s="1934"/>
      <c r="I121" s="1934"/>
      <c r="J121" s="1934"/>
      <c r="K121" s="591"/>
      <c r="L121" s="591"/>
      <c r="M121" s="591"/>
      <c r="N121" s="591"/>
      <c r="O121" s="591"/>
      <c r="P121" s="591"/>
      <c r="Q121" s="591"/>
      <c r="R121" s="591"/>
      <c r="S121" s="591"/>
      <c r="T121" s="591"/>
      <c r="U121" s="591"/>
      <c r="V121" s="591"/>
      <c r="W121" s="591"/>
      <c r="X121" s="591"/>
      <c r="Y121" s="591"/>
      <c r="Z121" s="591"/>
      <c r="AA121" s="591"/>
      <c r="AB121" s="591"/>
      <c r="AC121" s="591"/>
      <c r="AD121" s="591"/>
      <c r="AE121" s="591"/>
      <c r="AF121" s="591"/>
      <c r="AG121" s="591"/>
    </row>
    <row r="122" spans="1:33" s="590" customFormat="1" ht="15.75" customHeight="1">
      <c r="B122" s="1933" t="s">
        <v>1475</v>
      </c>
      <c r="C122" s="1933"/>
      <c r="D122" s="1933"/>
      <c r="E122" s="1933"/>
      <c r="F122" s="1933"/>
      <c r="G122" s="1934"/>
      <c r="H122" s="1934"/>
      <c r="I122" s="1934"/>
      <c r="J122" s="1934"/>
      <c r="K122" s="591"/>
      <c r="L122" s="591"/>
      <c r="M122" s="591"/>
      <c r="N122" s="591"/>
      <c r="O122" s="591"/>
      <c r="P122" s="591"/>
      <c r="Q122" s="591"/>
      <c r="R122" s="591"/>
      <c r="S122" s="591"/>
      <c r="T122" s="591"/>
      <c r="U122" s="591"/>
      <c r="V122" s="591"/>
      <c r="W122" s="591"/>
      <c r="X122" s="591"/>
      <c r="Y122" s="591"/>
      <c r="Z122" s="591"/>
      <c r="AA122" s="591"/>
      <c r="AB122" s="591"/>
      <c r="AC122" s="591"/>
      <c r="AD122" s="591"/>
      <c r="AE122" s="591"/>
      <c r="AF122" s="591"/>
      <c r="AG122" s="591"/>
    </row>
    <row r="123" spans="1:33" s="590" customFormat="1" ht="15.75" customHeight="1">
      <c r="B123" s="1933" t="s">
        <v>1476</v>
      </c>
      <c r="C123" s="1933"/>
      <c r="D123" s="1933"/>
      <c r="E123" s="1933"/>
      <c r="F123" s="1933"/>
      <c r="G123" s="1934"/>
      <c r="H123" s="1934"/>
      <c r="I123" s="1934"/>
      <c r="J123" s="1934"/>
      <c r="K123" s="591"/>
      <c r="L123" s="591"/>
      <c r="M123" s="591"/>
      <c r="N123" s="591"/>
      <c r="O123" s="591"/>
      <c r="P123" s="591"/>
      <c r="Q123" s="591"/>
      <c r="R123" s="591"/>
      <c r="S123" s="591"/>
      <c r="T123" s="591"/>
      <c r="U123" s="591"/>
      <c r="V123" s="591"/>
      <c r="W123" s="591"/>
      <c r="X123" s="591"/>
      <c r="Y123" s="591"/>
      <c r="Z123" s="591"/>
      <c r="AA123" s="591"/>
      <c r="AB123" s="591"/>
      <c r="AC123" s="591"/>
      <c r="AD123" s="591"/>
      <c r="AE123" s="591"/>
      <c r="AF123" s="591"/>
      <c r="AG123" s="591"/>
    </row>
    <row r="124" spans="1:33" s="590" customFormat="1" ht="15.75">
      <c r="B124" s="794"/>
      <c r="C124" s="794"/>
      <c r="K124" s="591"/>
      <c r="L124" s="591"/>
      <c r="M124" s="591"/>
      <c r="N124" s="591"/>
      <c r="O124" s="591"/>
      <c r="P124" s="591"/>
      <c r="Q124" s="591"/>
      <c r="R124" s="591"/>
      <c r="S124" s="591"/>
      <c r="T124" s="591"/>
      <c r="U124" s="591"/>
      <c r="V124" s="591"/>
      <c r="W124" s="591"/>
      <c r="X124" s="591"/>
      <c r="Y124" s="591"/>
      <c r="Z124" s="591"/>
      <c r="AA124" s="591"/>
      <c r="AB124" s="591"/>
      <c r="AC124" s="591"/>
      <c r="AD124" s="591"/>
      <c r="AE124" s="591"/>
      <c r="AF124" s="591"/>
      <c r="AG124" s="591"/>
    </row>
    <row r="125" spans="1:33" s="590" customFormat="1" ht="15.75" customHeight="1">
      <c r="B125" s="1936" t="s">
        <v>1477</v>
      </c>
      <c r="C125" s="1936"/>
      <c r="D125" s="1936"/>
      <c r="E125" s="1936"/>
      <c r="F125" s="1936"/>
      <c r="G125" s="1936"/>
      <c r="H125" s="1936"/>
      <c r="I125" s="1936"/>
      <c r="J125" s="1936"/>
      <c r="K125" s="591"/>
      <c r="L125" s="591"/>
      <c r="M125" s="591"/>
      <c r="N125" s="591"/>
      <c r="O125" s="591"/>
      <c r="P125" s="591"/>
      <c r="Q125" s="591"/>
      <c r="R125" s="591"/>
      <c r="S125" s="591"/>
      <c r="T125" s="591"/>
      <c r="U125" s="591"/>
      <c r="V125" s="591"/>
      <c r="W125" s="591"/>
      <c r="X125" s="591"/>
      <c r="Y125" s="591"/>
      <c r="Z125" s="591"/>
      <c r="AA125" s="591"/>
      <c r="AB125" s="591"/>
      <c r="AC125" s="591"/>
      <c r="AD125" s="591"/>
      <c r="AE125" s="591"/>
      <c r="AF125" s="591"/>
      <c r="AG125" s="591"/>
    </row>
    <row r="126" spans="1:33" s="590" customFormat="1" ht="34.5" customHeight="1">
      <c r="B126" s="1935" t="s">
        <v>0</v>
      </c>
      <c r="C126" s="1935"/>
      <c r="D126" s="1935"/>
      <c r="E126" s="1935"/>
      <c r="F126" s="1935"/>
      <c r="G126" s="1935" t="s">
        <v>1413</v>
      </c>
      <c r="H126" s="1935"/>
      <c r="I126" s="1935" t="s">
        <v>1414</v>
      </c>
      <c r="J126" s="1935"/>
      <c r="L126" s="591"/>
      <c r="M126" s="591"/>
      <c r="N126" s="591"/>
      <c r="O126" s="591"/>
      <c r="P126" s="591"/>
      <c r="Q126" s="591"/>
      <c r="R126" s="591"/>
      <c r="S126" s="591"/>
      <c r="T126" s="591"/>
      <c r="U126" s="591"/>
      <c r="V126" s="591"/>
      <c r="W126" s="591"/>
      <c r="X126" s="591"/>
      <c r="Y126" s="591"/>
      <c r="Z126" s="591"/>
      <c r="AA126" s="591"/>
      <c r="AB126" s="591"/>
      <c r="AC126" s="591"/>
      <c r="AD126" s="591"/>
      <c r="AE126" s="591"/>
      <c r="AF126" s="591"/>
      <c r="AG126" s="591"/>
    </row>
    <row r="127" spans="1:33" s="590" customFormat="1" ht="15.75" customHeight="1">
      <c r="B127" s="1933" t="s">
        <v>1474</v>
      </c>
      <c r="C127" s="1933"/>
      <c r="D127" s="1933"/>
      <c r="E127" s="1933"/>
      <c r="F127" s="1933"/>
      <c r="G127" s="1934"/>
      <c r="H127" s="1934"/>
      <c r="I127" s="1934"/>
      <c r="J127" s="1934"/>
      <c r="L127" s="591"/>
      <c r="M127" s="591"/>
      <c r="N127" s="591"/>
      <c r="O127" s="591"/>
      <c r="P127" s="591"/>
      <c r="Q127" s="591"/>
      <c r="R127" s="591"/>
      <c r="S127" s="591"/>
      <c r="T127" s="591"/>
      <c r="U127" s="591"/>
      <c r="V127" s="591"/>
      <c r="W127" s="591"/>
      <c r="X127" s="591"/>
      <c r="Y127" s="591"/>
      <c r="Z127" s="591"/>
      <c r="AA127" s="591"/>
      <c r="AB127" s="591"/>
      <c r="AC127" s="591"/>
      <c r="AD127" s="591"/>
      <c r="AE127" s="591"/>
      <c r="AF127" s="591"/>
      <c r="AG127" s="591"/>
    </row>
    <row r="128" spans="1:33" s="590" customFormat="1" ht="15.75" customHeight="1">
      <c r="B128" s="1933" t="s">
        <v>1475</v>
      </c>
      <c r="C128" s="1933"/>
      <c r="D128" s="1933"/>
      <c r="E128" s="1933"/>
      <c r="F128" s="1933"/>
      <c r="G128" s="1934"/>
      <c r="H128" s="1934"/>
      <c r="I128" s="1934"/>
      <c r="J128" s="1934"/>
      <c r="L128" s="591"/>
      <c r="M128" s="591"/>
      <c r="N128" s="591"/>
      <c r="O128" s="591"/>
      <c r="P128" s="591"/>
      <c r="Q128" s="591"/>
      <c r="R128" s="591"/>
      <c r="S128" s="591"/>
      <c r="T128" s="591"/>
      <c r="U128" s="591"/>
      <c r="V128" s="591"/>
      <c r="W128" s="591"/>
      <c r="X128" s="591"/>
      <c r="Y128" s="591"/>
      <c r="Z128" s="591"/>
      <c r="AA128" s="591"/>
      <c r="AB128" s="591"/>
      <c r="AC128" s="591"/>
      <c r="AD128" s="591"/>
      <c r="AE128" s="591"/>
      <c r="AF128" s="591"/>
      <c r="AG128" s="591"/>
    </row>
    <row r="129" spans="1:36" s="590" customFormat="1" ht="15.75" customHeight="1">
      <c r="B129" s="1933" t="s">
        <v>1476</v>
      </c>
      <c r="C129" s="1933"/>
      <c r="D129" s="1933"/>
      <c r="E129" s="1933"/>
      <c r="F129" s="1933"/>
      <c r="G129" s="1934"/>
      <c r="H129" s="1934"/>
      <c r="I129" s="1934"/>
      <c r="J129" s="1934"/>
      <c r="L129" s="591"/>
      <c r="M129" s="591"/>
      <c r="N129" s="591"/>
      <c r="O129" s="591"/>
      <c r="P129" s="591"/>
      <c r="Q129" s="591"/>
      <c r="R129" s="591"/>
      <c r="S129" s="591"/>
      <c r="T129" s="591"/>
      <c r="U129" s="591"/>
      <c r="V129" s="591"/>
      <c r="W129" s="591"/>
      <c r="X129" s="591"/>
      <c r="Y129" s="591"/>
      <c r="Z129" s="591"/>
      <c r="AA129" s="591"/>
      <c r="AB129" s="591"/>
      <c r="AC129" s="591"/>
      <c r="AD129" s="591"/>
      <c r="AE129" s="591"/>
      <c r="AF129" s="591"/>
      <c r="AG129" s="591"/>
    </row>
    <row r="130" spans="1:36" s="590" customFormat="1" ht="15.75">
      <c r="J130" s="591"/>
      <c r="L130" s="591"/>
      <c r="M130" s="591"/>
      <c r="N130" s="591"/>
      <c r="O130" s="591"/>
      <c r="P130" s="591"/>
      <c r="Q130" s="591"/>
      <c r="R130" s="591"/>
      <c r="S130" s="591"/>
      <c r="T130" s="591"/>
      <c r="U130" s="591"/>
      <c r="V130" s="591"/>
      <c r="W130" s="591"/>
      <c r="X130" s="591"/>
      <c r="Y130" s="591"/>
      <c r="Z130" s="591"/>
      <c r="AA130" s="591"/>
      <c r="AB130" s="591"/>
      <c r="AC130" s="591"/>
      <c r="AD130" s="591"/>
      <c r="AE130" s="591"/>
      <c r="AF130" s="591"/>
      <c r="AG130" s="591"/>
    </row>
    <row r="131" spans="1:36" s="590" customFormat="1" ht="15.75">
      <c r="B131" s="588" t="s">
        <v>1478</v>
      </c>
      <c r="J131" s="591"/>
      <c r="L131" s="591"/>
      <c r="M131" s="591"/>
      <c r="N131" s="591"/>
      <c r="O131" s="591"/>
      <c r="P131" s="591"/>
      <c r="Q131" s="591"/>
      <c r="R131" s="591"/>
      <c r="S131" s="591"/>
      <c r="T131" s="591"/>
      <c r="U131" s="591"/>
      <c r="V131" s="591"/>
      <c r="W131" s="591"/>
      <c r="X131" s="591"/>
      <c r="Y131" s="591"/>
      <c r="Z131" s="591"/>
      <c r="AA131" s="591"/>
      <c r="AB131" s="591"/>
      <c r="AC131" s="591"/>
      <c r="AD131" s="591"/>
      <c r="AE131" s="591"/>
      <c r="AF131" s="591"/>
      <c r="AG131" s="591"/>
    </row>
    <row r="132" spans="1:36" s="590" customFormat="1" ht="31.5" customHeight="1">
      <c r="B132" s="1748"/>
      <c r="C132" s="1749"/>
      <c r="D132" s="1749"/>
      <c r="E132" s="1749"/>
      <c r="F132" s="1749"/>
      <c r="G132" s="1749"/>
      <c r="H132" s="1749"/>
      <c r="I132" s="1749"/>
      <c r="J132" s="1788"/>
      <c r="L132" s="591"/>
      <c r="M132" s="591"/>
      <c r="N132" s="591"/>
      <c r="O132" s="591"/>
      <c r="P132" s="591"/>
      <c r="Q132" s="591"/>
      <c r="R132" s="591"/>
      <c r="S132" s="591"/>
      <c r="T132" s="591"/>
      <c r="U132" s="591"/>
      <c r="V132" s="591"/>
      <c r="W132" s="591"/>
      <c r="X132" s="591"/>
      <c r="Y132" s="591"/>
      <c r="Z132" s="591"/>
      <c r="AA132" s="591"/>
      <c r="AB132" s="591"/>
      <c r="AC132" s="591"/>
      <c r="AD132" s="591"/>
      <c r="AE132" s="591"/>
      <c r="AF132" s="591"/>
      <c r="AG132" s="591"/>
    </row>
    <row r="133" spans="1:36" s="590" customFormat="1" ht="15.75">
      <c r="J133" s="591"/>
      <c r="L133" s="591"/>
      <c r="M133" s="591"/>
      <c r="N133" s="591"/>
      <c r="O133" s="591"/>
      <c r="P133" s="591"/>
      <c r="Q133" s="591"/>
      <c r="R133" s="591"/>
      <c r="S133" s="591"/>
      <c r="T133" s="591"/>
      <c r="U133" s="591"/>
      <c r="V133" s="591"/>
      <c r="W133" s="591"/>
      <c r="X133" s="591"/>
      <c r="Y133" s="591"/>
      <c r="Z133" s="591"/>
      <c r="AA133" s="591"/>
      <c r="AB133" s="591"/>
      <c r="AC133" s="591"/>
      <c r="AD133" s="591"/>
      <c r="AE133" s="591"/>
      <c r="AF133" s="591"/>
      <c r="AG133" s="591"/>
    </row>
    <row r="134" spans="1:36" s="590" customFormat="1" ht="15.75">
      <c r="A134" s="647" t="s">
        <v>1479</v>
      </c>
      <c r="B134" s="588" t="s">
        <v>1480</v>
      </c>
      <c r="C134" s="588"/>
      <c r="J134" s="591"/>
      <c r="L134" s="591"/>
      <c r="M134" s="591"/>
      <c r="N134" s="591"/>
      <c r="O134" s="591"/>
      <c r="P134" s="591"/>
      <c r="Q134" s="591"/>
      <c r="R134" s="591"/>
      <c r="S134" s="591"/>
      <c r="T134" s="591"/>
      <c r="U134" s="591"/>
      <c r="V134" s="591"/>
      <c r="W134" s="591"/>
      <c r="X134" s="591"/>
      <c r="Y134" s="591"/>
      <c r="Z134" s="591"/>
      <c r="AA134" s="591"/>
      <c r="AB134" s="591"/>
      <c r="AC134" s="591"/>
      <c r="AD134" s="591"/>
      <c r="AE134" s="591"/>
      <c r="AF134" s="591"/>
      <c r="AG134" s="591"/>
    </row>
    <row r="135" spans="1:36" s="590" customFormat="1" ht="15.75">
      <c r="B135" s="588" t="s">
        <v>1481</v>
      </c>
      <c r="J135" s="611" t="s">
        <v>741</v>
      </c>
      <c r="L135" s="591"/>
      <c r="M135" s="591"/>
      <c r="N135" s="591"/>
      <c r="O135" s="591"/>
      <c r="P135" s="591"/>
      <c r="Q135" s="591"/>
      <c r="R135" s="591"/>
      <c r="S135" s="591"/>
      <c r="T135" s="591"/>
      <c r="U135" s="591"/>
      <c r="V135" s="591"/>
      <c r="W135" s="591"/>
      <c r="X135" s="591"/>
      <c r="Y135" s="591"/>
      <c r="Z135" s="591"/>
      <c r="AA135" s="591"/>
      <c r="AB135" s="591"/>
      <c r="AC135" s="591"/>
      <c r="AD135" s="591"/>
      <c r="AE135" s="591"/>
      <c r="AF135" s="591"/>
      <c r="AG135" s="591"/>
    </row>
    <row r="136" spans="1:36" s="629" customFormat="1" ht="47.25" customHeight="1">
      <c r="B136" s="1935" t="s">
        <v>0</v>
      </c>
      <c r="C136" s="1935"/>
      <c r="D136" s="1935"/>
      <c r="E136" s="1935"/>
      <c r="F136" s="1935"/>
      <c r="G136" s="1935" t="s">
        <v>1413</v>
      </c>
      <c r="H136" s="1935"/>
      <c r="I136" s="1935" t="s">
        <v>1414</v>
      </c>
      <c r="J136" s="1935"/>
      <c r="L136" s="793"/>
      <c r="N136" s="793"/>
      <c r="O136" s="793"/>
      <c r="P136" s="793"/>
      <c r="Q136" s="793"/>
      <c r="R136" s="793"/>
      <c r="S136" s="793"/>
      <c r="T136" s="793"/>
      <c r="U136" s="793"/>
      <c r="V136" s="793"/>
      <c r="W136" s="793"/>
      <c r="X136" s="793"/>
      <c r="Y136" s="793"/>
      <c r="Z136" s="793"/>
      <c r="AA136" s="793"/>
      <c r="AB136" s="793"/>
      <c r="AC136" s="793"/>
      <c r="AD136" s="793"/>
      <c r="AE136" s="793"/>
      <c r="AF136" s="793"/>
      <c r="AG136" s="793"/>
      <c r="AH136" s="793"/>
      <c r="AI136" s="793"/>
    </row>
    <row r="137" spans="1:36" s="590" customFormat="1" ht="15.75" customHeight="1">
      <c r="B137" s="1933" t="s">
        <v>1482</v>
      </c>
      <c r="C137" s="1933"/>
      <c r="D137" s="1933"/>
      <c r="E137" s="1933"/>
      <c r="F137" s="1933"/>
      <c r="G137" s="1934"/>
      <c r="H137" s="1934"/>
      <c r="I137" s="1934"/>
      <c r="J137" s="1934"/>
      <c r="L137" s="591"/>
      <c r="N137" s="591"/>
      <c r="O137" s="591"/>
      <c r="P137" s="591"/>
      <c r="Q137" s="591"/>
      <c r="R137" s="591"/>
      <c r="S137" s="591"/>
      <c r="T137" s="591"/>
      <c r="U137" s="591"/>
      <c r="V137" s="591"/>
      <c r="W137" s="591"/>
      <c r="X137" s="591"/>
      <c r="Y137" s="591"/>
      <c r="Z137" s="591"/>
      <c r="AA137" s="591"/>
      <c r="AB137" s="591"/>
      <c r="AC137" s="591"/>
      <c r="AD137" s="591"/>
      <c r="AE137" s="591"/>
      <c r="AF137" s="591"/>
      <c r="AG137" s="591"/>
      <c r="AH137" s="591"/>
      <c r="AI137" s="591"/>
    </row>
    <row r="138" spans="1:36" s="590" customFormat="1" ht="15.75" customHeight="1">
      <c r="B138" s="1933" t="s">
        <v>1483</v>
      </c>
      <c r="C138" s="1933"/>
      <c r="D138" s="1933"/>
      <c r="E138" s="1933"/>
      <c r="F138" s="1933"/>
      <c r="G138" s="1934"/>
      <c r="H138" s="1934"/>
      <c r="I138" s="1934"/>
      <c r="J138" s="1934"/>
      <c r="L138" s="591"/>
      <c r="N138" s="591"/>
      <c r="O138" s="591"/>
      <c r="P138" s="591"/>
      <c r="Q138" s="591"/>
      <c r="R138" s="591"/>
      <c r="S138" s="591"/>
      <c r="T138" s="591"/>
      <c r="U138" s="591"/>
      <c r="V138" s="591"/>
      <c r="W138" s="591"/>
      <c r="X138" s="591"/>
      <c r="Y138" s="591"/>
      <c r="Z138" s="591"/>
      <c r="AA138" s="591"/>
      <c r="AB138" s="591"/>
      <c r="AC138" s="591"/>
      <c r="AD138" s="591"/>
      <c r="AE138" s="591"/>
      <c r="AF138" s="591"/>
      <c r="AG138" s="591"/>
      <c r="AH138" s="591"/>
      <c r="AI138" s="591"/>
    </row>
    <row r="139" spans="1:36" s="590" customFormat="1" ht="15.75" customHeight="1">
      <c r="B139" s="1933" t="s">
        <v>1484</v>
      </c>
      <c r="C139" s="1933"/>
      <c r="D139" s="1933"/>
      <c r="E139" s="1933"/>
      <c r="F139" s="1933"/>
      <c r="G139" s="1934"/>
      <c r="H139" s="1934"/>
      <c r="I139" s="1934"/>
      <c r="J139" s="1934"/>
      <c r="L139" s="591"/>
      <c r="N139" s="591"/>
      <c r="O139" s="591"/>
      <c r="P139" s="591"/>
      <c r="Q139" s="591"/>
      <c r="R139" s="591"/>
      <c r="S139" s="591"/>
      <c r="T139" s="591"/>
      <c r="U139" s="591"/>
      <c r="V139" s="591"/>
      <c r="W139" s="591"/>
      <c r="X139" s="591"/>
      <c r="Y139" s="591"/>
      <c r="Z139" s="591"/>
      <c r="AA139" s="591"/>
      <c r="AB139" s="591"/>
      <c r="AC139" s="591"/>
      <c r="AD139" s="591"/>
      <c r="AE139" s="591"/>
      <c r="AF139" s="591"/>
      <c r="AG139" s="591"/>
      <c r="AH139" s="591"/>
      <c r="AI139" s="591"/>
    </row>
    <row r="140" spans="1:36" s="590" customFormat="1" ht="15.75">
      <c r="B140" s="794"/>
      <c r="C140" s="794"/>
      <c r="J140" s="591"/>
      <c r="L140" s="591"/>
      <c r="M140" s="591"/>
      <c r="N140" s="591"/>
      <c r="O140" s="591"/>
      <c r="P140" s="591"/>
      <c r="Q140" s="591"/>
      <c r="R140" s="591"/>
      <c r="S140" s="591"/>
      <c r="T140" s="591"/>
      <c r="U140" s="591"/>
      <c r="V140" s="591"/>
      <c r="W140" s="591"/>
      <c r="X140" s="591"/>
      <c r="Y140" s="591"/>
      <c r="Z140" s="591"/>
      <c r="AA140" s="591"/>
      <c r="AB140" s="591"/>
      <c r="AC140" s="591"/>
      <c r="AD140" s="591"/>
      <c r="AE140" s="591"/>
      <c r="AF140" s="591"/>
      <c r="AG140" s="591"/>
    </row>
    <row r="141" spans="1:36" s="590" customFormat="1" ht="15.75" customHeight="1">
      <c r="B141" s="795" t="s">
        <v>1485</v>
      </c>
      <c r="C141" s="779"/>
      <c r="D141" s="779"/>
      <c r="E141" s="779"/>
      <c r="F141" s="779"/>
      <c r="G141" s="779"/>
      <c r="H141" s="779"/>
      <c r="I141" s="779"/>
      <c r="J141" s="611" t="s">
        <v>741</v>
      </c>
      <c r="L141" s="591"/>
      <c r="M141" s="591"/>
      <c r="N141" s="591"/>
      <c r="O141" s="591"/>
      <c r="P141" s="591"/>
      <c r="Q141" s="591"/>
      <c r="R141" s="591"/>
      <c r="S141" s="591"/>
      <c r="T141" s="591"/>
      <c r="U141" s="591"/>
      <c r="V141" s="591"/>
      <c r="W141" s="591"/>
      <c r="X141" s="591"/>
      <c r="Y141" s="591"/>
      <c r="Z141" s="591"/>
      <c r="AA141" s="591"/>
      <c r="AB141" s="591"/>
      <c r="AC141" s="591"/>
      <c r="AD141" s="591"/>
      <c r="AE141" s="591"/>
      <c r="AF141" s="591"/>
      <c r="AG141" s="591"/>
    </row>
    <row r="142" spans="1:36" s="590" customFormat="1" ht="32.25" customHeight="1">
      <c r="B142" s="1935" t="s">
        <v>0</v>
      </c>
      <c r="C142" s="1935"/>
      <c r="D142" s="1935"/>
      <c r="E142" s="1935"/>
      <c r="F142" s="1935"/>
      <c r="G142" s="1935" t="s">
        <v>1413</v>
      </c>
      <c r="H142" s="1935"/>
      <c r="I142" s="1935" t="s">
        <v>1414</v>
      </c>
      <c r="J142" s="1935"/>
      <c r="M142" s="591"/>
      <c r="O142" s="591"/>
      <c r="P142" s="591"/>
      <c r="Q142" s="591"/>
      <c r="R142" s="591"/>
      <c r="S142" s="591"/>
      <c r="T142" s="591"/>
      <c r="U142" s="591"/>
      <c r="V142" s="591"/>
      <c r="W142" s="591"/>
      <c r="X142" s="591"/>
      <c r="Y142" s="591"/>
      <c r="Z142" s="591"/>
      <c r="AA142" s="591"/>
      <c r="AB142" s="591"/>
      <c r="AC142" s="591"/>
      <c r="AD142" s="591"/>
      <c r="AE142" s="591"/>
      <c r="AF142" s="591"/>
      <c r="AG142" s="591"/>
      <c r="AH142" s="591"/>
      <c r="AI142" s="591"/>
      <c r="AJ142" s="591"/>
    </row>
    <row r="143" spans="1:36" s="590" customFormat="1" ht="15.75" customHeight="1">
      <c r="B143" s="1933" t="s">
        <v>1486</v>
      </c>
      <c r="C143" s="1933"/>
      <c r="D143" s="1933"/>
      <c r="E143" s="1933"/>
      <c r="F143" s="1933"/>
      <c r="G143" s="1934"/>
      <c r="H143" s="1934"/>
      <c r="I143" s="1934"/>
      <c r="J143" s="1934"/>
      <c r="M143" s="591"/>
      <c r="O143" s="591"/>
      <c r="P143" s="591"/>
      <c r="Q143" s="591"/>
      <c r="R143" s="591"/>
      <c r="S143" s="591"/>
      <c r="T143" s="591"/>
      <c r="U143" s="591"/>
      <c r="V143" s="591"/>
      <c r="W143" s="591"/>
      <c r="X143" s="591"/>
      <c r="Y143" s="591"/>
      <c r="Z143" s="591"/>
      <c r="AA143" s="591"/>
      <c r="AB143" s="591"/>
      <c r="AC143" s="591"/>
      <c r="AD143" s="591"/>
      <c r="AE143" s="591"/>
      <c r="AF143" s="591"/>
      <c r="AG143" s="591"/>
      <c r="AH143" s="591"/>
      <c r="AI143" s="591"/>
      <c r="AJ143" s="591"/>
    </row>
    <row r="144" spans="1:36" s="590" customFormat="1" ht="15.75" customHeight="1">
      <c r="B144" s="1933" t="s">
        <v>1487</v>
      </c>
      <c r="C144" s="1933"/>
      <c r="D144" s="1933"/>
      <c r="E144" s="1933"/>
      <c r="F144" s="1933"/>
      <c r="G144" s="1934"/>
      <c r="H144" s="1934"/>
      <c r="I144" s="1934"/>
      <c r="J144" s="1934"/>
      <c r="M144" s="591"/>
      <c r="O144" s="591"/>
      <c r="P144" s="591"/>
      <c r="Q144" s="591"/>
      <c r="R144" s="591"/>
      <c r="S144" s="591"/>
      <c r="T144" s="591"/>
      <c r="U144" s="591"/>
      <c r="V144" s="591"/>
      <c r="W144" s="591"/>
      <c r="X144" s="591"/>
      <c r="Y144" s="591"/>
      <c r="Z144" s="591"/>
      <c r="AA144" s="591"/>
      <c r="AB144" s="591"/>
      <c r="AC144" s="591"/>
      <c r="AD144" s="591"/>
      <c r="AE144" s="591"/>
      <c r="AF144" s="591"/>
      <c r="AG144" s="591"/>
      <c r="AH144" s="591"/>
      <c r="AI144" s="591"/>
      <c r="AJ144" s="591"/>
    </row>
    <row r="145" spans="1:36" s="590" customFormat="1" ht="15.75" customHeight="1">
      <c r="B145" s="1933" t="s">
        <v>1488</v>
      </c>
      <c r="C145" s="1933"/>
      <c r="D145" s="1933"/>
      <c r="E145" s="1933"/>
      <c r="F145" s="1933"/>
      <c r="G145" s="1934"/>
      <c r="H145" s="1934"/>
      <c r="I145" s="1934"/>
      <c r="J145" s="1934"/>
      <c r="M145" s="591"/>
      <c r="O145" s="591"/>
      <c r="P145" s="591"/>
      <c r="Q145" s="591"/>
      <c r="R145" s="591"/>
      <c r="S145" s="591"/>
      <c r="T145" s="591"/>
      <c r="U145" s="591"/>
      <c r="V145" s="591"/>
      <c r="W145" s="591"/>
      <c r="X145" s="591"/>
      <c r="Y145" s="591"/>
      <c r="Z145" s="591"/>
      <c r="AA145" s="591"/>
      <c r="AB145" s="591"/>
      <c r="AC145" s="591"/>
      <c r="AD145" s="591"/>
      <c r="AE145" s="591"/>
      <c r="AF145" s="591"/>
      <c r="AG145" s="591"/>
      <c r="AH145" s="591"/>
      <c r="AI145" s="591"/>
      <c r="AJ145" s="591"/>
    </row>
    <row r="146" spans="1:36" s="590" customFormat="1" ht="15.75">
      <c r="J146" s="591"/>
      <c r="L146" s="591"/>
      <c r="M146" s="591"/>
      <c r="N146" s="591"/>
      <c r="O146" s="591"/>
      <c r="P146" s="591"/>
      <c r="Q146" s="591"/>
      <c r="R146" s="591"/>
      <c r="S146" s="591"/>
      <c r="T146" s="591"/>
      <c r="U146" s="591"/>
      <c r="V146" s="591"/>
      <c r="W146" s="591"/>
      <c r="X146" s="591"/>
      <c r="Y146" s="591"/>
      <c r="Z146" s="591"/>
      <c r="AA146" s="591"/>
      <c r="AB146" s="591"/>
      <c r="AC146" s="591"/>
      <c r="AD146" s="591"/>
      <c r="AE146" s="591"/>
      <c r="AF146" s="591"/>
      <c r="AG146" s="591"/>
    </row>
    <row r="147" spans="1:36" s="590" customFormat="1" ht="15.75">
      <c r="A147" s="588">
        <f>+A116+0.1</f>
        <v>49.2</v>
      </c>
      <c r="B147" s="588" t="s">
        <v>1489</v>
      </c>
      <c r="C147" s="588"/>
      <c r="K147" s="591"/>
      <c r="L147" s="591"/>
      <c r="M147" s="591"/>
      <c r="N147" s="591"/>
      <c r="O147" s="591"/>
      <c r="P147" s="591"/>
      <c r="Q147" s="591"/>
      <c r="R147" s="591"/>
      <c r="S147" s="591"/>
      <c r="T147" s="591"/>
      <c r="U147" s="591"/>
      <c r="V147" s="591"/>
      <c r="W147" s="591"/>
      <c r="X147" s="591"/>
      <c r="Y147" s="591"/>
      <c r="Z147" s="591"/>
      <c r="AA147" s="591"/>
      <c r="AB147" s="591"/>
      <c r="AC147" s="591"/>
      <c r="AD147" s="591"/>
      <c r="AE147" s="591"/>
      <c r="AF147" s="591"/>
      <c r="AG147" s="591"/>
    </row>
    <row r="148" spans="1:36" s="590" customFormat="1" ht="15.75">
      <c r="A148" s="647" t="s">
        <v>1471</v>
      </c>
      <c r="B148" s="588" t="s">
        <v>1472</v>
      </c>
      <c r="C148" s="588"/>
      <c r="K148" s="591"/>
      <c r="L148" s="591"/>
      <c r="M148" s="591"/>
      <c r="N148" s="591"/>
      <c r="O148" s="591"/>
      <c r="P148" s="591"/>
      <c r="Q148" s="591"/>
      <c r="R148" s="591"/>
      <c r="S148" s="591"/>
      <c r="T148" s="591"/>
      <c r="U148" s="591"/>
      <c r="V148" s="591"/>
      <c r="W148" s="591"/>
      <c r="X148" s="591"/>
      <c r="Y148" s="591"/>
      <c r="Z148" s="591"/>
      <c r="AA148" s="591"/>
      <c r="AB148" s="591"/>
      <c r="AC148" s="591"/>
      <c r="AD148" s="591"/>
      <c r="AE148" s="591"/>
      <c r="AF148" s="591"/>
      <c r="AG148" s="591"/>
    </row>
    <row r="149" spans="1:36" s="590" customFormat="1" ht="15.75">
      <c r="A149" s="647"/>
      <c r="B149" s="588" t="s">
        <v>1490</v>
      </c>
      <c r="C149" s="588"/>
      <c r="K149" s="591"/>
      <c r="L149" s="591"/>
      <c r="M149" s="591"/>
      <c r="N149" s="591"/>
      <c r="O149" s="591"/>
      <c r="P149" s="591"/>
      <c r="Q149" s="591"/>
      <c r="R149" s="591"/>
      <c r="S149" s="591"/>
      <c r="T149" s="591"/>
      <c r="U149" s="591"/>
      <c r="V149" s="591"/>
      <c r="W149" s="591"/>
      <c r="X149" s="591"/>
      <c r="Y149" s="591"/>
      <c r="Z149" s="591"/>
      <c r="AA149" s="591"/>
      <c r="AB149" s="591"/>
      <c r="AC149" s="591"/>
      <c r="AD149" s="591"/>
      <c r="AE149" s="591"/>
      <c r="AF149" s="591"/>
      <c r="AG149" s="591"/>
    </row>
    <row r="150" spans="1:36" s="590" customFormat="1" ht="15.75">
      <c r="A150" s="647"/>
      <c r="B150" s="590" t="s">
        <v>1491</v>
      </c>
      <c r="C150" s="588"/>
      <c r="K150" s="591"/>
      <c r="L150" s="591"/>
      <c r="M150" s="591"/>
      <c r="N150" s="591"/>
      <c r="O150" s="591"/>
      <c r="P150" s="591"/>
      <c r="Q150" s="591"/>
      <c r="R150" s="591"/>
      <c r="S150" s="591"/>
      <c r="T150" s="591"/>
      <c r="U150" s="591"/>
      <c r="V150" s="591"/>
      <c r="W150" s="591"/>
      <c r="X150" s="591"/>
      <c r="Y150" s="591"/>
      <c r="Z150" s="591"/>
      <c r="AA150" s="591"/>
      <c r="AB150" s="591"/>
      <c r="AC150" s="591"/>
      <c r="AD150" s="591"/>
      <c r="AE150" s="591"/>
      <c r="AF150" s="591"/>
      <c r="AG150" s="591"/>
    </row>
    <row r="151" spans="1:36" s="590" customFormat="1" ht="15.75">
      <c r="A151" s="647"/>
      <c r="B151" s="588"/>
      <c r="C151" s="588"/>
      <c r="K151" s="591"/>
      <c r="L151" s="591"/>
      <c r="M151" s="591"/>
      <c r="N151" s="591"/>
      <c r="O151" s="591"/>
      <c r="P151" s="591"/>
      <c r="Q151" s="591"/>
      <c r="R151" s="591"/>
      <c r="S151" s="591"/>
      <c r="T151" s="591"/>
      <c r="U151" s="591"/>
      <c r="V151" s="591"/>
      <c r="W151" s="591"/>
      <c r="X151" s="591"/>
      <c r="Y151" s="591"/>
      <c r="Z151" s="591"/>
      <c r="AA151" s="591"/>
      <c r="AB151" s="591"/>
      <c r="AC151" s="591"/>
      <c r="AD151" s="591"/>
      <c r="AE151" s="591"/>
      <c r="AF151" s="591"/>
      <c r="AG151" s="591"/>
    </row>
    <row r="152" spans="1:36" s="590" customFormat="1" ht="15.75">
      <c r="A152" s="647" t="s">
        <v>1479</v>
      </c>
      <c r="B152" s="588" t="s">
        <v>1480</v>
      </c>
      <c r="C152" s="588"/>
      <c r="J152" s="591"/>
      <c r="L152" s="591"/>
      <c r="M152" s="591"/>
      <c r="N152" s="591"/>
      <c r="O152" s="591"/>
      <c r="P152" s="591"/>
      <c r="Q152" s="591"/>
      <c r="R152" s="591"/>
      <c r="S152" s="591"/>
      <c r="T152" s="591"/>
      <c r="U152" s="591"/>
      <c r="V152" s="591"/>
      <c r="W152" s="591"/>
      <c r="X152" s="591"/>
      <c r="Y152" s="591"/>
      <c r="Z152" s="591"/>
      <c r="AA152" s="591"/>
      <c r="AB152" s="591"/>
      <c r="AC152" s="591"/>
      <c r="AD152" s="591"/>
      <c r="AE152" s="591"/>
      <c r="AF152" s="591"/>
      <c r="AG152" s="591"/>
    </row>
    <row r="153" spans="1:36" s="590" customFormat="1" ht="15.75">
      <c r="A153" s="647"/>
      <c r="B153" s="588" t="s">
        <v>1490</v>
      </c>
      <c r="C153" s="588"/>
      <c r="K153" s="591"/>
      <c r="L153" s="591"/>
      <c r="M153" s="591"/>
      <c r="N153" s="591"/>
      <c r="O153" s="591"/>
      <c r="P153" s="591"/>
      <c r="Q153" s="591"/>
      <c r="R153" s="591"/>
      <c r="S153" s="591"/>
      <c r="T153" s="591"/>
      <c r="U153" s="591"/>
      <c r="V153" s="591"/>
      <c r="W153" s="591"/>
      <c r="X153" s="591"/>
      <c r="Y153" s="591"/>
      <c r="Z153" s="591"/>
      <c r="AA153" s="591"/>
      <c r="AB153" s="591"/>
      <c r="AC153" s="591"/>
      <c r="AD153" s="591"/>
      <c r="AE153" s="591"/>
      <c r="AF153" s="591"/>
      <c r="AG153" s="591"/>
    </row>
    <row r="154" spans="1:36" s="590" customFormat="1" ht="15.75">
      <c r="A154" s="647"/>
      <c r="B154" s="590" t="s">
        <v>1491</v>
      </c>
      <c r="C154" s="588"/>
      <c r="K154" s="591"/>
      <c r="L154" s="591"/>
      <c r="M154" s="591"/>
      <c r="N154" s="591"/>
      <c r="O154" s="591"/>
      <c r="P154" s="591"/>
      <c r="Q154" s="591"/>
      <c r="R154" s="591"/>
      <c r="S154" s="591"/>
      <c r="T154" s="591"/>
      <c r="U154" s="591"/>
      <c r="V154" s="591"/>
      <c r="W154" s="591"/>
      <c r="X154" s="591"/>
      <c r="Y154" s="591"/>
      <c r="Z154" s="591"/>
      <c r="AA154" s="591"/>
      <c r="AB154" s="591"/>
      <c r="AC154" s="591"/>
      <c r="AD154" s="591"/>
      <c r="AE154" s="591"/>
      <c r="AF154" s="591"/>
      <c r="AG154" s="591"/>
    </row>
    <row r="155" spans="1:36" s="590" customFormat="1" ht="15.75">
      <c r="B155" s="796"/>
      <c r="C155" s="796"/>
      <c r="D155" s="797"/>
      <c r="E155" s="797"/>
      <c r="F155" s="602"/>
      <c r="G155" s="591"/>
      <c r="J155" s="591"/>
      <c r="L155" s="591"/>
      <c r="M155" s="591"/>
      <c r="N155" s="591"/>
      <c r="O155" s="591"/>
      <c r="P155" s="591"/>
      <c r="Q155" s="591"/>
      <c r="R155" s="591"/>
      <c r="S155" s="591"/>
      <c r="T155" s="591"/>
      <c r="U155" s="591"/>
      <c r="V155" s="591"/>
      <c r="W155" s="591"/>
      <c r="X155" s="591"/>
      <c r="Y155" s="591"/>
      <c r="Z155" s="591"/>
      <c r="AA155" s="591"/>
      <c r="AB155" s="591"/>
      <c r="AC155" s="591"/>
      <c r="AD155" s="591"/>
      <c r="AE155" s="591"/>
      <c r="AF155" s="591"/>
      <c r="AG155" s="591"/>
    </row>
    <row r="156" spans="1:36" s="590" customFormat="1" ht="15.75" customHeight="1">
      <c r="B156" s="798" t="s">
        <v>1492</v>
      </c>
      <c r="C156" s="799"/>
      <c r="D156" s="799"/>
      <c r="E156" s="799"/>
      <c r="F156" s="799"/>
      <c r="G156" s="799"/>
      <c r="H156" s="799"/>
      <c r="I156" s="799"/>
      <c r="J156" s="800"/>
      <c r="K156" s="800"/>
      <c r="L156" s="591"/>
      <c r="M156" s="591"/>
      <c r="N156" s="591"/>
      <c r="O156" s="591"/>
      <c r="P156" s="591"/>
      <c r="Q156" s="591"/>
      <c r="R156" s="591"/>
      <c r="S156" s="591"/>
      <c r="T156" s="591"/>
      <c r="U156" s="591"/>
      <c r="V156" s="591"/>
      <c r="W156" s="591"/>
      <c r="X156" s="591"/>
      <c r="Y156" s="591"/>
      <c r="Z156" s="591"/>
      <c r="AA156" s="591"/>
      <c r="AB156" s="591"/>
      <c r="AC156" s="591"/>
      <c r="AD156" s="591"/>
      <c r="AE156" s="591"/>
      <c r="AF156" s="591"/>
      <c r="AG156" s="591"/>
    </row>
    <row r="157" spans="1:36" s="590" customFormat="1" ht="15.75">
      <c r="B157" s="799"/>
      <c r="C157" s="799"/>
      <c r="D157" s="800"/>
      <c r="E157" s="800"/>
      <c r="F157" s="800"/>
      <c r="G157" s="800"/>
      <c r="H157" s="800"/>
      <c r="I157" s="800"/>
      <c r="J157" s="800"/>
      <c r="K157" s="800"/>
      <c r="L157" s="591"/>
      <c r="M157" s="591"/>
      <c r="N157" s="591"/>
      <c r="O157" s="591"/>
      <c r="P157" s="591"/>
      <c r="Q157" s="591"/>
      <c r="R157" s="591"/>
      <c r="S157" s="591"/>
      <c r="T157" s="591"/>
      <c r="U157" s="591"/>
      <c r="V157" s="591"/>
      <c r="W157" s="591"/>
      <c r="X157" s="591"/>
      <c r="Y157" s="591"/>
      <c r="Z157" s="591"/>
      <c r="AA157" s="591"/>
      <c r="AB157" s="591"/>
      <c r="AC157" s="591"/>
      <c r="AD157" s="591"/>
      <c r="AE157" s="591"/>
      <c r="AF157" s="591"/>
      <c r="AG157" s="591"/>
    </row>
    <row r="158" spans="1:36" s="590" customFormat="1" ht="15.75" customHeight="1">
      <c r="A158" s="588" t="s">
        <v>1493</v>
      </c>
      <c r="B158" s="801" t="s">
        <v>1494</v>
      </c>
      <c r="C158" s="800"/>
      <c r="D158" s="800"/>
      <c r="E158" s="800"/>
      <c r="F158" s="800"/>
      <c r="G158" s="800"/>
      <c r="H158" s="800"/>
      <c r="I158" s="800"/>
      <c r="J158" s="800"/>
      <c r="K158" s="800"/>
      <c r="L158" s="591"/>
      <c r="M158" s="591"/>
      <c r="N158" s="591"/>
      <c r="O158" s="591"/>
      <c r="P158" s="591"/>
      <c r="Q158" s="591"/>
      <c r="R158" s="591"/>
      <c r="S158" s="591"/>
      <c r="T158" s="591"/>
      <c r="U158" s="591"/>
      <c r="V158" s="591"/>
      <c r="W158" s="591"/>
      <c r="X158" s="591"/>
      <c r="Y158" s="591"/>
      <c r="Z158" s="591"/>
      <c r="AA158" s="591"/>
      <c r="AB158" s="591"/>
      <c r="AC158" s="591"/>
      <c r="AD158" s="591"/>
      <c r="AE158" s="591"/>
      <c r="AF158" s="591"/>
      <c r="AG158" s="591"/>
    </row>
    <row r="159" spans="1:36" s="590" customFormat="1" ht="15.75">
      <c r="J159" s="591"/>
      <c r="L159" s="591"/>
      <c r="M159" s="591"/>
      <c r="N159" s="591"/>
      <c r="O159" s="591"/>
      <c r="P159" s="591"/>
      <c r="Q159" s="591"/>
      <c r="R159" s="591"/>
      <c r="S159" s="591"/>
      <c r="T159" s="591"/>
      <c r="U159" s="591"/>
      <c r="V159" s="591"/>
      <c r="W159" s="591"/>
      <c r="X159" s="591"/>
      <c r="Y159" s="591"/>
      <c r="Z159" s="591"/>
      <c r="AA159" s="591"/>
      <c r="AB159" s="591"/>
      <c r="AC159" s="591"/>
      <c r="AD159" s="591"/>
      <c r="AE159" s="591"/>
      <c r="AF159" s="591"/>
      <c r="AG159" s="591"/>
    </row>
  </sheetData>
  <mergeCells count="268">
    <mergeCell ref="A1:J1"/>
    <mergeCell ref="A2:J2"/>
    <mergeCell ref="A3:J3"/>
    <mergeCell ref="A4:J4"/>
    <mergeCell ref="A5:J5"/>
    <mergeCell ref="A6:J6"/>
    <mergeCell ref="A9:F9"/>
    <mergeCell ref="G9:H9"/>
    <mergeCell ref="I9:J9"/>
    <mergeCell ref="A10:F10"/>
    <mergeCell ref="G10:H10"/>
    <mergeCell ref="I10:J10"/>
    <mergeCell ref="A7:F7"/>
    <mergeCell ref="G7:H7"/>
    <mergeCell ref="I7:J7"/>
    <mergeCell ref="A8:F8"/>
    <mergeCell ref="G8:H8"/>
    <mergeCell ref="I8:J8"/>
    <mergeCell ref="A13:F13"/>
    <mergeCell ref="G13:H13"/>
    <mergeCell ref="I13:J13"/>
    <mergeCell ref="A14:F14"/>
    <mergeCell ref="G14:H14"/>
    <mergeCell ref="I14:J14"/>
    <mergeCell ref="A11:F11"/>
    <mergeCell ref="G11:H11"/>
    <mergeCell ref="I11:J11"/>
    <mergeCell ref="A12:F12"/>
    <mergeCell ref="G12:H12"/>
    <mergeCell ref="I12:J12"/>
    <mergeCell ref="A17:F17"/>
    <mergeCell ref="G17:H17"/>
    <mergeCell ref="I17:J17"/>
    <mergeCell ref="A18:F18"/>
    <mergeCell ref="G18:H18"/>
    <mergeCell ref="I18:J18"/>
    <mergeCell ref="A15:F15"/>
    <mergeCell ref="G15:H15"/>
    <mergeCell ref="I15:J15"/>
    <mergeCell ref="A16:F16"/>
    <mergeCell ref="G16:H16"/>
    <mergeCell ref="I16:J16"/>
    <mergeCell ref="A22:J22"/>
    <mergeCell ref="A24:F24"/>
    <mergeCell ref="G24:H24"/>
    <mergeCell ref="I24:J24"/>
    <mergeCell ref="A25:F25"/>
    <mergeCell ref="A26:F26"/>
    <mergeCell ref="A19:F19"/>
    <mergeCell ref="G19:H19"/>
    <mergeCell ref="I19:J19"/>
    <mergeCell ref="A20:F20"/>
    <mergeCell ref="G20:H20"/>
    <mergeCell ref="I20:J20"/>
    <mergeCell ref="A32:F32"/>
    <mergeCell ref="G32:H32"/>
    <mergeCell ref="I32:J32"/>
    <mergeCell ref="A33:F33"/>
    <mergeCell ref="G33:H33"/>
    <mergeCell ref="I33:J33"/>
    <mergeCell ref="A27:F27"/>
    <mergeCell ref="A30:F30"/>
    <mergeCell ref="G30:H30"/>
    <mergeCell ref="I30:J30"/>
    <mergeCell ref="A31:F31"/>
    <mergeCell ref="G31:H31"/>
    <mergeCell ref="I31:J31"/>
    <mergeCell ref="A36:F36"/>
    <mergeCell ref="G36:H36"/>
    <mergeCell ref="I36:J36"/>
    <mergeCell ref="A38:J38"/>
    <mergeCell ref="A39:D40"/>
    <mergeCell ref="E39:F39"/>
    <mergeCell ref="G39:H39"/>
    <mergeCell ref="I39:J39"/>
    <mergeCell ref="A34:F34"/>
    <mergeCell ref="G34:H34"/>
    <mergeCell ref="I34:J34"/>
    <mergeCell ref="A35:F35"/>
    <mergeCell ref="G35:H35"/>
    <mergeCell ref="I35:J35"/>
    <mergeCell ref="B47:E47"/>
    <mergeCell ref="F47:G47"/>
    <mergeCell ref="B48:E48"/>
    <mergeCell ref="F48:G48"/>
    <mergeCell ref="B49:E49"/>
    <mergeCell ref="F49:G49"/>
    <mergeCell ref="A41:D41"/>
    <mergeCell ref="A42:D42"/>
    <mergeCell ref="B45:E45"/>
    <mergeCell ref="F45:G45"/>
    <mergeCell ref="B46:E46"/>
    <mergeCell ref="F46:G46"/>
    <mergeCell ref="A54:F54"/>
    <mergeCell ref="G54:H54"/>
    <mergeCell ref="I54:J54"/>
    <mergeCell ref="A55:F55"/>
    <mergeCell ref="G55:H55"/>
    <mergeCell ref="I55:J55"/>
    <mergeCell ref="A52:F52"/>
    <mergeCell ref="G52:H52"/>
    <mergeCell ref="I52:J52"/>
    <mergeCell ref="A53:F53"/>
    <mergeCell ref="G53:H53"/>
    <mergeCell ref="I53:J53"/>
    <mergeCell ref="A58:F58"/>
    <mergeCell ref="G58:H58"/>
    <mergeCell ref="I58:J58"/>
    <mergeCell ref="A59:F59"/>
    <mergeCell ref="G59:H59"/>
    <mergeCell ref="I59:J59"/>
    <mergeCell ref="A56:F56"/>
    <mergeCell ref="G56:H56"/>
    <mergeCell ref="I56:J56"/>
    <mergeCell ref="A57:F57"/>
    <mergeCell ref="G57:H57"/>
    <mergeCell ref="I57:J57"/>
    <mergeCell ref="A62:F62"/>
    <mergeCell ref="G62:H62"/>
    <mergeCell ref="I62:J62"/>
    <mergeCell ref="A63:F63"/>
    <mergeCell ref="G63:H63"/>
    <mergeCell ref="I63:J63"/>
    <mergeCell ref="A60:F60"/>
    <mergeCell ref="G60:H60"/>
    <mergeCell ref="I60:J60"/>
    <mergeCell ref="A61:F61"/>
    <mergeCell ref="G61:H61"/>
    <mergeCell ref="I61:J61"/>
    <mergeCell ref="A66:F66"/>
    <mergeCell ref="G66:H66"/>
    <mergeCell ref="I66:J66"/>
    <mergeCell ref="A67:F67"/>
    <mergeCell ref="G67:H67"/>
    <mergeCell ref="I67:J67"/>
    <mergeCell ref="A64:F64"/>
    <mergeCell ref="G64:H64"/>
    <mergeCell ref="I64:J64"/>
    <mergeCell ref="A65:F65"/>
    <mergeCell ref="G65:H65"/>
    <mergeCell ref="I65:J65"/>
    <mergeCell ref="A72:E72"/>
    <mergeCell ref="G72:H72"/>
    <mergeCell ref="I72:J72"/>
    <mergeCell ref="A73:E73"/>
    <mergeCell ref="G73:H73"/>
    <mergeCell ref="I73:J73"/>
    <mergeCell ref="A70:E70"/>
    <mergeCell ref="G70:H70"/>
    <mergeCell ref="I70:J70"/>
    <mergeCell ref="A71:E71"/>
    <mergeCell ref="G71:H71"/>
    <mergeCell ref="I71:J71"/>
    <mergeCell ref="A82:D82"/>
    <mergeCell ref="A83:D83"/>
    <mergeCell ref="A86:D87"/>
    <mergeCell ref="E86:F86"/>
    <mergeCell ref="G86:H86"/>
    <mergeCell ref="I86:J86"/>
    <mergeCell ref="O76:P76"/>
    <mergeCell ref="Q76:R76"/>
    <mergeCell ref="A78:D78"/>
    <mergeCell ref="A79:D79"/>
    <mergeCell ref="A80:D80"/>
    <mergeCell ref="A81:D81"/>
    <mergeCell ref="A76:D77"/>
    <mergeCell ref="E76:F76"/>
    <mergeCell ref="G76:H76"/>
    <mergeCell ref="I76:J76"/>
    <mergeCell ref="K76:L76"/>
    <mergeCell ref="M76:N76"/>
    <mergeCell ref="A98:J98"/>
    <mergeCell ref="A99:J99"/>
    <mergeCell ref="A100:D101"/>
    <mergeCell ref="E100:F101"/>
    <mergeCell ref="G100:J100"/>
    <mergeCell ref="G101:H101"/>
    <mergeCell ref="I101:J101"/>
    <mergeCell ref="A88:D88"/>
    <mergeCell ref="A89:D89"/>
    <mergeCell ref="A90:D90"/>
    <mergeCell ref="A91:D91"/>
    <mergeCell ref="A92:D92"/>
    <mergeCell ref="A93:D93"/>
    <mergeCell ref="A102:D102"/>
    <mergeCell ref="E102:F102"/>
    <mergeCell ref="G102:H102"/>
    <mergeCell ref="I102:J102"/>
    <mergeCell ref="A104:J104"/>
    <mergeCell ref="A105:C106"/>
    <mergeCell ref="D105:D106"/>
    <mergeCell ref="E105:E106"/>
    <mergeCell ref="F105:F106"/>
    <mergeCell ref="G105:J105"/>
    <mergeCell ref="A109:C109"/>
    <mergeCell ref="G109:H109"/>
    <mergeCell ref="I109:J109"/>
    <mergeCell ref="A110:C110"/>
    <mergeCell ref="G110:H110"/>
    <mergeCell ref="I110:J110"/>
    <mergeCell ref="G106:H106"/>
    <mergeCell ref="I106:J106"/>
    <mergeCell ref="A107:C107"/>
    <mergeCell ref="G107:H107"/>
    <mergeCell ref="I107:J107"/>
    <mergeCell ref="A108:C108"/>
    <mergeCell ref="G108:H108"/>
    <mergeCell ref="I108:J108"/>
    <mergeCell ref="A113:J113"/>
    <mergeCell ref="B115:J115"/>
    <mergeCell ref="B116:J116"/>
    <mergeCell ref="B119:I119"/>
    <mergeCell ref="B120:F120"/>
    <mergeCell ref="G120:H120"/>
    <mergeCell ref="I120:J120"/>
    <mergeCell ref="A111:C111"/>
    <mergeCell ref="G111:H111"/>
    <mergeCell ref="I111:J111"/>
    <mergeCell ref="A112:C112"/>
    <mergeCell ref="G112:H112"/>
    <mergeCell ref="I112:J112"/>
    <mergeCell ref="B123:F123"/>
    <mergeCell ref="G123:H123"/>
    <mergeCell ref="I123:J123"/>
    <mergeCell ref="B125:J125"/>
    <mergeCell ref="B126:F126"/>
    <mergeCell ref="G126:H126"/>
    <mergeCell ref="I126:J126"/>
    <mergeCell ref="B121:F121"/>
    <mergeCell ref="G121:H121"/>
    <mergeCell ref="I121:J121"/>
    <mergeCell ref="B122:F122"/>
    <mergeCell ref="G122:H122"/>
    <mergeCell ref="I122:J122"/>
    <mergeCell ref="B129:F129"/>
    <mergeCell ref="G129:H129"/>
    <mergeCell ref="I129:J129"/>
    <mergeCell ref="B132:J132"/>
    <mergeCell ref="B136:F136"/>
    <mergeCell ref="G136:H136"/>
    <mergeCell ref="I136:J136"/>
    <mergeCell ref="B127:F127"/>
    <mergeCell ref="G127:H127"/>
    <mergeCell ref="I127:J127"/>
    <mergeCell ref="B128:F128"/>
    <mergeCell ref="G128:H128"/>
    <mergeCell ref="I128:J128"/>
    <mergeCell ref="B139:F139"/>
    <mergeCell ref="G139:H139"/>
    <mergeCell ref="I139:J139"/>
    <mergeCell ref="B142:F142"/>
    <mergeCell ref="G142:H142"/>
    <mergeCell ref="I142:J142"/>
    <mergeCell ref="B137:F137"/>
    <mergeCell ref="G137:H137"/>
    <mergeCell ref="I137:J137"/>
    <mergeCell ref="B138:F138"/>
    <mergeCell ref="G138:H138"/>
    <mergeCell ref="I138:J138"/>
    <mergeCell ref="B145:F145"/>
    <mergeCell ref="G145:H145"/>
    <mergeCell ref="I145:J145"/>
    <mergeCell ref="B143:F143"/>
    <mergeCell ref="G143:H143"/>
    <mergeCell ref="I143:J143"/>
    <mergeCell ref="B144:F144"/>
    <mergeCell ref="G144:H144"/>
    <mergeCell ref="I144:J14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4"/>
  <sheetViews>
    <sheetView showGridLines="0" view="pageBreakPreview" zoomScale="96" zoomScaleSheetLayoutView="96" workbookViewId="0">
      <selection activeCell="L14" sqref="L14"/>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588" t="str">
        <f>'Disclosure 47-49'!A1</f>
        <v>STC of India Limited</v>
      </c>
    </row>
    <row r="2" spans="1:25" ht="15.75">
      <c r="A2" s="588" t="str">
        <f>'Disclosure 47-49'!A2</f>
        <v xml:space="preserve">Branch/Division :  </v>
      </c>
    </row>
    <row r="3" spans="1:25" ht="15.75">
      <c r="A3" s="588" t="str">
        <f>'Disclosure 47-49'!A3</f>
        <v>Notes to Accounts for the year ended March 31, 2019</v>
      </c>
    </row>
    <row r="4" spans="1:25" ht="15.75">
      <c r="A4" s="588"/>
    </row>
    <row r="5" spans="1:25" s="590" customFormat="1" ht="15.75">
      <c r="A5" s="618">
        <f>'Disclosure 47-49'!A115+1</f>
        <v>50</v>
      </c>
      <c r="B5" s="588" t="s">
        <v>1495</v>
      </c>
      <c r="C5" s="588"/>
      <c r="D5" s="588"/>
      <c r="E5" s="588"/>
      <c r="F5" s="591"/>
      <c r="G5" s="591"/>
      <c r="H5" s="591"/>
      <c r="I5" s="591"/>
      <c r="J5" s="591"/>
      <c r="K5" s="591"/>
      <c r="L5" s="591"/>
      <c r="M5" s="591"/>
      <c r="N5" s="591"/>
      <c r="O5" s="591"/>
      <c r="P5" s="591"/>
      <c r="Q5" s="591"/>
      <c r="R5" s="591"/>
      <c r="S5" s="591"/>
      <c r="T5" s="591"/>
      <c r="U5" s="591"/>
      <c r="V5" s="591"/>
      <c r="W5" s="591"/>
      <c r="X5" s="591"/>
      <c r="Y5" s="591"/>
    </row>
    <row r="6" spans="1:25" s="590" customFormat="1" ht="15.75">
      <c r="A6" s="618" t="s">
        <v>1149</v>
      </c>
      <c r="B6" s="1838" t="s">
        <v>1496</v>
      </c>
      <c r="C6" s="1838"/>
      <c r="D6" s="1838"/>
      <c r="E6" s="1838"/>
      <c r="F6" s="591"/>
      <c r="G6" s="591"/>
      <c r="H6" s="591"/>
      <c r="I6" s="591"/>
      <c r="J6" s="591"/>
      <c r="K6" s="591"/>
      <c r="L6" s="591"/>
      <c r="M6" s="591"/>
      <c r="N6" s="591"/>
      <c r="O6" s="591"/>
      <c r="P6" s="591"/>
      <c r="Q6" s="591"/>
      <c r="R6" s="591"/>
      <c r="S6" s="591"/>
      <c r="T6" s="591"/>
      <c r="U6" s="591"/>
      <c r="V6" s="591"/>
      <c r="W6" s="591"/>
      <c r="X6" s="591"/>
      <c r="Y6" s="591"/>
    </row>
    <row r="7" spans="1:25" s="590" customFormat="1" ht="30.75" customHeight="1">
      <c r="B7" s="1917" t="s">
        <v>1497</v>
      </c>
      <c r="C7" s="1917"/>
      <c r="D7" s="1917"/>
      <c r="E7" s="1917"/>
      <c r="F7" s="591"/>
      <c r="G7" s="591"/>
      <c r="H7" s="591"/>
      <c r="I7" s="591"/>
      <c r="J7" s="591"/>
      <c r="K7" s="591"/>
      <c r="L7" s="591"/>
      <c r="M7" s="591"/>
      <c r="N7" s="591"/>
      <c r="O7" s="591"/>
      <c r="P7" s="591"/>
      <c r="Q7" s="591"/>
      <c r="R7" s="591"/>
      <c r="S7" s="591"/>
      <c r="T7" s="591"/>
      <c r="U7" s="591"/>
      <c r="V7" s="591"/>
      <c r="W7" s="591"/>
      <c r="X7" s="591"/>
      <c r="Y7" s="591"/>
    </row>
    <row r="8" spans="1:25" s="590" customFormat="1" ht="15.75">
      <c r="E8" s="604" t="s">
        <v>1296</v>
      </c>
      <c r="F8" s="591"/>
      <c r="G8" s="591"/>
      <c r="H8" s="591"/>
      <c r="I8" s="591"/>
      <c r="J8" s="591"/>
      <c r="K8" s="591"/>
      <c r="L8" s="591"/>
      <c r="M8" s="591"/>
      <c r="N8" s="591"/>
      <c r="O8" s="591"/>
      <c r="P8" s="591"/>
      <c r="Q8" s="591"/>
      <c r="R8" s="591"/>
      <c r="S8" s="591"/>
      <c r="T8" s="591"/>
      <c r="U8" s="591"/>
      <c r="V8" s="591"/>
      <c r="W8" s="591"/>
      <c r="X8" s="591"/>
      <c r="Y8" s="591"/>
    </row>
    <row r="9" spans="1:25" s="590" customFormat="1" ht="31.5">
      <c r="B9" s="1935" t="s">
        <v>0</v>
      </c>
      <c r="C9" s="1935"/>
      <c r="D9" s="613" t="s">
        <v>1024</v>
      </c>
      <c r="E9" s="613" t="s">
        <v>1025</v>
      </c>
      <c r="F9" s="591"/>
      <c r="G9" s="591"/>
      <c r="H9" s="591"/>
      <c r="I9" s="591"/>
      <c r="J9" s="591"/>
      <c r="K9" s="591"/>
      <c r="L9" s="591"/>
      <c r="M9" s="591"/>
      <c r="N9" s="591"/>
      <c r="O9" s="591"/>
      <c r="P9" s="591"/>
      <c r="Q9" s="591"/>
      <c r="R9" s="591"/>
      <c r="S9" s="591"/>
      <c r="T9" s="591"/>
      <c r="U9" s="591"/>
      <c r="V9" s="591"/>
      <c r="W9" s="591"/>
      <c r="X9" s="591"/>
      <c r="Y9" s="591"/>
    </row>
    <row r="10" spans="1:25" s="590" customFormat="1" ht="15.75">
      <c r="B10" s="2007" t="s">
        <v>1498</v>
      </c>
      <c r="C10" s="2008"/>
      <c r="D10" s="802"/>
      <c r="E10" s="802"/>
      <c r="F10" s="591"/>
      <c r="G10" s="591"/>
      <c r="H10" s="591"/>
      <c r="I10" s="591"/>
      <c r="J10" s="591"/>
      <c r="K10" s="591"/>
      <c r="L10" s="591"/>
      <c r="M10" s="591"/>
      <c r="N10" s="591"/>
      <c r="O10" s="591"/>
      <c r="P10" s="591"/>
      <c r="Q10" s="591"/>
      <c r="R10" s="591"/>
      <c r="S10" s="591"/>
      <c r="T10" s="591"/>
      <c r="U10" s="591"/>
      <c r="V10" s="591"/>
      <c r="W10" s="591"/>
      <c r="X10" s="591"/>
      <c r="Y10" s="591"/>
    </row>
    <row r="11" spans="1:25" s="590" customFormat="1" ht="30.75" customHeight="1">
      <c r="B11" s="1933" t="s">
        <v>1499</v>
      </c>
      <c r="C11" s="1933"/>
      <c r="D11" s="622"/>
      <c r="E11" s="622"/>
      <c r="F11" s="591"/>
      <c r="G11" s="591"/>
      <c r="H11" s="591"/>
      <c r="I11" s="591"/>
      <c r="J11" s="591"/>
      <c r="K11" s="591"/>
      <c r="L11" s="591"/>
      <c r="M11" s="591"/>
      <c r="N11" s="591"/>
      <c r="O11" s="591"/>
      <c r="P11" s="591"/>
      <c r="Q11" s="591"/>
      <c r="R11" s="591"/>
      <c r="S11" s="591"/>
      <c r="T11" s="591"/>
      <c r="U11" s="591"/>
      <c r="V11" s="591"/>
      <c r="W11" s="591"/>
      <c r="X11" s="591"/>
      <c r="Y11" s="591"/>
    </row>
    <row r="12" spans="1:25" s="590" customFormat="1" ht="36" customHeight="1">
      <c r="B12" s="1933" t="s">
        <v>1500</v>
      </c>
      <c r="C12" s="1933"/>
      <c r="D12" s="622"/>
      <c r="E12" s="622"/>
      <c r="F12" s="591"/>
      <c r="G12" s="591"/>
      <c r="H12" s="591"/>
      <c r="I12" s="591"/>
      <c r="J12" s="591"/>
      <c r="K12" s="591"/>
      <c r="L12" s="591"/>
      <c r="M12" s="591"/>
      <c r="N12" s="591"/>
      <c r="O12" s="591"/>
      <c r="P12" s="591"/>
      <c r="Q12" s="591"/>
      <c r="R12" s="591"/>
      <c r="S12" s="591"/>
      <c r="T12" s="591"/>
      <c r="U12" s="591"/>
      <c r="V12" s="591"/>
      <c r="W12" s="591"/>
      <c r="X12" s="591"/>
      <c r="Y12" s="591"/>
    </row>
    <row r="13" spans="1:25" s="590" customFormat="1" ht="15.75">
      <c r="B13" s="1985" t="s">
        <v>1501</v>
      </c>
      <c r="C13" s="1985"/>
      <c r="D13" s="622"/>
      <c r="E13" s="622"/>
      <c r="F13" s="591"/>
      <c r="G13" s="591"/>
      <c r="H13" s="591"/>
      <c r="I13" s="591"/>
      <c r="J13" s="591"/>
      <c r="K13" s="591"/>
      <c r="L13" s="591"/>
      <c r="M13" s="591"/>
      <c r="N13" s="591"/>
      <c r="O13" s="591"/>
      <c r="P13" s="591"/>
      <c r="Q13" s="591"/>
      <c r="R13" s="591"/>
      <c r="S13" s="591"/>
      <c r="T13" s="591"/>
      <c r="U13" s="591"/>
      <c r="V13" s="591"/>
      <c r="W13" s="591"/>
      <c r="X13" s="591"/>
      <c r="Y13" s="591"/>
    </row>
    <row r="14" spans="1:25" s="590" customFormat="1" ht="15.75">
      <c r="F14" s="591"/>
      <c r="G14" s="591"/>
      <c r="H14" s="591"/>
      <c r="I14" s="591"/>
      <c r="J14" s="591"/>
      <c r="K14" s="591"/>
      <c r="L14" s="591"/>
      <c r="M14" s="591"/>
      <c r="N14" s="591"/>
      <c r="O14" s="591"/>
      <c r="P14" s="591"/>
      <c r="Q14" s="591"/>
      <c r="R14" s="591"/>
      <c r="S14" s="591"/>
      <c r="T14" s="591"/>
      <c r="U14" s="591"/>
      <c r="V14" s="591"/>
      <c r="W14" s="591"/>
      <c r="X14" s="591"/>
      <c r="Y14" s="591"/>
    </row>
    <row r="15" spans="1:25" s="590" customFormat="1" ht="15.75">
      <c r="A15" s="618" t="s">
        <v>1191</v>
      </c>
      <c r="B15" s="588" t="s">
        <v>1502</v>
      </c>
      <c r="F15" s="591"/>
      <c r="G15" s="591"/>
      <c r="H15" s="591"/>
      <c r="I15" s="591"/>
      <c r="J15" s="591"/>
      <c r="K15" s="591"/>
      <c r="L15" s="591"/>
      <c r="M15" s="591"/>
      <c r="N15" s="591"/>
      <c r="O15" s="591"/>
      <c r="P15" s="591"/>
      <c r="Q15" s="591"/>
      <c r="R15" s="591"/>
      <c r="S15" s="591"/>
      <c r="T15" s="591"/>
      <c r="U15" s="591"/>
      <c r="V15" s="591"/>
      <c r="W15" s="591"/>
      <c r="X15" s="591"/>
      <c r="Y15" s="591"/>
    </row>
    <row r="16" spans="1:25" s="590" customFormat="1" ht="31.5" customHeight="1">
      <c r="B16" s="1795" t="s">
        <v>1503</v>
      </c>
      <c r="C16" s="1795"/>
      <c r="D16" s="1795"/>
      <c r="E16" s="1795"/>
      <c r="F16" s="591"/>
      <c r="G16" s="591"/>
      <c r="H16" s="591"/>
      <c r="I16" s="591"/>
      <c r="J16" s="591"/>
      <c r="K16" s="591"/>
      <c r="L16" s="591"/>
      <c r="M16" s="591"/>
      <c r="N16" s="591"/>
      <c r="O16" s="591"/>
      <c r="P16" s="591"/>
      <c r="Q16" s="591"/>
      <c r="R16" s="591"/>
      <c r="S16" s="591"/>
      <c r="T16" s="591"/>
      <c r="U16" s="591"/>
      <c r="V16" s="591"/>
      <c r="W16" s="591"/>
      <c r="X16" s="591"/>
      <c r="Y16" s="591"/>
    </row>
    <row r="17" spans="1:25" s="590" customFormat="1" ht="15.75">
      <c r="E17" s="604" t="s">
        <v>1296</v>
      </c>
      <c r="F17" s="591"/>
      <c r="G17" s="591"/>
      <c r="H17" s="591"/>
      <c r="I17" s="591"/>
      <c r="J17" s="591"/>
      <c r="K17" s="591"/>
      <c r="L17" s="591"/>
      <c r="M17" s="591"/>
      <c r="N17" s="591"/>
      <c r="O17" s="591"/>
      <c r="P17" s="591"/>
      <c r="Q17" s="591"/>
      <c r="R17" s="591"/>
      <c r="S17" s="591"/>
      <c r="T17" s="591"/>
      <c r="U17" s="591"/>
      <c r="V17" s="591"/>
      <c r="W17" s="591"/>
      <c r="X17" s="591"/>
      <c r="Y17" s="591"/>
    </row>
    <row r="18" spans="1:25" s="590" customFormat="1" ht="31.5">
      <c r="B18" s="1935" t="s">
        <v>0</v>
      </c>
      <c r="C18" s="1935"/>
      <c r="D18" s="613" t="str">
        <f>D9</f>
        <v>For the year ended March 31, 2019</v>
      </c>
      <c r="E18" s="613" t="str">
        <f>E9</f>
        <v>For the year ended March 31, 2018</v>
      </c>
      <c r="F18" s="591"/>
      <c r="G18" s="591"/>
      <c r="H18" s="591"/>
      <c r="I18" s="591"/>
      <c r="J18" s="591"/>
      <c r="K18" s="591"/>
      <c r="L18" s="591"/>
      <c r="M18" s="591"/>
      <c r="N18" s="591"/>
      <c r="O18" s="591"/>
      <c r="P18" s="591"/>
      <c r="Q18" s="591"/>
      <c r="R18" s="591"/>
      <c r="S18" s="591"/>
      <c r="T18" s="591"/>
      <c r="U18" s="591"/>
      <c r="V18" s="591"/>
      <c r="W18" s="591"/>
      <c r="X18" s="591"/>
      <c r="Y18" s="591"/>
    </row>
    <row r="19" spans="1:25" s="590" customFormat="1" ht="30.75" customHeight="1">
      <c r="B19" s="1831" t="s">
        <v>1499</v>
      </c>
      <c r="C19" s="1832"/>
      <c r="D19" s="622"/>
      <c r="E19" s="622"/>
      <c r="F19" s="591"/>
      <c r="G19" s="591"/>
      <c r="H19" s="591"/>
      <c r="I19" s="591"/>
      <c r="J19" s="591"/>
      <c r="K19" s="591"/>
      <c r="L19" s="591"/>
      <c r="M19" s="591"/>
      <c r="N19" s="591"/>
      <c r="O19" s="591"/>
      <c r="P19" s="591"/>
      <c r="Q19" s="591"/>
      <c r="R19" s="591"/>
      <c r="S19" s="591"/>
      <c r="T19" s="591"/>
      <c r="U19" s="591"/>
      <c r="V19" s="591"/>
      <c r="W19" s="591"/>
      <c r="X19" s="591"/>
      <c r="Y19" s="591"/>
    </row>
    <row r="20" spans="1:25" s="590" customFormat="1" ht="32.25" customHeight="1">
      <c r="B20" s="1831" t="s">
        <v>1500</v>
      </c>
      <c r="C20" s="1832"/>
      <c r="D20" s="622"/>
      <c r="E20" s="622"/>
      <c r="F20" s="591"/>
      <c r="G20" s="591"/>
      <c r="H20" s="591"/>
      <c r="I20" s="591"/>
      <c r="J20" s="591"/>
      <c r="K20" s="591"/>
      <c r="L20" s="591"/>
      <c r="M20" s="591"/>
      <c r="N20" s="591"/>
      <c r="O20" s="591"/>
      <c r="P20" s="591"/>
      <c r="Q20" s="591"/>
      <c r="R20" s="591"/>
      <c r="S20" s="591"/>
      <c r="T20" s="591"/>
      <c r="U20" s="591"/>
      <c r="V20" s="591"/>
      <c r="W20" s="591"/>
      <c r="X20" s="591"/>
      <c r="Y20" s="591"/>
    </row>
    <row r="21" spans="1:25" s="590" customFormat="1" ht="15.75">
      <c r="B21" s="1985" t="s">
        <v>1504</v>
      </c>
      <c r="C21" s="1985"/>
      <c r="D21" s="622"/>
      <c r="E21" s="622"/>
      <c r="F21" s="591"/>
      <c r="G21" s="591"/>
      <c r="H21" s="591"/>
      <c r="I21" s="591"/>
      <c r="J21" s="591"/>
      <c r="K21" s="591"/>
      <c r="L21" s="591"/>
      <c r="M21" s="591"/>
      <c r="N21" s="591"/>
      <c r="O21" s="591"/>
      <c r="P21" s="591"/>
      <c r="Q21" s="591"/>
      <c r="R21" s="591"/>
      <c r="S21" s="591"/>
      <c r="T21" s="591"/>
      <c r="U21" s="591"/>
      <c r="V21" s="591"/>
      <c r="W21" s="591"/>
      <c r="X21" s="591"/>
      <c r="Y21" s="591"/>
    </row>
    <row r="22" spans="1:25" s="590" customFormat="1" ht="15.75">
      <c r="C22" s="604"/>
      <c r="D22" s="604"/>
      <c r="F22" s="591"/>
      <c r="G22" s="591"/>
      <c r="H22" s="591"/>
      <c r="I22" s="591"/>
      <c r="J22" s="591"/>
      <c r="K22" s="591"/>
      <c r="L22" s="591"/>
      <c r="M22" s="591"/>
      <c r="N22" s="591"/>
      <c r="O22" s="591"/>
      <c r="P22" s="591"/>
      <c r="Q22" s="591"/>
      <c r="R22" s="591"/>
      <c r="S22" s="591"/>
      <c r="T22" s="591"/>
      <c r="U22" s="591"/>
      <c r="V22" s="591"/>
      <c r="W22" s="591"/>
      <c r="X22" s="591"/>
      <c r="Y22" s="591"/>
    </row>
    <row r="23" spans="1:25" s="590" customFormat="1" ht="15.75">
      <c r="A23" s="618">
        <f>A5+1</f>
        <v>51</v>
      </c>
      <c r="B23" s="588" t="s">
        <v>1505</v>
      </c>
      <c r="C23" s="588"/>
      <c r="D23" s="588"/>
      <c r="F23" s="591"/>
      <c r="G23" s="591"/>
      <c r="H23" s="591"/>
      <c r="I23" s="591"/>
      <c r="J23" s="591"/>
      <c r="K23" s="591"/>
      <c r="L23" s="591"/>
      <c r="M23" s="591"/>
      <c r="N23" s="591"/>
      <c r="O23" s="591"/>
      <c r="P23" s="591"/>
      <c r="Q23" s="591"/>
      <c r="R23" s="591"/>
      <c r="S23" s="591"/>
      <c r="T23" s="591"/>
      <c r="U23" s="591"/>
      <c r="V23" s="591"/>
      <c r="W23" s="591"/>
      <c r="X23" s="591"/>
      <c r="Y23" s="591"/>
    </row>
    <row r="24" spans="1:25" s="590" customFormat="1" ht="31.5">
      <c r="B24" s="1807" t="s">
        <v>0</v>
      </c>
      <c r="C24" s="1809"/>
      <c r="D24" s="613" t="str">
        <f>D18</f>
        <v>For the year ended March 31, 2019</v>
      </c>
      <c r="E24" s="613" t="str">
        <f>E18</f>
        <v>For the year ended March 31, 2018</v>
      </c>
      <c r="F24" s="591"/>
      <c r="G24" s="591"/>
      <c r="H24" s="591"/>
      <c r="I24" s="591"/>
      <c r="J24" s="591"/>
      <c r="K24" s="591"/>
      <c r="L24" s="591"/>
      <c r="M24" s="591"/>
      <c r="N24" s="591"/>
      <c r="O24" s="591"/>
      <c r="P24" s="591"/>
      <c r="Q24" s="591"/>
      <c r="R24" s="591"/>
      <c r="S24" s="591"/>
      <c r="T24" s="591"/>
      <c r="U24" s="591"/>
      <c r="V24" s="591"/>
      <c r="W24" s="591"/>
      <c r="X24" s="591"/>
      <c r="Y24" s="591"/>
    </row>
    <row r="25" spans="1:25" s="590" customFormat="1" ht="15.75">
      <c r="B25" s="1933" t="s">
        <v>1506</v>
      </c>
      <c r="C25" s="1933"/>
      <c r="D25" s="622"/>
      <c r="E25" s="622"/>
      <c r="F25" s="591"/>
      <c r="G25" s="591"/>
      <c r="H25" s="591"/>
      <c r="I25" s="591"/>
      <c r="J25" s="591"/>
      <c r="K25" s="591"/>
      <c r="L25" s="591"/>
      <c r="M25" s="591"/>
      <c r="N25" s="591"/>
      <c r="O25" s="591"/>
      <c r="P25" s="591"/>
      <c r="Q25" s="591"/>
      <c r="R25" s="591"/>
      <c r="S25" s="591"/>
      <c r="T25" s="591"/>
      <c r="U25" s="591"/>
      <c r="V25" s="591"/>
      <c r="W25" s="591"/>
      <c r="X25" s="591"/>
      <c r="Y25" s="591"/>
    </row>
    <row r="26" spans="1:25" s="590" customFormat="1" ht="33.75" customHeight="1">
      <c r="B26" s="1933" t="s">
        <v>1507</v>
      </c>
      <c r="C26" s="1933"/>
      <c r="D26" s="622"/>
      <c r="E26" s="622"/>
      <c r="F26" s="591"/>
      <c r="G26" s="591"/>
      <c r="H26" s="591"/>
      <c r="I26" s="591"/>
      <c r="J26" s="591"/>
      <c r="K26" s="591"/>
      <c r="L26" s="591"/>
      <c r="M26" s="591"/>
      <c r="N26" s="591"/>
      <c r="O26" s="591"/>
      <c r="P26" s="591"/>
      <c r="Q26" s="591"/>
      <c r="R26" s="591"/>
      <c r="S26" s="591"/>
      <c r="T26" s="591"/>
      <c r="U26" s="591"/>
      <c r="V26" s="591"/>
      <c r="W26" s="591"/>
      <c r="X26" s="591"/>
      <c r="Y26" s="591"/>
    </row>
    <row r="27" spans="1:25" s="590" customFormat="1" ht="15.75">
      <c r="F27" s="591"/>
      <c r="G27" s="591"/>
      <c r="H27" s="591"/>
      <c r="I27" s="591"/>
      <c r="J27" s="591"/>
      <c r="K27" s="591"/>
      <c r="L27" s="591"/>
      <c r="M27" s="591"/>
      <c r="N27" s="591"/>
      <c r="O27" s="591"/>
      <c r="P27" s="591"/>
      <c r="Q27" s="591"/>
      <c r="R27" s="591"/>
      <c r="S27" s="591"/>
      <c r="T27" s="591"/>
      <c r="U27" s="591"/>
      <c r="V27" s="591"/>
      <c r="W27" s="591"/>
      <c r="X27" s="591"/>
      <c r="Y27" s="591"/>
    </row>
    <row r="28" spans="1:25" s="590" customFormat="1" ht="15.75" customHeight="1">
      <c r="A28" s="618">
        <f>A23+1</f>
        <v>52</v>
      </c>
      <c r="B28" s="2006" t="s">
        <v>1508</v>
      </c>
      <c r="C28" s="2006"/>
      <c r="D28" s="2006"/>
      <c r="E28" s="2006"/>
      <c r="F28" s="591"/>
      <c r="G28" s="591"/>
      <c r="H28" s="591"/>
      <c r="I28" s="591"/>
      <c r="J28" s="591"/>
      <c r="K28" s="591"/>
      <c r="L28" s="591"/>
      <c r="M28" s="591"/>
      <c r="N28" s="591"/>
      <c r="O28" s="591"/>
      <c r="P28" s="591"/>
      <c r="Q28" s="591"/>
      <c r="R28" s="591"/>
      <c r="S28" s="591"/>
      <c r="T28" s="591"/>
      <c r="U28" s="591"/>
      <c r="V28" s="591"/>
      <c r="W28" s="591"/>
      <c r="X28" s="591"/>
      <c r="Y28" s="591"/>
    </row>
    <row r="29" spans="1:25" s="590" customFormat="1" ht="31.5">
      <c r="B29" s="1807" t="s">
        <v>0</v>
      </c>
      <c r="C29" s="1809"/>
      <c r="D29" s="613" t="str">
        <f>D24</f>
        <v>For the year ended March 31, 2019</v>
      </c>
      <c r="E29" s="613" t="str">
        <f>E24</f>
        <v>For the year ended March 31, 2018</v>
      </c>
      <c r="F29" s="591"/>
      <c r="G29" s="591"/>
      <c r="H29" s="591"/>
      <c r="I29" s="591"/>
      <c r="J29" s="591"/>
      <c r="K29" s="591"/>
      <c r="L29" s="591"/>
      <c r="M29" s="591"/>
      <c r="N29" s="591"/>
      <c r="O29" s="591"/>
      <c r="P29" s="591"/>
      <c r="Q29" s="591"/>
      <c r="R29" s="591"/>
      <c r="S29" s="591"/>
      <c r="T29" s="591"/>
      <c r="U29" s="591"/>
      <c r="V29" s="591"/>
      <c r="W29" s="591"/>
      <c r="X29" s="591"/>
      <c r="Y29" s="591"/>
    </row>
    <row r="30" spans="1:25" s="590" customFormat="1" ht="15.75">
      <c r="B30" s="1751" t="s">
        <v>1509</v>
      </c>
      <c r="C30" s="1810"/>
      <c r="D30" s="597"/>
      <c r="E30" s="597"/>
      <c r="F30" s="591"/>
      <c r="G30" s="591"/>
      <c r="H30" s="591"/>
      <c r="I30" s="591"/>
      <c r="J30" s="591"/>
      <c r="K30" s="591"/>
      <c r="L30" s="591"/>
      <c r="M30" s="591"/>
      <c r="N30" s="591"/>
      <c r="O30" s="591"/>
      <c r="P30" s="591"/>
      <c r="Q30" s="591"/>
      <c r="R30" s="591"/>
      <c r="S30" s="591"/>
      <c r="T30" s="591"/>
      <c r="U30" s="591"/>
      <c r="V30" s="591"/>
      <c r="W30" s="591"/>
      <c r="X30" s="591"/>
      <c r="Y30" s="591"/>
    </row>
    <row r="31" spans="1:25" s="590" customFormat="1" ht="15.75">
      <c r="B31" s="1751" t="s">
        <v>1510</v>
      </c>
      <c r="C31" s="1810"/>
      <c r="D31" s="597"/>
      <c r="E31" s="597"/>
      <c r="F31" s="591"/>
      <c r="G31" s="591"/>
      <c r="H31" s="591"/>
      <c r="I31" s="591"/>
      <c r="J31" s="591"/>
      <c r="K31" s="591"/>
      <c r="L31" s="591"/>
      <c r="M31" s="591"/>
      <c r="N31" s="591"/>
      <c r="O31" s="591"/>
      <c r="P31" s="591"/>
      <c r="Q31" s="591"/>
      <c r="R31" s="591"/>
      <c r="S31" s="591"/>
      <c r="T31" s="591"/>
      <c r="U31" s="591"/>
      <c r="V31" s="591"/>
      <c r="W31" s="591"/>
      <c r="X31" s="591"/>
      <c r="Y31" s="591"/>
    </row>
    <row r="32" spans="1:25" s="590" customFormat="1" ht="15.75">
      <c r="B32" s="1751" t="s">
        <v>1511</v>
      </c>
      <c r="C32" s="1810"/>
      <c r="D32" s="597"/>
      <c r="E32" s="597"/>
      <c r="F32" s="591"/>
      <c r="G32" s="591"/>
      <c r="H32" s="591"/>
      <c r="I32" s="591"/>
      <c r="J32" s="591"/>
      <c r="K32" s="591"/>
      <c r="L32" s="591"/>
      <c r="M32" s="591"/>
      <c r="N32" s="591"/>
      <c r="O32" s="591"/>
      <c r="P32" s="591"/>
      <c r="Q32" s="591"/>
      <c r="R32" s="591"/>
      <c r="S32" s="591"/>
      <c r="T32" s="591"/>
      <c r="U32" s="591"/>
      <c r="V32" s="591"/>
      <c r="W32" s="591"/>
      <c r="X32" s="591"/>
      <c r="Y32" s="591"/>
    </row>
    <row r="33" spans="6:25" s="590" customFormat="1" ht="15.75">
      <c r="F33" s="591"/>
      <c r="G33" s="591"/>
      <c r="H33" s="591"/>
      <c r="I33" s="591"/>
      <c r="J33" s="591"/>
      <c r="K33" s="591"/>
      <c r="L33" s="591"/>
      <c r="M33" s="591"/>
      <c r="N33" s="591"/>
      <c r="O33" s="591"/>
      <c r="P33" s="591"/>
      <c r="Q33" s="591"/>
      <c r="R33" s="591"/>
      <c r="S33" s="591"/>
      <c r="T33" s="591"/>
      <c r="U33" s="591"/>
      <c r="V33" s="591"/>
      <c r="W33" s="591"/>
      <c r="X33" s="591"/>
      <c r="Y33" s="591"/>
    </row>
    <row r="34" spans="6:25" s="590" customFormat="1" ht="15.75">
      <c r="F34" s="591"/>
      <c r="G34" s="591"/>
      <c r="H34" s="591"/>
      <c r="I34" s="591"/>
      <c r="J34" s="591"/>
      <c r="K34" s="591"/>
      <c r="L34" s="591"/>
      <c r="M34" s="591"/>
      <c r="N34" s="591"/>
      <c r="O34" s="591"/>
      <c r="P34" s="591"/>
      <c r="Q34" s="591"/>
      <c r="R34" s="591"/>
      <c r="S34" s="591"/>
      <c r="T34" s="591"/>
      <c r="U34" s="591"/>
      <c r="V34" s="591"/>
      <c r="W34" s="591"/>
      <c r="X34" s="591"/>
      <c r="Y34" s="591"/>
    </row>
  </sheetData>
  <mergeCells count="20">
    <mergeCell ref="B21:C21"/>
    <mergeCell ref="B6:E6"/>
    <mergeCell ref="B7:E7"/>
    <mergeCell ref="B9:C9"/>
    <mergeCell ref="B10:C10"/>
    <mergeCell ref="B11:C11"/>
    <mergeCell ref="B12:C12"/>
    <mergeCell ref="B13:C13"/>
    <mergeCell ref="B16:E16"/>
    <mergeCell ref="B18:C18"/>
    <mergeCell ref="B19:C19"/>
    <mergeCell ref="B20:C20"/>
    <mergeCell ref="B31:C31"/>
    <mergeCell ref="B32:C32"/>
    <mergeCell ref="B24:C24"/>
    <mergeCell ref="B25:C25"/>
    <mergeCell ref="B26:C26"/>
    <mergeCell ref="B28:E28"/>
    <mergeCell ref="B29:C29"/>
    <mergeCell ref="B30:C30"/>
  </mergeCells>
  <pageMargins left="0.7" right="0.7" top="0.75" bottom="0.75" header="0.3" footer="0.3"/>
  <pageSetup paperSize="9" scale="94"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200"/>
  <sheetViews>
    <sheetView view="pageBreakPreview" workbookViewId="0">
      <selection activeCell="G68" sqref="G68"/>
    </sheetView>
  </sheetViews>
  <sheetFormatPr defaultRowHeight="12.75"/>
  <cols>
    <col min="1" max="1" width="5" style="491" customWidth="1"/>
    <col min="2" max="2" width="52.5703125" style="492" customWidth="1"/>
    <col min="3" max="3" width="6.140625" style="492" customWidth="1"/>
    <col min="4" max="4" width="15.140625" style="492" customWidth="1"/>
    <col min="5" max="5" width="19.28515625" style="492" customWidth="1"/>
    <col min="6" max="6" width="9.140625" style="492"/>
    <col min="7" max="128" width="9.140625" style="486"/>
    <col min="129" max="16384" width="9.140625" style="506"/>
  </cols>
  <sheetData>
    <row r="1" spans="1:128" s="486" customFormat="1">
      <c r="A1" s="2010"/>
      <c r="B1" s="2010"/>
      <c r="C1" s="2010"/>
      <c r="D1" s="2010"/>
      <c r="E1" s="2010"/>
    </row>
    <row r="2" spans="1:128" s="486" customFormat="1" ht="15.75">
      <c r="A2" s="2011" t="s">
        <v>541</v>
      </c>
      <c r="B2" s="2011"/>
      <c r="C2" s="2011"/>
      <c r="D2" s="2011"/>
      <c r="E2" s="2011"/>
    </row>
    <row r="3" spans="1:128" s="486" customFormat="1">
      <c r="A3" s="2012" t="s">
        <v>1002</v>
      </c>
      <c r="B3" s="2012"/>
      <c r="C3" s="2012"/>
      <c r="D3" s="2012"/>
      <c r="E3" s="2012"/>
    </row>
    <row r="4" spans="1:128" s="486" customFormat="1">
      <c r="A4" s="2013" t="s">
        <v>942</v>
      </c>
      <c r="B4" s="2013"/>
      <c r="C4" s="2013"/>
      <c r="D4" s="2013"/>
      <c r="E4" s="2013"/>
    </row>
    <row r="5" spans="1:128" s="486" customFormat="1">
      <c r="A5" s="2014" t="s">
        <v>943</v>
      </c>
      <c r="B5" s="2014"/>
      <c r="C5" s="2014"/>
      <c r="D5" s="2014"/>
      <c r="E5" s="2014"/>
    </row>
    <row r="6" spans="1:128" s="486" customFormat="1">
      <c r="A6" s="2010" t="s">
        <v>944</v>
      </c>
      <c r="B6" s="2010"/>
      <c r="C6" s="2010"/>
      <c r="D6" s="2010"/>
      <c r="E6" s="2010"/>
    </row>
    <row r="7" spans="1:128" s="486" customFormat="1">
      <c r="A7" s="2009" t="s">
        <v>945</v>
      </c>
      <c r="B7" s="2009"/>
      <c r="C7" s="2009"/>
      <c r="D7" s="2009"/>
      <c r="E7" s="2009"/>
    </row>
    <row r="8" spans="1:128" s="486" customFormat="1" ht="13.5" thickBot="1">
      <c r="A8" s="2009"/>
      <c r="B8" s="2009"/>
      <c r="C8" s="2009"/>
      <c r="D8" s="2009"/>
      <c r="E8" s="2009"/>
    </row>
    <row r="9" spans="1:128" s="486" customFormat="1" ht="13.5" thickBot="1">
      <c r="A9" s="487"/>
      <c r="B9" s="488" t="s">
        <v>946</v>
      </c>
      <c r="C9" s="488" t="s">
        <v>947</v>
      </c>
      <c r="D9" s="489" t="s">
        <v>948</v>
      </c>
      <c r="E9" s="490" t="s">
        <v>949</v>
      </c>
    </row>
    <row r="10" spans="1:128" s="486" customFormat="1">
      <c r="A10" s="491"/>
      <c r="B10" s="492"/>
      <c r="C10" s="492"/>
      <c r="D10" s="492"/>
      <c r="E10" s="493"/>
      <c r="F10" s="492"/>
    </row>
    <row r="11" spans="1:128" s="486" customFormat="1" ht="12.95" customHeight="1">
      <c r="A11" s="494" t="s">
        <v>790</v>
      </c>
      <c r="B11" s="495" t="s">
        <v>950</v>
      </c>
      <c r="C11" s="492"/>
      <c r="D11" s="496"/>
      <c r="E11" s="497"/>
      <c r="F11" s="492"/>
    </row>
    <row r="12" spans="1:128" s="486" customFormat="1" ht="12.95" customHeight="1">
      <c r="A12" s="494"/>
      <c r="B12" s="498" t="s">
        <v>951</v>
      </c>
      <c r="C12" s="492"/>
      <c r="D12" s="499"/>
      <c r="E12" s="500"/>
      <c r="F12" s="492"/>
    </row>
    <row r="13" spans="1:128" s="486" customFormat="1" ht="12.95" customHeight="1">
      <c r="A13" s="494"/>
      <c r="B13" s="492" t="s">
        <v>952</v>
      </c>
      <c r="C13" s="492"/>
      <c r="D13" s="496"/>
      <c r="E13" s="497"/>
      <c r="F13" s="492"/>
    </row>
    <row r="14" spans="1:128" s="486" customFormat="1" ht="12.95" customHeight="1">
      <c r="A14" s="491"/>
      <c r="B14" s="492"/>
      <c r="C14" s="492"/>
      <c r="D14" s="496"/>
      <c r="E14" s="497"/>
      <c r="F14" s="492"/>
    </row>
    <row r="15" spans="1:128" s="492" customFormat="1" ht="12.95" customHeight="1" thickBot="1">
      <c r="A15" s="491"/>
      <c r="B15" s="501" t="s">
        <v>762</v>
      </c>
      <c r="C15" s="502"/>
      <c r="D15" s="503"/>
      <c r="E15" s="504"/>
      <c r="G15" s="486"/>
      <c r="H15" s="486"/>
      <c r="I15" s="486"/>
      <c r="J15" s="486"/>
      <c r="K15" s="486"/>
      <c r="L15" s="486"/>
      <c r="M15" s="486"/>
      <c r="N15" s="486"/>
      <c r="O15" s="486"/>
      <c r="P15" s="486"/>
      <c r="Q15" s="486"/>
      <c r="R15" s="486"/>
      <c r="S15" s="486"/>
      <c r="T15" s="486"/>
      <c r="U15" s="486"/>
      <c r="V15" s="486"/>
      <c r="W15" s="486"/>
      <c r="X15" s="486"/>
      <c r="Y15" s="486"/>
      <c r="Z15" s="486"/>
      <c r="AA15" s="486"/>
      <c r="AB15" s="486"/>
      <c r="AC15" s="486"/>
      <c r="AD15" s="486"/>
      <c r="AE15" s="486"/>
      <c r="AF15" s="486"/>
      <c r="AG15" s="486"/>
      <c r="AH15" s="486"/>
      <c r="AI15" s="486"/>
      <c r="AJ15" s="486"/>
      <c r="AK15" s="486"/>
      <c r="AL15" s="486"/>
      <c r="AM15" s="486"/>
      <c r="AN15" s="486"/>
      <c r="AO15" s="486"/>
      <c r="AP15" s="486"/>
      <c r="AQ15" s="486"/>
      <c r="AR15" s="486"/>
      <c r="AS15" s="486"/>
      <c r="AT15" s="486"/>
      <c r="AU15" s="486"/>
      <c r="AV15" s="486"/>
      <c r="AW15" s="486"/>
      <c r="AX15" s="486"/>
      <c r="AY15" s="486"/>
      <c r="AZ15" s="486"/>
      <c r="BA15" s="486"/>
      <c r="BB15" s="486"/>
      <c r="BC15" s="486"/>
      <c r="BD15" s="486"/>
      <c r="DX15" s="486"/>
    </row>
    <row r="16" spans="1:128" s="492" customFormat="1" ht="12.95" customHeight="1" thickTop="1">
      <c r="A16" s="491"/>
      <c r="D16" s="496"/>
      <c r="E16" s="497"/>
      <c r="G16" s="486"/>
      <c r="H16" s="486"/>
      <c r="I16" s="486"/>
      <c r="J16" s="486"/>
      <c r="K16" s="486"/>
      <c r="L16" s="486"/>
      <c r="M16" s="486"/>
      <c r="N16" s="486"/>
      <c r="O16" s="486"/>
      <c r="P16" s="486"/>
      <c r="Q16" s="486"/>
      <c r="R16" s="486"/>
      <c r="S16" s="486"/>
      <c r="T16" s="486"/>
      <c r="U16" s="486"/>
      <c r="V16" s="486"/>
      <c r="W16" s="486"/>
      <c r="X16" s="486"/>
      <c r="Y16" s="486"/>
      <c r="Z16" s="486"/>
      <c r="AA16" s="486"/>
      <c r="AB16" s="486"/>
      <c r="AC16" s="486"/>
      <c r="AD16" s="486"/>
      <c r="AE16" s="486"/>
      <c r="AF16" s="486"/>
      <c r="AG16" s="486"/>
      <c r="AH16" s="486"/>
      <c r="AI16" s="486"/>
      <c r="AJ16" s="486"/>
      <c r="AK16" s="486"/>
      <c r="AL16" s="486"/>
      <c r="AM16" s="486"/>
      <c r="AN16" s="486"/>
      <c r="AO16" s="486"/>
      <c r="AP16" s="486"/>
      <c r="AQ16" s="486"/>
      <c r="AR16" s="486"/>
      <c r="AS16" s="486"/>
      <c r="AT16" s="486"/>
      <c r="AU16" s="486"/>
      <c r="AV16" s="486"/>
      <c r="AW16" s="486"/>
      <c r="AX16" s="486"/>
      <c r="AY16" s="486"/>
      <c r="AZ16" s="486"/>
      <c r="BA16" s="486"/>
      <c r="BB16" s="486"/>
      <c r="BC16" s="486"/>
      <c r="BD16" s="486"/>
      <c r="DX16" s="486"/>
    </row>
    <row r="17" spans="1:128" s="492" customFormat="1" ht="12.95" customHeight="1">
      <c r="A17" s="494" t="s">
        <v>791</v>
      </c>
      <c r="B17" s="495" t="s">
        <v>953</v>
      </c>
      <c r="D17" s="496"/>
      <c r="E17" s="497"/>
      <c r="G17" s="486"/>
      <c r="H17" s="486"/>
      <c r="I17" s="486"/>
      <c r="J17" s="486"/>
      <c r="K17" s="486"/>
      <c r="L17" s="486"/>
      <c r="M17" s="486"/>
      <c r="N17" s="486"/>
      <c r="O17" s="486"/>
      <c r="P17" s="486"/>
      <c r="Q17" s="486"/>
      <c r="R17" s="486"/>
      <c r="S17" s="486"/>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6"/>
      <c r="AX17" s="486"/>
      <c r="AY17" s="486"/>
      <c r="AZ17" s="486"/>
      <c r="BA17" s="486"/>
      <c r="BB17" s="486"/>
      <c r="BC17" s="486"/>
      <c r="BD17" s="486"/>
      <c r="DX17" s="486"/>
    </row>
    <row r="18" spans="1:128" s="492" customFormat="1">
      <c r="A18" s="491">
        <v>1</v>
      </c>
      <c r="B18" s="492" t="s">
        <v>954</v>
      </c>
      <c r="D18" s="496"/>
      <c r="E18" s="497"/>
      <c r="G18" s="486"/>
      <c r="H18" s="486"/>
      <c r="I18" s="486"/>
      <c r="J18" s="486"/>
      <c r="K18" s="486"/>
      <c r="L18" s="486"/>
      <c r="M18" s="486"/>
      <c r="N18" s="486"/>
      <c r="O18" s="486"/>
      <c r="P18" s="486"/>
      <c r="Q18" s="486"/>
      <c r="R18" s="486"/>
      <c r="S18" s="486"/>
      <c r="T18" s="486"/>
      <c r="U18" s="486"/>
      <c r="V18" s="486"/>
      <c r="W18" s="486"/>
      <c r="X18" s="486"/>
      <c r="Y18" s="486"/>
      <c r="Z18" s="486"/>
      <c r="AA18" s="486"/>
      <c r="AB18" s="486"/>
      <c r="AC18" s="486"/>
      <c r="AD18" s="486"/>
      <c r="AE18" s="486"/>
      <c r="AF18" s="486"/>
      <c r="AG18" s="486"/>
      <c r="AH18" s="486"/>
      <c r="AI18" s="486"/>
      <c r="AJ18" s="486"/>
      <c r="AK18" s="486"/>
      <c r="AL18" s="486"/>
      <c r="AM18" s="486"/>
      <c r="AN18" s="486"/>
      <c r="AO18" s="486"/>
      <c r="AP18" s="486"/>
      <c r="AQ18" s="486"/>
      <c r="AR18" s="486"/>
      <c r="AS18" s="486"/>
      <c r="AT18" s="486"/>
      <c r="AU18" s="486"/>
      <c r="AV18" s="486"/>
      <c r="AW18" s="486"/>
      <c r="AX18" s="486"/>
      <c r="AY18" s="486"/>
      <c r="AZ18" s="486"/>
      <c r="BA18" s="486"/>
      <c r="BB18" s="486"/>
      <c r="BC18" s="486"/>
      <c r="BD18" s="486"/>
      <c r="DX18" s="486"/>
    </row>
    <row r="19" spans="1:128" s="492" customFormat="1">
      <c r="A19" s="491"/>
      <c r="B19" s="492" t="s">
        <v>955</v>
      </c>
      <c r="D19" s="496"/>
      <c r="E19" s="497"/>
      <c r="G19" s="486"/>
      <c r="H19" s="486"/>
      <c r="I19" s="486"/>
      <c r="J19" s="486"/>
      <c r="K19" s="486"/>
      <c r="L19" s="486"/>
      <c r="M19" s="486"/>
      <c r="N19" s="486"/>
      <c r="O19" s="486"/>
      <c r="P19" s="486"/>
      <c r="Q19" s="486"/>
      <c r="R19" s="486"/>
      <c r="S19" s="486"/>
      <c r="T19" s="486"/>
      <c r="U19" s="486"/>
      <c r="V19" s="486"/>
      <c r="W19" s="486"/>
      <c r="X19" s="486"/>
      <c r="Y19" s="486"/>
      <c r="Z19" s="486"/>
      <c r="AA19" s="486"/>
      <c r="AB19" s="486"/>
      <c r="AC19" s="486"/>
      <c r="AD19" s="486"/>
      <c r="AE19" s="486"/>
      <c r="AF19" s="486"/>
      <c r="AG19" s="486"/>
      <c r="AH19" s="486"/>
      <c r="AI19" s="486"/>
      <c r="AJ19" s="486"/>
      <c r="AK19" s="486"/>
      <c r="AL19" s="486"/>
      <c r="AM19" s="486"/>
      <c r="AN19" s="486"/>
      <c r="AO19" s="486"/>
      <c r="AP19" s="486"/>
      <c r="AQ19" s="486"/>
      <c r="AR19" s="486"/>
      <c r="AS19" s="486"/>
      <c r="AT19" s="486"/>
      <c r="AU19" s="486"/>
      <c r="AV19" s="486"/>
      <c r="AW19" s="486"/>
      <c r="AX19" s="486"/>
      <c r="AY19" s="486"/>
      <c r="AZ19" s="486"/>
      <c r="BA19" s="486"/>
      <c r="BB19" s="486"/>
      <c r="BC19" s="486"/>
      <c r="BD19" s="486"/>
      <c r="DX19" s="486"/>
    </row>
    <row r="20" spans="1:128" s="492" customFormat="1">
      <c r="A20" s="491"/>
      <c r="B20" s="492" t="s">
        <v>956</v>
      </c>
      <c r="D20" s="496"/>
      <c r="E20" s="497"/>
      <c r="G20" s="486"/>
      <c r="H20" s="486"/>
      <c r="I20" s="486"/>
      <c r="J20" s="486"/>
      <c r="K20" s="486"/>
      <c r="L20" s="486"/>
      <c r="M20" s="486"/>
      <c r="N20" s="486"/>
      <c r="O20" s="486"/>
      <c r="P20" s="486"/>
      <c r="Q20" s="486"/>
      <c r="R20" s="486"/>
      <c r="S20" s="486"/>
      <c r="T20" s="486"/>
      <c r="U20" s="486"/>
      <c r="V20" s="486"/>
      <c r="W20" s="486"/>
      <c r="X20" s="486"/>
      <c r="Y20" s="486"/>
      <c r="Z20" s="486"/>
      <c r="AA20" s="486"/>
      <c r="AB20" s="486"/>
      <c r="AC20" s="486"/>
      <c r="AD20" s="486"/>
      <c r="AE20" s="486"/>
      <c r="AF20" s="486"/>
      <c r="AG20" s="486"/>
      <c r="AH20" s="486"/>
      <c r="AI20" s="486"/>
      <c r="AJ20" s="486"/>
      <c r="AK20" s="486"/>
      <c r="AL20" s="486"/>
      <c r="AM20" s="486"/>
      <c r="AN20" s="486"/>
      <c r="AO20" s="486"/>
      <c r="AP20" s="486"/>
      <c r="AQ20" s="486"/>
      <c r="AR20" s="486"/>
      <c r="AS20" s="486"/>
      <c r="AT20" s="486"/>
      <c r="AU20" s="486"/>
      <c r="AV20" s="486"/>
      <c r="AW20" s="486"/>
      <c r="AX20" s="486"/>
      <c r="AY20" s="486"/>
      <c r="AZ20" s="486"/>
      <c r="BA20" s="486"/>
      <c r="BB20" s="486"/>
      <c r="BC20" s="486"/>
      <c r="BD20" s="486"/>
      <c r="DX20" s="486"/>
    </row>
    <row r="21" spans="1:128" s="492" customFormat="1">
      <c r="A21" s="491"/>
      <c r="B21" s="492" t="s">
        <v>957</v>
      </c>
      <c r="D21" s="496"/>
      <c r="E21" s="497"/>
      <c r="G21" s="486"/>
      <c r="H21" s="486"/>
      <c r="I21" s="486"/>
      <c r="J21" s="486"/>
      <c r="K21" s="486"/>
      <c r="L21" s="486"/>
      <c r="M21" s="486"/>
      <c r="N21" s="486"/>
      <c r="O21" s="486"/>
      <c r="P21" s="486"/>
      <c r="Q21" s="486"/>
      <c r="R21" s="486"/>
      <c r="S21" s="486"/>
      <c r="T21" s="486"/>
      <c r="U21" s="486"/>
      <c r="V21" s="486"/>
      <c r="W21" s="486"/>
      <c r="X21" s="486"/>
      <c r="Y21" s="486"/>
      <c r="Z21" s="486"/>
      <c r="AA21" s="486"/>
      <c r="AB21" s="486"/>
      <c r="AC21" s="486"/>
      <c r="AD21" s="486"/>
      <c r="AE21" s="486"/>
      <c r="AF21" s="486"/>
      <c r="AG21" s="486"/>
      <c r="AH21" s="486"/>
      <c r="AI21" s="486"/>
      <c r="AJ21" s="486"/>
      <c r="AK21" s="486"/>
      <c r="AL21" s="486"/>
      <c r="AM21" s="486"/>
      <c r="AN21" s="486"/>
      <c r="AO21" s="486"/>
      <c r="AP21" s="486"/>
      <c r="AQ21" s="486"/>
      <c r="AR21" s="486"/>
      <c r="AS21" s="486"/>
      <c r="AT21" s="486"/>
      <c r="AU21" s="486"/>
      <c r="AV21" s="486"/>
      <c r="AW21" s="486"/>
      <c r="AX21" s="486"/>
      <c r="AY21" s="486"/>
      <c r="AZ21" s="486"/>
      <c r="BA21" s="486"/>
      <c r="BB21" s="486"/>
      <c r="BC21" s="486"/>
      <c r="BD21" s="486"/>
      <c r="DX21" s="486"/>
    </row>
    <row r="22" spans="1:128" s="492" customFormat="1">
      <c r="A22" s="491"/>
      <c r="B22" s="492" t="s">
        <v>958</v>
      </c>
      <c r="D22" s="496"/>
      <c r="E22" s="497"/>
      <c r="G22" s="486"/>
      <c r="H22" s="486"/>
      <c r="I22" s="486"/>
      <c r="J22" s="486"/>
      <c r="K22" s="486"/>
      <c r="L22" s="486"/>
      <c r="M22" s="486"/>
      <c r="N22" s="486"/>
      <c r="O22" s="486"/>
      <c r="P22" s="486"/>
      <c r="Q22" s="486"/>
      <c r="R22" s="486"/>
      <c r="S22" s="486"/>
      <c r="T22" s="486"/>
      <c r="U22" s="486"/>
      <c r="V22" s="486"/>
      <c r="W22" s="486"/>
      <c r="X22" s="486"/>
      <c r="Y22" s="486"/>
      <c r="Z22" s="486"/>
      <c r="AA22" s="486"/>
      <c r="AB22" s="486"/>
      <c r="AC22" s="486"/>
      <c r="AD22" s="486"/>
      <c r="AE22" s="486"/>
      <c r="AF22" s="486"/>
      <c r="AG22" s="486"/>
      <c r="AH22" s="486"/>
      <c r="AI22" s="486"/>
      <c r="AJ22" s="486"/>
      <c r="AK22" s="486"/>
      <c r="AL22" s="486"/>
      <c r="AM22" s="486"/>
      <c r="AN22" s="486"/>
      <c r="AO22" s="486"/>
      <c r="AP22" s="486"/>
      <c r="AQ22" s="486"/>
      <c r="AR22" s="486"/>
      <c r="AS22" s="486"/>
      <c r="AT22" s="486"/>
      <c r="AU22" s="486"/>
      <c r="AV22" s="486"/>
      <c r="AW22" s="486"/>
      <c r="AX22" s="486"/>
      <c r="AY22" s="486"/>
      <c r="AZ22" s="486"/>
      <c r="BA22" s="486"/>
      <c r="BB22" s="486"/>
      <c r="BC22" s="486"/>
      <c r="BD22" s="486"/>
      <c r="DX22" s="486"/>
    </row>
    <row r="23" spans="1:128" s="492" customFormat="1">
      <c r="A23" s="491"/>
      <c r="B23" s="505" t="s">
        <v>956</v>
      </c>
      <c r="D23" s="496"/>
      <c r="E23" s="497"/>
      <c r="G23" s="486"/>
      <c r="H23" s="486"/>
      <c r="I23" s="486"/>
      <c r="J23" s="486"/>
      <c r="K23" s="486"/>
      <c r="L23" s="486"/>
      <c r="M23" s="486"/>
      <c r="N23" s="486"/>
      <c r="O23" s="486"/>
      <c r="P23" s="486"/>
      <c r="Q23" s="486"/>
      <c r="R23" s="486"/>
      <c r="S23" s="486"/>
      <c r="T23" s="486"/>
      <c r="U23" s="486"/>
      <c r="V23" s="486"/>
      <c r="W23" s="486"/>
      <c r="X23" s="486"/>
      <c r="Y23" s="486"/>
      <c r="Z23" s="486"/>
      <c r="AA23" s="486"/>
      <c r="AB23" s="486"/>
      <c r="AC23" s="486"/>
      <c r="AD23" s="486"/>
      <c r="AE23" s="486"/>
      <c r="AF23" s="486"/>
      <c r="AG23" s="486"/>
      <c r="AH23" s="486"/>
      <c r="AI23" s="486"/>
      <c r="AJ23" s="486"/>
      <c r="AK23" s="486"/>
      <c r="AL23" s="486"/>
      <c r="AM23" s="486"/>
      <c r="AN23" s="486"/>
      <c r="AO23" s="486"/>
      <c r="AP23" s="486"/>
      <c r="AQ23" s="486"/>
      <c r="AR23" s="486"/>
      <c r="AS23" s="486"/>
      <c r="AT23" s="486"/>
      <c r="AU23" s="486"/>
      <c r="AV23" s="486"/>
      <c r="AW23" s="486"/>
      <c r="AX23" s="486"/>
      <c r="AY23" s="486"/>
      <c r="AZ23" s="486"/>
      <c r="BA23" s="486"/>
      <c r="BB23" s="486"/>
      <c r="BC23" s="486"/>
      <c r="BD23" s="486"/>
      <c r="DX23" s="486"/>
    </row>
    <row r="24" spans="1:128" s="492" customFormat="1">
      <c r="A24" s="491"/>
      <c r="B24" s="505" t="s">
        <v>957</v>
      </c>
      <c r="D24" s="496"/>
      <c r="E24" s="497"/>
      <c r="G24" s="486"/>
      <c r="H24" s="486"/>
      <c r="I24" s="486"/>
      <c r="J24" s="486"/>
      <c r="K24" s="486"/>
      <c r="L24" s="486"/>
      <c r="M24" s="486"/>
      <c r="N24" s="486"/>
      <c r="O24" s="486"/>
      <c r="P24" s="486"/>
      <c r="Q24" s="486"/>
      <c r="R24" s="486"/>
      <c r="S24" s="486"/>
      <c r="T24" s="486"/>
      <c r="U24" s="486"/>
      <c r="V24" s="486"/>
      <c r="W24" s="486"/>
      <c r="X24" s="486"/>
      <c r="Y24" s="486"/>
      <c r="Z24" s="486"/>
      <c r="AA24" s="486"/>
      <c r="AB24" s="486"/>
      <c r="AC24" s="486"/>
      <c r="AD24" s="486"/>
      <c r="AE24" s="486"/>
      <c r="AF24" s="486"/>
      <c r="AG24" s="486"/>
      <c r="AH24" s="486"/>
      <c r="AI24" s="486"/>
      <c r="AJ24" s="486"/>
      <c r="AK24" s="486"/>
      <c r="AL24" s="486"/>
      <c r="AM24" s="486"/>
      <c r="AN24" s="486"/>
      <c r="AO24" s="486"/>
      <c r="AP24" s="486"/>
      <c r="AQ24" s="486"/>
      <c r="AR24" s="486"/>
      <c r="AS24" s="486"/>
      <c r="AT24" s="486"/>
      <c r="AU24" s="486"/>
      <c r="AV24" s="486"/>
      <c r="AW24" s="486"/>
      <c r="AX24" s="486"/>
      <c r="AY24" s="486"/>
      <c r="AZ24" s="486"/>
      <c r="BA24" s="486"/>
      <c r="BB24" s="486"/>
      <c r="BC24" s="486"/>
      <c r="BD24" s="486"/>
      <c r="DX24" s="486"/>
    </row>
    <row r="25" spans="1:128" s="492" customFormat="1">
      <c r="A25" s="491">
        <f>A18+1</f>
        <v>2</v>
      </c>
      <c r="B25" s="492" t="s">
        <v>959</v>
      </c>
      <c r="D25" s="496"/>
      <c r="E25" s="497"/>
      <c r="G25" s="486"/>
      <c r="H25" s="486"/>
      <c r="I25" s="486"/>
      <c r="J25" s="486"/>
      <c r="K25" s="486"/>
      <c r="L25" s="486"/>
      <c r="M25" s="486"/>
      <c r="N25" s="486"/>
      <c r="O25" s="486"/>
      <c r="P25" s="486"/>
      <c r="Q25" s="486"/>
      <c r="R25" s="486"/>
      <c r="S25" s="486"/>
      <c r="T25" s="486"/>
      <c r="U25" s="486"/>
      <c r="V25" s="486"/>
      <c r="W25" s="486"/>
      <c r="X25" s="486"/>
      <c r="Y25" s="486"/>
      <c r="Z25" s="486"/>
      <c r="AA25" s="486"/>
      <c r="AB25" s="486"/>
      <c r="AC25" s="486"/>
      <c r="AD25" s="486"/>
      <c r="AE25" s="486"/>
      <c r="AF25" s="486"/>
      <c r="AG25" s="486"/>
      <c r="AH25" s="486"/>
      <c r="AI25" s="486"/>
      <c r="AJ25" s="486"/>
      <c r="AK25" s="486"/>
      <c r="AL25" s="486"/>
      <c r="AM25" s="486"/>
      <c r="AN25" s="486"/>
      <c r="AO25" s="486"/>
      <c r="AP25" s="486"/>
      <c r="AQ25" s="486"/>
      <c r="AR25" s="486"/>
      <c r="AS25" s="486"/>
      <c r="AT25" s="486"/>
      <c r="AU25" s="486"/>
      <c r="AV25" s="486"/>
      <c r="AW25" s="486"/>
      <c r="AX25" s="486"/>
      <c r="AY25" s="486"/>
      <c r="AZ25" s="486"/>
      <c r="BA25" s="486"/>
      <c r="BB25" s="486"/>
      <c r="BC25" s="486"/>
      <c r="BD25" s="486"/>
      <c r="DX25" s="486"/>
    </row>
    <row r="26" spans="1:128" s="492" customFormat="1">
      <c r="A26" s="491">
        <f>A25+1</f>
        <v>3</v>
      </c>
      <c r="B26" s="492" t="s">
        <v>792</v>
      </c>
      <c r="D26" s="496"/>
      <c r="E26" s="497"/>
      <c r="G26" s="486"/>
      <c r="H26" s="486"/>
      <c r="I26" s="486"/>
      <c r="J26" s="486"/>
      <c r="K26" s="486"/>
      <c r="L26" s="486"/>
      <c r="M26" s="486"/>
      <c r="N26" s="486"/>
      <c r="O26" s="486"/>
      <c r="P26" s="486"/>
      <c r="Q26" s="486"/>
      <c r="R26" s="486"/>
      <c r="S26" s="486"/>
      <c r="T26" s="486"/>
      <c r="U26" s="486"/>
      <c r="V26" s="486"/>
      <c r="W26" s="486"/>
      <c r="X26" s="486"/>
      <c r="Y26" s="486"/>
      <c r="Z26" s="486"/>
      <c r="AA26" s="486"/>
      <c r="AB26" s="486"/>
      <c r="AC26" s="486"/>
      <c r="AD26" s="486"/>
      <c r="AE26" s="486"/>
      <c r="AF26" s="486"/>
      <c r="AG26" s="486"/>
      <c r="AH26" s="486"/>
      <c r="AI26" s="486"/>
      <c r="AJ26" s="486"/>
      <c r="AK26" s="486"/>
      <c r="AL26" s="486"/>
      <c r="AM26" s="486"/>
      <c r="AN26" s="486"/>
      <c r="AO26" s="486"/>
      <c r="AP26" s="486"/>
      <c r="AQ26" s="486"/>
      <c r="AR26" s="486"/>
      <c r="AS26" s="486"/>
      <c r="AT26" s="486"/>
      <c r="AU26" s="486"/>
      <c r="AV26" s="486"/>
      <c r="AW26" s="486"/>
      <c r="AX26" s="486"/>
      <c r="AY26" s="486"/>
      <c r="AZ26" s="486"/>
      <c r="BA26" s="486"/>
      <c r="BB26" s="486"/>
      <c r="BC26" s="486"/>
      <c r="BD26" s="486"/>
      <c r="DX26" s="486"/>
    </row>
    <row r="27" spans="1:128" s="492" customFormat="1">
      <c r="A27" s="491">
        <f>A26+1</f>
        <v>4</v>
      </c>
      <c r="B27" s="492" t="s">
        <v>793</v>
      </c>
      <c r="D27" s="496"/>
      <c r="E27" s="497"/>
      <c r="G27" s="486"/>
      <c r="H27" s="486"/>
      <c r="I27" s="486"/>
      <c r="J27" s="486"/>
      <c r="K27" s="486"/>
      <c r="L27" s="486"/>
      <c r="M27" s="486"/>
      <c r="N27" s="486"/>
      <c r="O27" s="486"/>
      <c r="P27" s="486"/>
      <c r="Q27" s="486"/>
      <c r="R27" s="486"/>
      <c r="S27" s="486"/>
      <c r="T27" s="486"/>
      <c r="U27" s="486"/>
      <c r="V27" s="486"/>
      <c r="W27" s="486"/>
      <c r="X27" s="486"/>
      <c r="Y27" s="486"/>
      <c r="Z27" s="486"/>
      <c r="AA27" s="486"/>
      <c r="AB27" s="486"/>
      <c r="AC27" s="486"/>
      <c r="AD27" s="486"/>
      <c r="AE27" s="486"/>
      <c r="AF27" s="486"/>
      <c r="AG27" s="486"/>
      <c r="AH27" s="486"/>
      <c r="AI27" s="486"/>
      <c r="AJ27" s="486"/>
      <c r="AK27" s="486"/>
      <c r="AL27" s="486"/>
      <c r="AM27" s="486"/>
      <c r="AN27" s="486"/>
      <c r="AO27" s="486"/>
      <c r="AP27" s="486"/>
      <c r="AQ27" s="486"/>
      <c r="AR27" s="486"/>
      <c r="AS27" s="486"/>
      <c r="AT27" s="486"/>
      <c r="AU27" s="486"/>
      <c r="AV27" s="486"/>
      <c r="AW27" s="486"/>
      <c r="AX27" s="486"/>
      <c r="AY27" s="486"/>
      <c r="AZ27" s="486"/>
      <c r="BA27" s="486"/>
      <c r="BB27" s="486"/>
      <c r="BC27" s="486"/>
      <c r="BD27" s="486"/>
      <c r="DX27" s="486"/>
    </row>
    <row r="28" spans="1:128" s="492" customFormat="1">
      <c r="A28" s="491">
        <f>A27+1</f>
        <v>5</v>
      </c>
      <c r="B28" s="492" t="s">
        <v>794</v>
      </c>
      <c r="D28" s="496"/>
      <c r="E28" s="497"/>
      <c r="G28" s="486"/>
      <c r="H28" s="486"/>
      <c r="I28" s="486"/>
      <c r="J28" s="486"/>
      <c r="K28" s="486"/>
      <c r="L28" s="486"/>
      <c r="M28" s="486"/>
      <c r="N28" s="486"/>
      <c r="O28" s="486"/>
      <c r="P28" s="486"/>
      <c r="Q28" s="486"/>
      <c r="R28" s="486"/>
      <c r="S28" s="486"/>
      <c r="T28" s="486"/>
      <c r="U28" s="486"/>
      <c r="V28" s="486"/>
      <c r="W28" s="486"/>
      <c r="X28" s="486"/>
      <c r="Y28" s="486"/>
      <c r="Z28" s="486"/>
      <c r="AA28" s="486"/>
      <c r="AB28" s="486"/>
      <c r="AC28" s="486"/>
      <c r="AD28" s="486"/>
      <c r="AE28" s="486"/>
      <c r="AF28" s="486"/>
      <c r="AG28" s="486"/>
      <c r="AH28" s="486"/>
      <c r="AI28" s="486"/>
      <c r="AJ28" s="486"/>
      <c r="AK28" s="486"/>
      <c r="AL28" s="486"/>
      <c r="AM28" s="486"/>
      <c r="AN28" s="486"/>
      <c r="AO28" s="486"/>
      <c r="AP28" s="486"/>
      <c r="AQ28" s="486"/>
      <c r="AR28" s="486"/>
      <c r="AS28" s="486"/>
      <c r="AT28" s="486"/>
      <c r="AU28" s="486"/>
      <c r="AV28" s="486"/>
      <c r="AW28" s="486"/>
      <c r="AX28" s="486"/>
      <c r="AY28" s="486"/>
      <c r="AZ28" s="486"/>
      <c r="BA28" s="486"/>
      <c r="BB28" s="486"/>
      <c r="BC28" s="486"/>
      <c r="BD28" s="486"/>
      <c r="DX28" s="486"/>
    </row>
    <row r="29" spans="1:128" s="492" customFormat="1">
      <c r="A29" s="491">
        <f>A28+1</f>
        <v>6</v>
      </c>
      <c r="B29" s="492" t="s">
        <v>314</v>
      </c>
      <c r="D29" s="496"/>
      <c r="E29" s="497"/>
      <c r="G29" s="486"/>
      <c r="H29" s="486"/>
      <c r="I29" s="486"/>
      <c r="J29" s="486"/>
      <c r="K29" s="486"/>
      <c r="L29" s="486"/>
      <c r="M29" s="486"/>
      <c r="N29" s="486"/>
      <c r="O29" s="486"/>
      <c r="P29" s="486"/>
      <c r="Q29" s="486"/>
      <c r="R29" s="486"/>
      <c r="S29" s="486"/>
      <c r="T29" s="486"/>
      <c r="U29" s="486"/>
      <c r="V29" s="486"/>
      <c r="W29" s="486"/>
      <c r="X29" s="486"/>
      <c r="Y29" s="486"/>
      <c r="Z29" s="486"/>
      <c r="AA29" s="486"/>
      <c r="AB29" s="486"/>
      <c r="AC29" s="486"/>
      <c r="AD29" s="486"/>
      <c r="AE29" s="486"/>
      <c r="AF29" s="486"/>
      <c r="AG29" s="486"/>
      <c r="AH29" s="486"/>
      <c r="AI29" s="486"/>
      <c r="AJ29" s="486"/>
      <c r="AK29" s="486"/>
      <c r="AL29" s="486"/>
      <c r="AM29" s="486"/>
      <c r="AN29" s="486"/>
      <c r="AO29" s="486"/>
      <c r="AP29" s="486"/>
      <c r="AQ29" s="486"/>
      <c r="AR29" s="486"/>
      <c r="AS29" s="486"/>
      <c r="AT29" s="486"/>
      <c r="AU29" s="486"/>
      <c r="AV29" s="486"/>
      <c r="AW29" s="486"/>
      <c r="AX29" s="486"/>
      <c r="AY29" s="486"/>
      <c r="AZ29" s="486"/>
      <c r="BA29" s="486"/>
      <c r="BB29" s="486"/>
      <c r="BC29" s="486"/>
      <c r="BD29" s="486"/>
      <c r="DX29" s="486"/>
    </row>
    <row r="30" spans="1:128" s="492" customFormat="1">
      <c r="B30" s="492" t="s">
        <v>795</v>
      </c>
      <c r="D30" s="496"/>
      <c r="E30" s="497"/>
      <c r="G30" s="486"/>
      <c r="H30" s="486"/>
      <c r="I30" s="486"/>
      <c r="J30" s="486"/>
      <c r="K30" s="486"/>
      <c r="L30" s="486"/>
      <c r="M30" s="486"/>
      <c r="N30" s="486"/>
      <c r="O30" s="486"/>
      <c r="P30" s="486"/>
      <c r="Q30" s="486"/>
      <c r="R30" s="486"/>
      <c r="S30" s="486"/>
      <c r="T30" s="486"/>
      <c r="U30" s="486"/>
      <c r="V30" s="486"/>
      <c r="W30" s="486"/>
      <c r="X30" s="486"/>
      <c r="Y30" s="486"/>
      <c r="Z30" s="486"/>
      <c r="AA30" s="486"/>
      <c r="AB30" s="486"/>
      <c r="AC30" s="486"/>
      <c r="AD30" s="486"/>
      <c r="AE30" s="486"/>
      <c r="AF30" s="486"/>
      <c r="AG30" s="486"/>
      <c r="AH30" s="486"/>
      <c r="AI30" s="486"/>
      <c r="AJ30" s="486"/>
      <c r="AK30" s="486"/>
      <c r="AL30" s="486"/>
      <c r="AM30" s="486"/>
      <c r="AN30" s="486"/>
      <c r="AO30" s="486"/>
      <c r="AP30" s="486"/>
      <c r="AQ30" s="486"/>
      <c r="AR30" s="486"/>
      <c r="AS30" s="486"/>
      <c r="AT30" s="486"/>
      <c r="AU30" s="486"/>
      <c r="AV30" s="486"/>
      <c r="AW30" s="486"/>
      <c r="AX30" s="486"/>
      <c r="AY30" s="486"/>
      <c r="AZ30" s="486"/>
      <c r="BA30" s="486"/>
      <c r="BB30" s="486"/>
      <c r="BC30" s="486"/>
      <c r="BD30" s="486"/>
      <c r="DX30" s="486"/>
    </row>
    <row r="31" spans="1:128" s="492" customFormat="1">
      <c r="B31" s="492" t="s">
        <v>796</v>
      </c>
      <c r="D31" s="496"/>
      <c r="E31" s="497"/>
      <c r="G31" s="486"/>
      <c r="H31" s="486"/>
      <c r="I31" s="486"/>
      <c r="J31" s="486"/>
      <c r="K31" s="486"/>
      <c r="L31" s="486"/>
      <c r="M31" s="486"/>
      <c r="N31" s="486"/>
      <c r="O31" s="486"/>
      <c r="P31" s="486"/>
      <c r="Q31" s="486"/>
      <c r="R31" s="486"/>
      <c r="S31" s="486"/>
      <c r="T31" s="486"/>
      <c r="U31" s="486"/>
      <c r="V31" s="486"/>
      <c r="W31" s="486"/>
      <c r="X31" s="486"/>
      <c r="Y31" s="486"/>
      <c r="Z31" s="486"/>
      <c r="AA31" s="486"/>
      <c r="AB31" s="486"/>
      <c r="AC31" s="486"/>
      <c r="AD31" s="486"/>
      <c r="AE31" s="486"/>
      <c r="AF31" s="486"/>
      <c r="AG31" s="486"/>
      <c r="AH31" s="486"/>
      <c r="AI31" s="486"/>
      <c r="AJ31" s="486"/>
      <c r="AK31" s="486"/>
      <c r="AL31" s="486"/>
      <c r="AM31" s="486"/>
      <c r="AN31" s="486"/>
      <c r="AO31" s="486"/>
      <c r="AP31" s="486"/>
      <c r="AQ31" s="486"/>
      <c r="AR31" s="486"/>
      <c r="AS31" s="486"/>
      <c r="AT31" s="486"/>
      <c r="AU31" s="486"/>
      <c r="AV31" s="486"/>
      <c r="AW31" s="486"/>
      <c r="AX31" s="486"/>
      <c r="AY31" s="486"/>
      <c r="AZ31" s="486"/>
      <c r="BA31" s="486"/>
      <c r="BB31" s="486"/>
      <c r="BC31" s="486"/>
      <c r="BD31" s="486"/>
      <c r="DX31" s="486"/>
    </row>
    <row r="32" spans="1:128" s="492" customFormat="1">
      <c r="A32" s="491"/>
      <c r="B32" s="492" t="s">
        <v>797</v>
      </c>
      <c r="D32" s="496"/>
      <c r="E32" s="497"/>
      <c r="G32" s="486"/>
      <c r="H32" s="486"/>
      <c r="I32" s="486"/>
      <c r="J32" s="486"/>
      <c r="K32" s="486"/>
      <c r="L32" s="486"/>
      <c r="M32" s="486"/>
      <c r="N32" s="486"/>
      <c r="O32" s="486"/>
      <c r="P32" s="486"/>
      <c r="Q32" s="486"/>
      <c r="R32" s="486"/>
      <c r="S32" s="486"/>
      <c r="T32" s="486"/>
      <c r="U32" s="486"/>
      <c r="V32" s="486"/>
      <c r="W32" s="486"/>
      <c r="X32" s="486"/>
      <c r="Y32" s="486"/>
      <c r="Z32" s="486"/>
      <c r="AA32" s="486"/>
      <c r="AB32" s="486"/>
      <c r="AC32" s="486"/>
      <c r="AD32" s="486"/>
      <c r="AE32" s="486"/>
      <c r="AF32" s="486"/>
      <c r="AG32" s="486"/>
      <c r="AH32" s="486"/>
      <c r="AI32" s="486"/>
      <c r="AJ32" s="486"/>
      <c r="AK32" s="486"/>
      <c r="AL32" s="486"/>
      <c r="AM32" s="486"/>
      <c r="AN32" s="486"/>
      <c r="AO32" s="486"/>
      <c r="AP32" s="486"/>
      <c r="AQ32" s="486"/>
      <c r="AR32" s="486"/>
      <c r="AS32" s="486"/>
      <c r="AT32" s="486"/>
      <c r="AU32" s="486"/>
      <c r="AV32" s="486"/>
      <c r="AW32" s="486"/>
      <c r="AX32" s="486"/>
      <c r="AY32" s="486"/>
      <c r="AZ32" s="486"/>
      <c r="BA32" s="486"/>
      <c r="BB32" s="486"/>
      <c r="BC32" s="486"/>
      <c r="BD32" s="486"/>
      <c r="DX32" s="486"/>
    </row>
    <row r="33" spans="1:128" s="492" customFormat="1">
      <c r="A33" s="491"/>
      <c r="B33" s="492" t="s">
        <v>798</v>
      </c>
      <c r="D33" s="496"/>
      <c r="E33" s="497"/>
      <c r="G33" s="486"/>
      <c r="H33" s="486"/>
      <c r="I33" s="486"/>
      <c r="J33" s="486"/>
      <c r="K33" s="486"/>
      <c r="L33" s="486"/>
      <c r="M33" s="486"/>
      <c r="N33" s="486"/>
      <c r="O33" s="486"/>
      <c r="P33" s="486"/>
      <c r="Q33" s="486"/>
      <c r="R33" s="486"/>
      <c r="S33" s="486"/>
      <c r="T33" s="486"/>
      <c r="U33" s="486"/>
      <c r="V33" s="486"/>
      <c r="W33" s="486"/>
      <c r="X33" s="486"/>
      <c r="Y33" s="486"/>
      <c r="Z33" s="486"/>
      <c r="AA33" s="486"/>
      <c r="AB33" s="486"/>
      <c r="AC33" s="486"/>
      <c r="AD33" s="486"/>
      <c r="AE33" s="486"/>
      <c r="AF33" s="486"/>
      <c r="AG33" s="486"/>
      <c r="AH33" s="486"/>
      <c r="AI33" s="486"/>
      <c r="AJ33" s="486"/>
      <c r="AK33" s="486"/>
      <c r="AL33" s="486"/>
      <c r="AM33" s="486"/>
      <c r="AN33" s="486"/>
      <c r="AO33" s="486"/>
      <c r="AP33" s="486"/>
      <c r="AQ33" s="486"/>
      <c r="AR33" s="486"/>
      <c r="AS33" s="486"/>
      <c r="AT33" s="486"/>
      <c r="AU33" s="486"/>
      <c r="AV33" s="486"/>
      <c r="AW33" s="486"/>
      <c r="AX33" s="486"/>
      <c r="AY33" s="486"/>
      <c r="AZ33" s="486"/>
      <c r="BA33" s="486"/>
      <c r="BB33" s="486"/>
      <c r="BC33" s="486"/>
      <c r="BD33" s="486"/>
      <c r="DX33" s="486"/>
    </row>
    <row r="34" spans="1:128" s="492" customFormat="1">
      <c r="A34" s="491"/>
      <c r="B34" s="492" t="s">
        <v>799</v>
      </c>
      <c r="D34" s="496"/>
      <c r="E34" s="497"/>
      <c r="G34" s="486"/>
      <c r="H34" s="486"/>
      <c r="I34" s="486"/>
      <c r="J34" s="486"/>
      <c r="K34" s="486"/>
      <c r="L34" s="486"/>
      <c r="M34" s="486"/>
      <c r="N34" s="486"/>
      <c r="O34" s="486"/>
      <c r="P34" s="486"/>
      <c r="Q34" s="486"/>
      <c r="R34" s="486"/>
      <c r="S34" s="486"/>
      <c r="T34" s="486"/>
      <c r="U34" s="486"/>
      <c r="V34" s="486"/>
      <c r="W34" s="486"/>
      <c r="X34" s="486"/>
      <c r="Y34" s="486"/>
      <c r="Z34" s="486"/>
      <c r="AA34" s="486"/>
      <c r="AB34" s="486"/>
      <c r="AC34" s="486"/>
      <c r="AD34" s="486"/>
      <c r="AE34" s="486"/>
      <c r="AF34" s="486"/>
      <c r="AG34" s="486"/>
      <c r="AH34" s="486"/>
      <c r="AI34" s="486"/>
      <c r="AJ34" s="486"/>
      <c r="AK34" s="486"/>
      <c r="AL34" s="486"/>
      <c r="AM34" s="486"/>
      <c r="AN34" s="486"/>
      <c r="AO34" s="486"/>
      <c r="AP34" s="486"/>
      <c r="AQ34" s="486"/>
      <c r="AR34" s="486"/>
      <c r="AS34" s="486"/>
      <c r="AT34" s="486"/>
      <c r="AU34" s="486"/>
      <c r="AV34" s="486"/>
      <c r="AW34" s="486"/>
      <c r="AX34" s="486"/>
      <c r="AY34" s="486"/>
      <c r="AZ34" s="486"/>
      <c r="BA34" s="486"/>
      <c r="BB34" s="486"/>
      <c r="BC34" s="486"/>
      <c r="BD34" s="486"/>
      <c r="DX34" s="486"/>
    </row>
    <row r="35" spans="1:128">
      <c r="B35" s="492" t="s">
        <v>800</v>
      </c>
      <c r="D35" s="496"/>
      <c r="E35" s="497"/>
    </row>
    <row r="36" spans="1:128">
      <c r="B36" s="492" t="s">
        <v>801</v>
      </c>
      <c r="D36" s="496"/>
      <c r="E36" s="497" t="s">
        <v>960</v>
      </c>
    </row>
    <row r="37" spans="1:128">
      <c r="A37" s="491">
        <f>A29+1</f>
        <v>7</v>
      </c>
      <c r="B37" s="492" t="s">
        <v>802</v>
      </c>
      <c r="D37" s="496"/>
      <c r="E37" s="497"/>
    </row>
    <row r="38" spans="1:128">
      <c r="A38" s="491">
        <f>A37+1</f>
        <v>8</v>
      </c>
      <c r="B38" s="492" t="s">
        <v>803</v>
      </c>
      <c r="D38" s="496"/>
      <c r="E38" s="497"/>
    </row>
    <row r="39" spans="1:128">
      <c r="A39" s="491">
        <f>+A38+1</f>
        <v>9</v>
      </c>
      <c r="B39" s="492" t="s">
        <v>804</v>
      </c>
      <c r="D39" s="496"/>
      <c r="E39" s="497"/>
    </row>
    <row r="40" spans="1:128">
      <c r="A40" s="491">
        <f>A39+1</f>
        <v>10</v>
      </c>
      <c r="B40" s="493" t="s">
        <v>805</v>
      </c>
      <c r="D40" s="496"/>
      <c r="E40" s="497"/>
    </row>
    <row r="41" spans="1:128">
      <c r="B41" s="493" t="s">
        <v>806</v>
      </c>
      <c r="D41" s="496"/>
      <c r="E41" s="497"/>
    </row>
    <row r="42" spans="1:128">
      <c r="B42" s="493" t="s">
        <v>807</v>
      </c>
      <c r="D42" s="496"/>
      <c r="E42" s="497"/>
    </row>
    <row r="43" spans="1:128">
      <c r="A43" s="491">
        <f>A40+1</f>
        <v>11</v>
      </c>
      <c r="B43" s="492" t="s">
        <v>961</v>
      </c>
      <c r="D43" s="496"/>
      <c r="E43" s="497"/>
    </row>
    <row r="44" spans="1:128">
      <c r="A44" s="491">
        <f>A43+1</f>
        <v>12</v>
      </c>
      <c r="B44" s="492" t="s">
        <v>962</v>
      </c>
      <c r="D44" s="496"/>
      <c r="E44" s="497"/>
    </row>
    <row r="45" spans="1:128">
      <c r="A45" s="491">
        <f>A44+1</f>
        <v>13</v>
      </c>
      <c r="B45" s="492" t="s">
        <v>963</v>
      </c>
      <c r="D45" s="496"/>
      <c r="E45" s="497"/>
    </row>
    <row r="46" spans="1:128" s="486" customFormat="1" ht="12.95" customHeight="1">
      <c r="A46" s="491">
        <v>14</v>
      </c>
      <c r="B46" s="492" t="s">
        <v>964</v>
      </c>
      <c r="C46" s="492"/>
      <c r="D46" s="496"/>
      <c r="E46" s="497"/>
      <c r="F46" s="492"/>
    </row>
    <row r="47" spans="1:128">
      <c r="D47" s="496"/>
      <c r="E47" s="497"/>
    </row>
    <row r="48" spans="1:128" s="486" customFormat="1">
      <c r="A48" s="491"/>
      <c r="B48" s="492"/>
      <c r="C48" s="492"/>
      <c r="D48" s="496"/>
      <c r="E48" s="497"/>
      <c r="F48" s="492"/>
    </row>
    <row r="49" spans="1:6" s="486" customFormat="1" ht="13.5" thickBot="1">
      <c r="A49" s="491"/>
      <c r="B49" s="501" t="s">
        <v>763</v>
      </c>
      <c r="C49" s="502"/>
      <c r="D49" s="503"/>
      <c r="E49" s="504"/>
      <c r="F49" s="492"/>
    </row>
    <row r="50" spans="1:6" s="486" customFormat="1" ht="14.25" thickTop="1" thickBot="1">
      <c r="A50" s="491"/>
      <c r="B50" s="494"/>
      <c r="C50" s="491"/>
      <c r="D50" s="507"/>
      <c r="E50" s="508"/>
      <c r="F50" s="492"/>
    </row>
    <row r="51" spans="1:6" s="486" customFormat="1" ht="13.5" thickBot="1">
      <c r="A51" s="491"/>
      <c r="B51" s="487" t="s">
        <v>965</v>
      </c>
      <c r="C51" s="509"/>
      <c r="D51" s="510"/>
      <c r="E51" s="511"/>
    </row>
    <row r="52" spans="1:6" s="486" customFormat="1">
      <c r="A52" s="491"/>
      <c r="B52" s="494"/>
      <c r="C52" s="491"/>
      <c r="D52" s="507"/>
      <c r="E52" s="508"/>
      <c r="F52" s="492"/>
    </row>
    <row r="53" spans="1:6" s="486" customFormat="1">
      <c r="A53" s="494" t="s">
        <v>808</v>
      </c>
      <c r="B53" s="495" t="s">
        <v>966</v>
      </c>
      <c r="C53" s="492"/>
      <c r="D53" s="496"/>
      <c r="E53" s="497"/>
      <c r="F53" s="492"/>
    </row>
    <row r="54" spans="1:6" s="486" customFormat="1">
      <c r="A54" s="491"/>
      <c r="B54" s="492"/>
      <c r="C54" s="492"/>
      <c r="D54" s="496"/>
      <c r="E54" s="497"/>
      <c r="F54" s="492"/>
    </row>
    <row r="55" spans="1:6" s="486" customFormat="1">
      <c r="A55" s="491">
        <v>1</v>
      </c>
      <c r="B55" s="492" t="s">
        <v>967</v>
      </c>
      <c r="C55" s="492"/>
      <c r="D55" s="496"/>
      <c r="E55" s="497"/>
      <c r="F55" s="492"/>
    </row>
    <row r="56" spans="1:6" s="486" customFormat="1">
      <c r="A56" s="491">
        <v>2</v>
      </c>
      <c r="B56" s="492" t="s">
        <v>968</v>
      </c>
      <c r="C56" s="492"/>
      <c r="D56" s="496"/>
      <c r="E56" s="497"/>
      <c r="F56" s="492"/>
    </row>
    <row r="57" spans="1:6" s="486" customFormat="1">
      <c r="A57" s="491">
        <v>3</v>
      </c>
      <c r="B57" s="492" t="s">
        <v>969</v>
      </c>
      <c r="C57" s="492"/>
      <c r="D57" s="496"/>
      <c r="E57" s="497"/>
      <c r="F57" s="492"/>
    </row>
    <row r="58" spans="1:6" s="486" customFormat="1">
      <c r="A58" s="512"/>
      <c r="B58" s="578" t="s">
        <v>992</v>
      </c>
      <c r="C58" s="580"/>
      <c r="D58" s="581"/>
      <c r="E58" s="582"/>
      <c r="F58" s="492"/>
    </row>
    <row r="59" spans="1:6" s="486" customFormat="1" ht="13.5" thickBot="1">
      <c r="A59" s="576"/>
      <c r="B59" s="579"/>
      <c r="C59" s="492"/>
      <c r="D59" s="496"/>
      <c r="E59" s="497"/>
      <c r="F59" s="492"/>
    </row>
    <row r="60" spans="1:6" s="486" customFormat="1" ht="13.5" thickBot="1">
      <c r="A60" s="487"/>
      <c r="B60" s="487" t="s">
        <v>809</v>
      </c>
      <c r="C60" s="513"/>
      <c r="D60" s="514"/>
      <c r="E60" s="515"/>
      <c r="F60" s="492"/>
    </row>
    <row r="61" spans="1:6" s="486" customFormat="1">
      <c r="A61" s="512"/>
    </row>
    <row r="62" spans="1:6" s="486" customFormat="1">
      <c r="A62" s="516"/>
      <c r="B62" s="516"/>
    </row>
    <row r="63" spans="1:6" s="486" customFormat="1">
      <c r="A63" s="491"/>
      <c r="D63" s="517"/>
    </row>
    <row r="64" spans="1:6" s="486" customFormat="1">
      <c r="A64" s="516" t="s">
        <v>970</v>
      </c>
      <c r="C64" s="517" t="s">
        <v>458</v>
      </c>
      <c r="E64" s="517" t="s">
        <v>971</v>
      </c>
    </row>
    <row r="65" spans="1:5" s="486" customFormat="1">
      <c r="A65" s="512"/>
      <c r="E65" s="517" t="s">
        <v>972</v>
      </c>
    </row>
    <row r="66" spans="1:5" s="486" customFormat="1">
      <c r="A66" s="518" t="s">
        <v>973</v>
      </c>
    </row>
    <row r="67" spans="1:5" s="486" customFormat="1">
      <c r="A67" s="512"/>
      <c r="B67" s="486" t="s">
        <v>974</v>
      </c>
    </row>
    <row r="68" spans="1:5" s="486" customFormat="1">
      <c r="A68" s="512"/>
      <c r="B68" s="486" t="s">
        <v>975</v>
      </c>
    </row>
    <row r="69" spans="1:5" s="486" customFormat="1">
      <c r="A69" s="512"/>
      <c r="B69" s="486" t="s">
        <v>976</v>
      </c>
    </row>
    <row r="70" spans="1:5" s="486" customFormat="1">
      <c r="A70" s="512"/>
    </row>
    <row r="71" spans="1:5" s="486" customFormat="1">
      <c r="A71" s="512"/>
    </row>
    <row r="72" spans="1:5" s="486" customFormat="1">
      <c r="A72" s="512"/>
    </row>
    <row r="73" spans="1:5" s="486" customFormat="1">
      <c r="A73" s="512"/>
    </row>
    <row r="74" spans="1:5" s="486" customFormat="1">
      <c r="A74" s="512"/>
    </row>
    <row r="75" spans="1:5" s="486" customFormat="1">
      <c r="A75" s="512"/>
    </row>
    <row r="76" spans="1:5" s="486" customFormat="1">
      <c r="A76" s="512"/>
    </row>
    <row r="77" spans="1:5" s="486" customFormat="1">
      <c r="A77" s="512"/>
    </row>
    <row r="78" spans="1:5" s="486" customFormat="1">
      <c r="A78" s="512"/>
    </row>
    <row r="79" spans="1:5" s="486" customFormat="1">
      <c r="A79" s="512"/>
    </row>
    <row r="80" spans="1:5" s="486" customFormat="1">
      <c r="A80" s="512"/>
    </row>
    <row r="81" spans="1:1" s="486" customFormat="1">
      <c r="A81" s="512"/>
    </row>
    <row r="82" spans="1:1" s="486" customFormat="1">
      <c r="A82" s="512"/>
    </row>
    <row r="83" spans="1:1" s="486" customFormat="1">
      <c r="A83" s="512"/>
    </row>
    <row r="84" spans="1:1" s="486" customFormat="1">
      <c r="A84" s="512"/>
    </row>
    <row r="85" spans="1:1" s="486" customFormat="1">
      <c r="A85" s="512"/>
    </row>
    <row r="86" spans="1:1" s="486" customFormat="1">
      <c r="A86" s="512"/>
    </row>
    <row r="87" spans="1:1" s="486" customFormat="1">
      <c r="A87" s="512"/>
    </row>
    <row r="88" spans="1:1" s="486" customFormat="1">
      <c r="A88" s="512"/>
    </row>
    <row r="89" spans="1:1" s="486" customFormat="1">
      <c r="A89" s="512"/>
    </row>
    <row r="90" spans="1:1" s="486" customFormat="1">
      <c r="A90" s="512"/>
    </row>
    <row r="91" spans="1:1" s="486" customFormat="1">
      <c r="A91" s="512"/>
    </row>
    <row r="92" spans="1:1" s="486" customFormat="1">
      <c r="A92" s="512"/>
    </row>
    <row r="93" spans="1:1" s="486" customFormat="1">
      <c r="A93" s="512"/>
    </row>
    <row r="94" spans="1:1" s="486" customFormat="1">
      <c r="A94" s="512"/>
    </row>
    <row r="95" spans="1:1" s="486" customFormat="1">
      <c r="A95" s="512"/>
    </row>
    <row r="96" spans="1:1" s="486" customFormat="1">
      <c r="A96" s="512"/>
    </row>
    <row r="97" spans="1:1" s="486" customFormat="1">
      <c r="A97" s="512"/>
    </row>
    <row r="98" spans="1:1" s="486" customFormat="1">
      <c r="A98" s="512"/>
    </row>
    <row r="99" spans="1:1" s="486" customFormat="1">
      <c r="A99" s="512"/>
    </row>
    <row r="100" spans="1:1" s="486" customFormat="1">
      <c r="A100" s="512"/>
    </row>
    <row r="101" spans="1:1" s="486" customFormat="1">
      <c r="A101" s="512"/>
    </row>
    <row r="102" spans="1:1" s="486" customFormat="1">
      <c r="A102" s="512"/>
    </row>
    <row r="103" spans="1:1" s="486" customFormat="1">
      <c r="A103" s="512"/>
    </row>
    <row r="104" spans="1:1" s="486" customFormat="1">
      <c r="A104" s="512"/>
    </row>
    <row r="105" spans="1:1" s="486" customFormat="1">
      <c r="A105" s="512"/>
    </row>
    <row r="106" spans="1:1" s="486" customFormat="1">
      <c r="A106" s="512"/>
    </row>
    <row r="107" spans="1:1" s="486" customFormat="1">
      <c r="A107" s="512"/>
    </row>
    <row r="108" spans="1:1" s="486" customFormat="1">
      <c r="A108" s="512"/>
    </row>
    <row r="109" spans="1:1" s="486" customFormat="1">
      <c r="A109" s="512"/>
    </row>
    <row r="110" spans="1:1" s="486" customFormat="1">
      <c r="A110" s="512"/>
    </row>
    <row r="111" spans="1:1" s="486" customFormat="1">
      <c r="A111" s="512"/>
    </row>
    <row r="112" spans="1:1" s="486" customFormat="1">
      <c r="A112" s="512"/>
    </row>
    <row r="113" spans="1:1" s="486" customFormat="1">
      <c r="A113" s="512"/>
    </row>
    <row r="114" spans="1:1" s="486" customFormat="1">
      <c r="A114" s="512"/>
    </row>
    <row r="115" spans="1:1" s="486" customFormat="1">
      <c r="A115" s="512"/>
    </row>
    <row r="116" spans="1:1" s="486" customFormat="1">
      <c r="A116" s="512"/>
    </row>
    <row r="117" spans="1:1" s="486" customFormat="1">
      <c r="A117" s="512"/>
    </row>
    <row r="118" spans="1:1" s="486" customFormat="1">
      <c r="A118" s="512"/>
    </row>
    <row r="119" spans="1:1" s="486" customFormat="1">
      <c r="A119" s="512"/>
    </row>
    <row r="120" spans="1:1" s="486" customFormat="1">
      <c r="A120" s="512"/>
    </row>
    <row r="121" spans="1:1" s="486" customFormat="1">
      <c r="A121" s="512"/>
    </row>
    <row r="122" spans="1:1" s="486" customFormat="1">
      <c r="A122" s="512"/>
    </row>
    <row r="123" spans="1:1" s="486" customFormat="1">
      <c r="A123" s="512"/>
    </row>
    <row r="124" spans="1:1" s="486" customFormat="1">
      <c r="A124" s="512"/>
    </row>
    <row r="125" spans="1:1" s="486" customFormat="1">
      <c r="A125" s="512"/>
    </row>
    <row r="126" spans="1:1" s="486" customFormat="1">
      <c r="A126" s="512"/>
    </row>
    <row r="127" spans="1:1" s="486" customFormat="1">
      <c r="A127" s="512"/>
    </row>
    <row r="128" spans="1:1" s="486" customFormat="1">
      <c r="A128" s="512"/>
    </row>
    <row r="129" spans="1:1" s="486" customFormat="1">
      <c r="A129" s="512"/>
    </row>
    <row r="130" spans="1:1" s="486" customFormat="1">
      <c r="A130" s="512"/>
    </row>
    <row r="131" spans="1:1" s="486" customFormat="1">
      <c r="A131" s="512"/>
    </row>
    <row r="132" spans="1:1" s="486" customFormat="1">
      <c r="A132" s="512"/>
    </row>
    <row r="133" spans="1:1" s="486" customFormat="1">
      <c r="A133" s="512"/>
    </row>
    <row r="134" spans="1:1" s="486" customFormat="1">
      <c r="A134" s="512"/>
    </row>
    <row r="135" spans="1:1" s="486" customFormat="1">
      <c r="A135" s="512"/>
    </row>
    <row r="136" spans="1:1" s="486" customFormat="1">
      <c r="A136" s="512"/>
    </row>
    <row r="137" spans="1:1" s="486" customFormat="1">
      <c r="A137" s="512"/>
    </row>
    <row r="138" spans="1:1" s="486" customFormat="1">
      <c r="A138" s="512"/>
    </row>
    <row r="139" spans="1:1" s="486" customFormat="1">
      <c r="A139" s="512"/>
    </row>
    <row r="140" spans="1:1" s="486" customFormat="1">
      <c r="A140" s="512"/>
    </row>
    <row r="141" spans="1:1" s="486" customFormat="1">
      <c r="A141" s="512"/>
    </row>
    <row r="142" spans="1:1" s="486" customFormat="1">
      <c r="A142" s="512"/>
    </row>
    <row r="143" spans="1:1" s="486" customFormat="1">
      <c r="A143" s="512"/>
    </row>
    <row r="144" spans="1:1" s="486" customFormat="1">
      <c r="A144" s="512"/>
    </row>
    <row r="145" spans="1:1" s="486" customFormat="1">
      <c r="A145" s="512"/>
    </row>
    <row r="146" spans="1:1" s="486" customFormat="1">
      <c r="A146" s="512"/>
    </row>
    <row r="147" spans="1:1" s="486" customFormat="1">
      <c r="A147" s="512"/>
    </row>
    <row r="148" spans="1:1" s="486" customFormat="1">
      <c r="A148" s="512"/>
    </row>
    <row r="149" spans="1:1" s="486" customFormat="1">
      <c r="A149" s="512"/>
    </row>
    <row r="150" spans="1:1" s="486" customFormat="1">
      <c r="A150" s="512"/>
    </row>
    <row r="151" spans="1:1" s="486" customFormat="1">
      <c r="A151" s="512"/>
    </row>
    <row r="152" spans="1:1" s="486" customFormat="1">
      <c r="A152" s="512"/>
    </row>
    <row r="153" spans="1:1" s="486" customFormat="1">
      <c r="A153" s="512"/>
    </row>
    <row r="154" spans="1:1" s="486" customFormat="1">
      <c r="A154" s="512"/>
    </row>
    <row r="155" spans="1:1" s="486" customFormat="1">
      <c r="A155" s="512"/>
    </row>
    <row r="156" spans="1:1" s="486" customFormat="1">
      <c r="A156" s="512"/>
    </row>
    <row r="157" spans="1:1" s="486" customFormat="1">
      <c r="A157" s="512"/>
    </row>
    <row r="158" spans="1:1" s="486" customFormat="1">
      <c r="A158" s="512"/>
    </row>
    <row r="159" spans="1:1" s="486" customFormat="1">
      <c r="A159" s="512"/>
    </row>
    <row r="160" spans="1:1" s="486" customFormat="1">
      <c r="A160" s="512"/>
    </row>
    <row r="161" spans="1:1" s="486" customFormat="1">
      <c r="A161" s="512"/>
    </row>
    <row r="162" spans="1:1" s="486" customFormat="1">
      <c r="A162" s="512"/>
    </row>
    <row r="163" spans="1:1" s="486" customFormat="1">
      <c r="A163" s="512"/>
    </row>
    <row r="164" spans="1:1" s="486" customFormat="1">
      <c r="A164" s="512"/>
    </row>
    <row r="165" spans="1:1" s="486" customFormat="1">
      <c r="A165" s="512"/>
    </row>
    <row r="166" spans="1:1" s="486" customFormat="1">
      <c r="A166" s="512"/>
    </row>
    <row r="167" spans="1:1" s="486" customFormat="1">
      <c r="A167" s="512"/>
    </row>
    <row r="168" spans="1:1" s="486" customFormat="1">
      <c r="A168" s="512"/>
    </row>
    <row r="169" spans="1:1" s="486" customFormat="1">
      <c r="A169" s="512"/>
    </row>
    <row r="170" spans="1:1" s="486" customFormat="1">
      <c r="A170" s="512"/>
    </row>
    <row r="171" spans="1:1" s="486" customFormat="1">
      <c r="A171" s="512"/>
    </row>
    <row r="172" spans="1:1" s="486" customFormat="1">
      <c r="A172" s="512"/>
    </row>
    <row r="173" spans="1:1" s="486" customFormat="1">
      <c r="A173" s="512"/>
    </row>
    <row r="174" spans="1:1" s="486" customFormat="1">
      <c r="A174" s="512"/>
    </row>
    <row r="175" spans="1:1" s="486" customFormat="1">
      <c r="A175" s="512"/>
    </row>
    <row r="176" spans="1:1" s="486" customFormat="1">
      <c r="A176" s="512"/>
    </row>
    <row r="177" spans="1:1" s="486" customFormat="1">
      <c r="A177" s="512"/>
    </row>
    <row r="178" spans="1:1" s="486" customFormat="1">
      <c r="A178" s="512"/>
    </row>
    <row r="179" spans="1:1" s="486" customFormat="1">
      <c r="A179" s="512"/>
    </row>
    <row r="180" spans="1:1" s="486" customFormat="1">
      <c r="A180" s="512"/>
    </row>
    <row r="181" spans="1:1" s="486" customFormat="1">
      <c r="A181" s="512"/>
    </row>
    <row r="182" spans="1:1" s="486" customFormat="1">
      <c r="A182" s="512"/>
    </row>
    <row r="183" spans="1:1" s="486" customFormat="1">
      <c r="A183" s="512"/>
    </row>
    <row r="184" spans="1:1" s="486" customFormat="1">
      <c r="A184" s="512"/>
    </row>
    <row r="185" spans="1:1" s="486" customFormat="1">
      <c r="A185" s="512"/>
    </row>
    <row r="186" spans="1:1" s="486" customFormat="1">
      <c r="A186" s="512"/>
    </row>
    <row r="187" spans="1:1" s="486" customFormat="1">
      <c r="A187" s="512"/>
    </row>
    <row r="188" spans="1:1" s="486" customFormat="1">
      <c r="A188" s="512"/>
    </row>
    <row r="189" spans="1:1" s="486" customFormat="1">
      <c r="A189" s="512"/>
    </row>
    <row r="190" spans="1:1" s="486" customFormat="1">
      <c r="A190" s="512"/>
    </row>
    <row r="191" spans="1:1" s="486" customFormat="1">
      <c r="A191" s="512"/>
    </row>
    <row r="192" spans="1:1" s="486" customFormat="1">
      <c r="A192" s="512"/>
    </row>
    <row r="193" spans="1:1" s="486" customFormat="1">
      <c r="A193" s="512"/>
    </row>
    <row r="194" spans="1:1" s="486" customFormat="1">
      <c r="A194" s="512"/>
    </row>
    <row r="195" spans="1:1" s="486" customFormat="1">
      <c r="A195" s="512"/>
    </row>
    <row r="196" spans="1:1" s="486" customFormat="1">
      <c r="A196" s="512"/>
    </row>
    <row r="197" spans="1:1" s="486" customFormat="1">
      <c r="A197" s="512"/>
    </row>
    <row r="198" spans="1:1" s="486" customFormat="1">
      <c r="A198" s="512"/>
    </row>
    <row r="199" spans="1:1" s="486" customFormat="1">
      <c r="A199" s="512"/>
    </row>
    <row r="200" spans="1:1" s="486" customFormat="1">
      <c r="A200" s="512"/>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view="pageBreakPreview" topLeftCell="A58" zoomScaleSheetLayoutView="100" workbookViewId="0">
      <selection activeCell="E71" sqref="E71:E72"/>
    </sheetView>
  </sheetViews>
  <sheetFormatPr defaultRowHeight="12.75"/>
  <cols>
    <col min="1" max="1" width="5.28515625" style="506" customWidth="1"/>
    <col min="2" max="2" width="50" style="506" customWidth="1"/>
    <col min="3" max="3" width="8" style="506" customWidth="1"/>
    <col min="4" max="4" width="16.140625" style="506" customWidth="1"/>
    <col min="5" max="5" width="18.7109375" style="506" customWidth="1"/>
    <col min="6" max="16384" width="9.140625" style="506"/>
  </cols>
  <sheetData>
    <row r="1" spans="1:5">
      <c r="A1" s="2016"/>
      <c r="B1" s="2016"/>
      <c r="C1" s="2016"/>
      <c r="D1" s="2016"/>
      <c r="E1" s="2016"/>
    </row>
    <row r="2" spans="1:5" ht="15.75">
      <c r="A2" s="2017" t="s">
        <v>541</v>
      </c>
      <c r="B2" s="2017"/>
      <c r="C2" s="2017"/>
      <c r="D2" s="2017"/>
      <c r="E2" s="2017"/>
    </row>
    <row r="3" spans="1:5">
      <c r="A3" s="2018" t="s">
        <v>1002</v>
      </c>
      <c r="B3" s="2018"/>
      <c r="C3" s="2018"/>
      <c r="D3" s="2018"/>
      <c r="E3" s="2018"/>
    </row>
    <row r="4" spans="1:5">
      <c r="A4" s="2013" t="s">
        <v>977</v>
      </c>
      <c r="B4" s="2013"/>
      <c r="C4" s="2013"/>
      <c r="D4" s="2013"/>
      <c r="E4" s="2013"/>
    </row>
    <row r="5" spans="1:5">
      <c r="A5" s="2019" t="s">
        <v>978</v>
      </c>
      <c r="B5" s="2019"/>
      <c r="C5" s="2019"/>
      <c r="D5" s="2019"/>
      <c r="E5" s="2009"/>
    </row>
    <row r="6" spans="1:5">
      <c r="A6" s="2015" t="s">
        <v>944</v>
      </c>
      <c r="B6" s="2015"/>
      <c r="C6" s="2015"/>
      <c r="D6" s="2015"/>
      <c r="E6" s="2010"/>
    </row>
    <row r="7" spans="1:5">
      <c r="A7" s="2019" t="s">
        <v>979</v>
      </c>
      <c r="B7" s="2019"/>
      <c r="C7" s="2019"/>
      <c r="D7" s="2019"/>
      <c r="E7" s="2009"/>
    </row>
    <row r="8" spans="1:5" ht="13.5" thickBot="1">
      <c r="A8" s="2009" t="s">
        <v>980</v>
      </c>
      <c r="B8" s="2009"/>
      <c r="C8" s="2009"/>
      <c r="D8" s="2009"/>
      <c r="E8" s="2009"/>
    </row>
    <row r="9" spans="1:5" ht="13.5" thickBot="1">
      <c r="A9" s="487"/>
      <c r="B9" s="488" t="s">
        <v>981</v>
      </c>
      <c r="C9" s="488" t="s">
        <v>947</v>
      </c>
      <c r="D9" s="488" t="s">
        <v>948</v>
      </c>
      <c r="E9" s="490" t="s">
        <v>949</v>
      </c>
    </row>
    <row r="10" spans="1:5">
      <c r="A10" s="491"/>
      <c r="B10" s="492"/>
      <c r="C10" s="492"/>
      <c r="D10" s="492"/>
      <c r="E10" s="493"/>
    </row>
    <row r="11" spans="1:5">
      <c r="A11" s="494" t="s">
        <v>790</v>
      </c>
      <c r="B11" s="519" t="s">
        <v>982</v>
      </c>
      <c r="C11" s="492"/>
      <c r="D11" s="496"/>
      <c r="E11" s="497"/>
    </row>
    <row r="12" spans="1:5">
      <c r="A12" s="491"/>
      <c r="B12" s="493"/>
      <c r="C12" s="492"/>
      <c r="D12" s="496"/>
      <c r="E12" s="497"/>
    </row>
    <row r="13" spans="1:5">
      <c r="A13" s="494" t="s">
        <v>791</v>
      </c>
      <c r="B13" s="519" t="s">
        <v>983</v>
      </c>
      <c r="C13" s="492"/>
      <c r="D13" s="496"/>
      <c r="E13" s="497"/>
    </row>
    <row r="14" spans="1:5">
      <c r="A14" s="491">
        <v>1</v>
      </c>
      <c r="B14" s="493" t="s">
        <v>984</v>
      </c>
      <c r="C14" s="492"/>
      <c r="D14" s="496"/>
      <c r="E14" s="497"/>
    </row>
    <row r="15" spans="1:5">
      <c r="A15" s="491"/>
      <c r="B15" s="498" t="s">
        <v>985</v>
      </c>
      <c r="C15" s="492"/>
      <c r="D15" s="499"/>
      <c r="E15" s="500"/>
    </row>
    <row r="16" spans="1:5">
      <c r="A16" s="491"/>
      <c r="B16" s="493" t="s">
        <v>986</v>
      </c>
      <c r="C16" s="492"/>
      <c r="D16" s="496"/>
      <c r="E16" s="497"/>
    </row>
    <row r="17" spans="1:5">
      <c r="A17" s="491">
        <v>2</v>
      </c>
      <c r="B17" s="493" t="s">
        <v>344</v>
      </c>
      <c r="C17" s="492"/>
      <c r="D17" s="496"/>
      <c r="E17" s="497"/>
    </row>
    <row r="18" spans="1:5">
      <c r="A18" s="491">
        <f>A17+1</f>
        <v>3</v>
      </c>
      <c r="B18" s="493" t="s">
        <v>346</v>
      </c>
      <c r="C18" s="492"/>
      <c r="D18" s="496"/>
      <c r="E18" s="497"/>
    </row>
    <row r="19" spans="1:5">
      <c r="A19" s="491"/>
      <c r="B19" s="493" t="s">
        <v>347</v>
      </c>
      <c r="C19" s="492"/>
      <c r="D19" s="496"/>
      <c r="E19" s="497"/>
    </row>
    <row r="20" spans="1:5">
      <c r="A20" s="491"/>
      <c r="B20" s="493" t="s">
        <v>348</v>
      </c>
      <c r="C20" s="492"/>
      <c r="D20" s="496"/>
      <c r="E20" s="497"/>
    </row>
    <row r="21" spans="1:5">
      <c r="A21" s="491">
        <f>A18+1</f>
        <v>4</v>
      </c>
      <c r="B21" s="493" t="s">
        <v>349</v>
      </c>
      <c r="C21" s="492"/>
      <c r="D21" s="496"/>
      <c r="E21" s="497"/>
    </row>
    <row r="22" spans="1:5">
      <c r="A22" s="491">
        <f>A21+1</f>
        <v>5</v>
      </c>
      <c r="B22" s="493" t="s">
        <v>810</v>
      </c>
      <c r="C22" s="492"/>
      <c r="D22" s="496"/>
      <c r="E22" s="497"/>
    </row>
    <row r="23" spans="1:5">
      <c r="A23" s="491">
        <f>A22+1</f>
        <v>6</v>
      </c>
      <c r="B23" s="493" t="s">
        <v>811</v>
      </c>
      <c r="C23" s="493"/>
      <c r="D23" s="496"/>
      <c r="E23" s="497"/>
    </row>
    <row r="24" spans="1:5">
      <c r="A24" s="491">
        <f>A23+1</f>
        <v>7</v>
      </c>
      <c r="B24" s="493" t="s">
        <v>987</v>
      </c>
      <c r="C24" s="492"/>
      <c r="D24" s="496"/>
      <c r="E24" s="497"/>
    </row>
    <row r="25" spans="1:5">
      <c r="A25" s="491"/>
      <c r="B25" s="492" t="s">
        <v>988</v>
      </c>
      <c r="C25" s="492"/>
      <c r="D25" s="496"/>
      <c r="E25" s="497"/>
    </row>
    <row r="26" spans="1:5">
      <c r="A26" s="491"/>
      <c r="B26" s="492" t="s">
        <v>956</v>
      </c>
      <c r="C26" s="492"/>
      <c r="D26" s="496"/>
      <c r="E26" s="497"/>
    </row>
    <row r="27" spans="1:5">
      <c r="A27" s="491"/>
      <c r="B27" s="492" t="s">
        <v>957</v>
      </c>
      <c r="C27" s="492"/>
      <c r="D27" s="496"/>
      <c r="E27" s="497"/>
    </row>
    <row r="28" spans="1:5">
      <c r="A28" s="491"/>
      <c r="B28" s="492" t="s">
        <v>989</v>
      </c>
      <c r="C28" s="492"/>
      <c r="D28" s="496"/>
      <c r="E28" s="497"/>
    </row>
    <row r="29" spans="1:5">
      <c r="A29" s="491"/>
      <c r="B29" s="492" t="s">
        <v>956</v>
      </c>
      <c r="C29" s="492"/>
      <c r="D29" s="496"/>
      <c r="E29" s="497"/>
    </row>
    <row r="30" spans="1:5">
      <c r="A30" s="491"/>
      <c r="B30" s="492" t="s">
        <v>957</v>
      </c>
      <c r="C30" s="492"/>
      <c r="D30" s="496"/>
      <c r="E30" s="497"/>
    </row>
    <row r="31" spans="1:5">
      <c r="A31" s="491">
        <v>8</v>
      </c>
      <c r="B31" s="493" t="s">
        <v>812</v>
      </c>
      <c r="C31" s="492"/>
      <c r="D31" s="496"/>
      <c r="E31" s="497"/>
    </row>
    <row r="32" spans="1:5">
      <c r="A32" s="491">
        <f>A31+1</f>
        <v>9</v>
      </c>
      <c r="B32" s="493" t="s">
        <v>350</v>
      </c>
      <c r="C32" s="492"/>
      <c r="D32" s="496"/>
      <c r="E32" s="497"/>
    </row>
    <row r="33" spans="1:5">
      <c r="A33" s="491"/>
      <c r="B33" s="493" t="s">
        <v>351</v>
      </c>
      <c r="C33" s="492"/>
      <c r="D33" s="496"/>
      <c r="E33" s="497"/>
    </row>
    <row r="34" spans="1:5">
      <c r="A34" s="491"/>
      <c r="B34" s="493" t="s">
        <v>352</v>
      </c>
      <c r="C34" s="492"/>
      <c r="D34" s="496"/>
      <c r="E34" s="497"/>
    </row>
    <row r="35" spans="1:5">
      <c r="A35" s="491">
        <v>10</v>
      </c>
      <c r="B35" s="493" t="s">
        <v>353</v>
      </c>
      <c r="C35" s="492"/>
      <c r="D35" s="496"/>
      <c r="E35" s="497"/>
    </row>
    <row r="36" spans="1:5">
      <c r="A36" s="491">
        <v>11</v>
      </c>
      <c r="B36" s="493" t="s">
        <v>354</v>
      </c>
      <c r="C36" s="492"/>
      <c r="D36" s="496"/>
      <c r="E36" s="497"/>
    </row>
    <row r="37" spans="1:5">
      <c r="A37" s="491">
        <v>12</v>
      </c>
      <c r="B37" s="493" t="s">
        <v>813</v>
      </c>
      <c r="C37" s="492"/>
      <c r="D37" s="496"/>
      <c r="E37" s="497"/>
    </row>
    <row r="38" spans="1:5">
      <c r="A38" s="491">
        <v>13</v>
      </c>
      <c r="B38" s="493" t="s">
        <v>814</v>
      </c>
      <c r="C38" s="492"/>
      <c r="D38" s="496"/>
      <c r="E38" s="497"/>
    </row>
    <row r="39" spans="1:5">
      <c r="A39" s="491">
        <v>14</v>
      </c>
      <c r="B39" s="493" t="s">
        <v>815</v>
      </c>
      <c r="C39" s="492"/>
      <c r="D39" s="496"/>
      <c r="E39" s="497"/>
    </row>
    <row r="40" spans="1:5">
      <c r="A40" s="491">
        <v>15</v>
      </c>
      <c r="B40" s="493" t="s">
        <v>816</v>
      </c>
      <c r="C40" s="492"/>
      <c r="D40" s="496"/>
      <c r="E40" s="497"/>
    </row>
    <row r="41" spans="1:5">
      <c r="A41" s="491">
        <v>16</v>
      </c>
      <c r="B41" s="493" t="s">
        <v>858</v>
      </c>
      <c r="C41" s="492"/>
      <c r="D41" s="496"/>
      <c r="E41" s="497"/>
    </row>
    <row r="42" spans="1:5">
      <c r="A42" s="491">
        <v>17</v>
      </c>
      <c r="B42" s="493" t="s">
        <v>827</v>
      </c>
      <c r="C42" s="492"/>
      <c r="D42" s="496"/>
      <c r="E42" s="497"/>
    </row>
    <row r="43" spans="1:5">
      <c r="A43" s="491">
        <v>18</v>
      </c>
      <c r="B43" s="493" t="s">
        <v>356</v>
      </c>
      <c r="C43" s="492"/>
      <c r="D43" s="496"/>
      <c r="E43" s="497"/>
    </row>
    <row r="44" spans="1:5">
      <c r="A44" s="491"/>
      <c r="B44" s="493"/>
      <c r="C44" s="492"/>
      <c r="D44" s="496"/>
      <c r="E44" s="497"/>
    </row>
    <row r="45" spans="1:5">
      <c r="A45" s="512"/>
      <c r="B45" s="493"/>
      <c r="C45" s="492"/>
      <c r="D45" s="496"/>
      <c r="E45" s="497"/>
    </row>
    <row r="46" spans="1:5" ht="13.5" thickBot="1">
      <c r="A46" s="512"/>
      <c r="B46" s="520" t="s">
        <v>763</v>
      </c>
      <c r="C46" s="502"/>
      <c r="D46" s="503"/>
      <c r="E46" s="504"/>
    </row>
    <row r="47" spans="1:5" ht="13.5" thickTop="1">
      <c r="A47" s="512"/>
      <c r="B47" s="493"/>
      <c r="C47" s="492"/>
      <c r="D47" s="496"/>
      <c r="E47" s="497"/>
    </row>
    <row r="48" spans="1:5">
      <c r="A48" s="521" t="s">
        <v>808</v>
      </c>
      <c r="B48" s="519" t="s">
        <v>990</v>
      </c>
      <c r="C48" s="492"/>
      <c r="D48" s="496"/>
      <c r="E48" s="497"/>
    </row>
    <row r="49" spans="1:5">
      <c r="A49" s="512">
        <v>1</v>
      </c>
      <c r="B49" s="493" t="s">
        <v>991</v>
      </c>
      <c r="C49" s="492"/>
      <c r="D49" s="496"/>
      <c r="E49" s="497"/>
    </row>
    <row r="50" spans="1:5">
      <c r="A50" s="512"/>
      <c r="B50" s="493"/>
      <c r="C50" s="492"/>
      <c r="D50" s="496"/>
      <c r="E50" s="497"/>
    </row>
    <row r="51" spans="1:5" ht="13.5" thickBot="1">
      <c r="A51" s="512"/>
      <c r="B51" s="520" t="s">
        <v>992</v>
      </c>
      <c r="C51" s="501"/>
      <c r="D51" s="522"/>
      <c r="E51" s="523"/>
    </row>
    <row r="52" spans="1:5" ht="13.5" thickTop="1">
      <c r="A52" s="491"/>
      <c r="B52" s="493"/>
      <c r="C52" s="492"/>
      <c r="D52" s="496"/>
      <c r="E52" s="497"/>
    </row>
    <row r="53" spans="1:5">
      <c r="A53" s="494" t="s">
        <v>993</v>
      </c>
      <c r="B53" s="519" t="s">
        <v>994</v>
      </c>
      <c r="C53" s="492"/>
      <c r="D53" s="496"/>
      <c r="E53" s="497"/>
    </row>
    <row r="54" spans="1:5">
      <c r="A54" s="491">
        <v>1</v>
      </c>
      <c r="B54" s="493" t="s">
        <v>380</v>
      </c>
      <c r="C54" s="492"/>
      <c r="D54" s="496"/>
      <c r="E54" s="497"/>
    </row>
    <row r="55" spans="1:5">
      <c r="A55" s="491">
        <f>A54+1</f>
        <v>2</v>
      </c>
      <c r="B55" s="493" t="s">
        <v>381</v>
      </c>
      <c r="C55" s="492"/>
      <c r="D55" s="496"/>
      <c r="E55" s="497"/>
    </row>
    <row r="56" spans="1:5">
      <c r="A56" s="491">
        <v>3</v>
      </c>
      <c r="B56" s="493" t="s">
        <v>382</v>
      </c>
      <c r="C56" s="492"/>
      <c r="D56" s="496"/>
      <c r="E56" s="497"/>
    </row>
    <row r="57" spans="1:5">
      <c r="A57" s="491">
        <v>4</v>
      </c>
      <c r="B57" s="493" t="s">
        <v>383</v>
      </c>
      <c r="C57" s="492"/>
      <c r="D57" s="496"/>
      <c r="E57" s="497"/>
    </row>
    <row r="58" spans="1:5">
      <c r="A58" s="512">
        <v>5</v>
      </c>
      <c r="B58" s="493" t="s">
        <v>817</v>
      </c>
      <c r="C58" s="492"/>
      <c r="D58" s="496"/>
      <c r="E58" s="497"/>
    </row>
    <row r="59" spans="1:5">
      <c r="A59" s="512">
        <v>6</v>
      </c>
      <c r="B59" s="493" t="s">
        <v>384</v>
      </c>
      <c r="C59" s="492"/>
      <c r="D59" s="496"/>
      <c r="E59" s="497"/>
    </row>
    <row r="60" spans="1:5">
      <c r="A60" s="512">
        <v>7</v>
      </c>
      <c r="B60" s="493" t="s">
        <v>995</v>
      </c>
      <c r="C60" s="492"/>
      <c r="D60" s="496"/>
      <c r="E60" s="497"/>
    </row>
    <row r="61" spans="1:5">
      <c r="A61" s="512">
        <v>8</v>
      </c>
      <c r="B61" s="493" t="s">
        <v>32</v>
      </c>
      <c r="C61" s="492"/>
      <c r="D61" s="496"/>
      <c r="E61" s="497"/>
    </row>
    <row r="62" spans="1:5" ht="13.5" thickBot="1">
      <c r="A62" s="512"/>
      <c r="B62" s="520" t="s">
        <v>996</v>
      </c>
      <c r="C62" s="501"/>
      <c r="D62" s="522"/>
      <c r="E62" s="523"/>
    </row>
    <row r="63" spans="1:5" ht="13.5" thickTop="1">
      <c r="A63" s="521"/>
      <c r="B63" s="519"/>
      <c r="C63" s="492"/>
      <c r="D63" s="496"/>
      <c r="E63" s="496"/>
    </row>
    <row r="64" spans="1:5">
      <c r="A64" s="512"/>
      <c r="B64" s="493" t="s">
        <v>997</v>
      </c>
      <c r="C64" s="492"/>
      <c r="D64" s="496"/>
      <c r="E64" s="496"/>
    </row>
    <row r="65" spans="1:5">
      <c r="A65" s="512"/>
      <c r="B65" s="519" t="s">
        <v>998</v>
      </c>
      <c r="C65" s="492"/>
      <c r="D65" s="496"/>
      <c r="E65" s="496"/>
    </row>
    <row r="66" spans="1:5" ht="13.5" thickBot="1">
      <c r="B66" s="493"/>
      <c r="C66" s="524"/>
      <c r="D66" s="525"/>
      <c r="E66" s="525"/>
    </row>
    <row r="67" spans="1:5" ht="13.5" thickBot="1">
      <c r="A67" s="2020" t="s">
        <v>999</v>
      </c>
      <c r="B67" s="2021"/>
      <c r="C67" s="526"/>
      <c r="D67" s="527"/>
      <c r="E67" s="528"/>
    </row>
    <row r="68" spans="1:5">
      <c r="A68" s="521"/>
      <c r="B68" s="512"/>
      <c r="C68" s="486"/>
      <c r="D68" s="486"/>
      <c r="E68" s="486"/>
    </row>
    <row r="69" spans="1:5">
      <c r="A69" s="521"/>
      <c r="B69" s="512"/>
      <c r="C69" s="486"/>
      <c r="D69" s="486"/>
      <c r="E69" s="486"/>
    </row>
    <row r="70" spans="1:5">
      <c r="A70" s="491"/>
      <c r="B70" s="486"/>
      <c r="C70" s="486"/>
      <c r="D70" s="517"/>
      <c r="E70" s="486"/>
    </row>
    <row r="71" spans="1:5">
      <c r="A71" s="516" t="s">
        <v>970</v>
      </c>
      <c r="B71" s="486"/>
      <c r="C71" s="517" t="s">
        <v>458</v>
      </c>
      <c r="D71" s="486"/>
      <c r="E71" s="517" t="s">
        <v>971</v>
      </c>
    </row>
    <row r="72" spans="1:5">
      <c r="A72" s="512"/>
      <c r="B72" s="486"/>
      <c r="C72" s="486"/>
      <c r="D72" s="486"/>
      <c r="E72" s="517" t="s">
        <v>972</v>
      </c>
    </row>
    <row r="73" spans="1:5">
      <c r="A73" s="518" t="s">
        <v>973</v>
      </c>
      <c r="B73" s="516"/>
      <c r="C73" s="486"/>
      <c r="D73" s="517"/>
    </row>
    <row r="74" spans="1:5" ht="29.25" customHeight="1">
      <c r="B74" s="2022" t="s">
        <v>1000</v>
      </c>
      <c r="C74" s="2022"/>
      <c r="D74" s="2022"/>
      <c r="E74" s="2022"/>
    </row>
    <row r="75" spans="1:5" ht="29.25" customHeight="1">
      <c r="B75" s="2023" t="s">
        <v>1001</v>
      </c>
      <c r="C75" s="2023"/>
      <c r="D75" s="2023"/>
      <c r="E75" s="2023"/>
    </row>
    <row r="76" spans="1:5">
      <c r="B76" s="486"/>
    </row>
  </sheetData>
  <mergeCells count="11">
    <mergeCell ref="A7:E7"/>
    <mergeCell ref="A8:E8"/>
    <mergeCell ref="A67:B67"/>
    <mergeCell ref="B74:E74"/>
    <mergeCell ref="B75:E75"/>
    <mergeCell ref="A6:E6"/>
    <mergeCell ref="A1:E1"/>
    <mergeCell ref="A2:E2"/>
    <mergeCell ref="A3:E3"/>
    <mergeCell ref="A4:E4"/>
    <mergeCell ref="A5:E5"/>
  </mergeCells>
  <printOptions horizontalCentered="1" gridLines="1"/>
  <pageMargins left="0" right="0" top="0.5" bottom="0.4" header="0.5" footer="0.5"/>
  <pageSetup paperSize="9" scale="79" orientation="portrait" horizontalDpi="200" verticalDpi="20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view="pageBreakPreview" topLeftCell="A5" zoomScale="85" zoomScaleSheetLayoutView="85" workbookViewId="0">
      <selection activeCell="A32" sqref="A32"/>
    </sheetView>
  </sheetViews>
  <sheetFormatPr defaultRowHeight="15"/>
  <cols>
    <col min="1" max="1" width="7.5703125" customWidth="1"/>
    <col min="2" max="2" width="25.5703125" bestFit="1" customWidth="1"/>
    <col min="3" max="3" width="14.5703125" customWidth="1"/>
    <col min="4" max="4" width="15.42578125" customWidth="1"/>
    <col min="5" max="5" width="18.5703125" customWidth="1"/>
    <col min="6" max="6" width="23.140625" customWidth="1"/>
  </cols>
  <sheetData>
    <row r="1" spans="1:7" s="1097" customFormat="1">
      <c r="A1" s="1663" t="s">
        <v>541</v>
      </c>
      <c r="B1" s="1664"/>
      <c r="C1" s="1664"/>
      <c r="D1" s="1664"/>
      <c r="E1" s="1664"/>
      <c r="F1" s="1664"/>
      <c r="G1" s="1098"/>
    </row>
    <row r="2" spans="1:7" s="1097" customFormat="1">
      <c r="A2" s="1666" t="s">
        <v>1716</v>
      </c>
      <c r="B2" s="1667"/>
      <c r="C2" s="1667"/>
      <c r="D2" s="1667"/>
      <c r="E2" s="1667"/>
      <c r="F2" s="1667"/>
      <c r="G2" s="1099"/>
    </row>
    <row r="3" spans="1:7" ht="15.75">
      <c r="A3" s="2025" t="s">
        <v>1784</v>
      </c>
      <c r="B3" s="2025"/>
      <c r="C3" s="2025"/>
      <c r="D3" s="2025"/>
      <c r="E3" s="2025"/>
      <c r="F3" s="2025"/>
    </row>
    <row r="4" spans="1:7" s="1097" customFormat="1">
      <c r="A4" s="2024" t="s">
        <v>1771</v>
      </c>
      <c r="B4" s="2024"/>
      <c r="C4" s="2024"/>
      <c r="D4" s="2024"/>
      <c r="E4" s="2024"/>
      <c r="F4" s="2024"/>
    </row>
    <row r="5" spans="1:7">
      <c r="A5" s="1103" t="s">
        <v>1772</v>
      </c>
      <c r="B5" s="1102"/>
      <c r="C5" s="1102"/>
      <c r="D5" s="1102"/>
      <c r="E5" s="1102"/>
      <c r="F5" s="1109" t="s">
        <v>741</v>
      </c>
    </row>
    <row r="6" spans="1:7" ht="30">
      <c r="A6" s="1107" t="s">
        <v>1773</v>
      </c>
      <c r="B6" s="1107" t="s">
        <v>1774</v>
      </c>
      <c r="C6" s="1107" t="s">
        <v>1775</v>
      </c>
      <c r="D6" s="1108" t="s">
        <v>1776</v>
      </c>
      <c r="E6" s="1108" t="s">
        <v>1777</v>
      </c>
      <c r="F6" s="1107" t="s">
        <v>718</v>
      </c>
    </row>
    <row r="7" spans="1:7">
      <c r="A7" s="1104"/>
      <c r="B7" s="1104"/>
      <c r="C7" s="1104"/>
      <c r="D7" s="1104"/>
      <c r="E7" s="1104"/>
      <c r="F7" s="1104"/>
    </row>
    <row r="8" spans="1:7">
      <c r="A8" s="1104"/>
      <c r="B8" s="1104"/>
      <c r="C8" s="1104"/>
      <c r="D8" s="1104"/>
      <c r="E8" s="1104"/>
      <c r="F8" s="1104"/>
    </row>
    <row r="9" spans="1:7">
      <c r="A9" s="1104"/>
      <c r="B9" s="1104"/>
      <c r="C9" s="1104"/>
      <c r="D9" s="1104"/>
      <c r="E9" s="1104"/>
      <c r="F9" s="1104"/>
    </row>
    <row r="10" spans="1:7">
      <c r="A10" s="1104"/>
      <c r="B10" s="1104"/>
      <c r="C10" s="1104"/>
      <c r="D10" s="1104"/>
      <c r="E10" s="1104"/>
      <c r="F10" s="1104"/>
    </row>
    <row r="11" spans="1:7">
      <c r="A11" s="1104"/>
      <c r="B11" s="1104"/>
      <c r="C11" s="1104"/>
      <c r="D11" s="1104"/>
      <c r="E11" s="1104"/>
      <c r="F11" s="1104"/>
    </row>
    <row r="12" spans="1:7">
      <c r="A12" s="1105"/>
      <c r="B12" s="1105"/>
      <c r="C12" s="1105"/>
      <c r="D12" s="1105"/>
      <c r="E12" s="1105"/>
      <c r="F12" s="1105"/>
    </row>
    <row r="13" spans="1:7">
      <c r="A13" s="1105"/>
      <c r="B13" s="1105"/>
      <c r="C13" s="1105"/>
      <c r="D13" s="1105"/>
      <c r="E13" s="1105"/>
      <c r="F13" s="1105"/>
    </row>
    <row r="14" spans="1:7">
      <c r="A14" s="1105"/>
      <c r="B14" s="1105"/>
      <c r="C14" s="1105"/>
      <c r="D14" s="1105"/>
      <c r="E14" s="1105"/>
      <c r="F14" s="1105"/>
    </row>
    <row r="15" spans="1:7">
      <c r="A15" s="1105"/>
      <c r="B15" s="1105"/>
      <c r="C15" s="1105"/>
      <c r="D15" s="1105"/>
      <c r="E15" s="1105"/>
      <c r="F15" s="1105"/>
    </row>
    <row r="17" spans="1:13">
      <c r="A17" s="1103" t="s">
        <v>1778</v>
      </c>
      <c r="B17" s="1102"/>
      <c r="C17" s="1102"/>
      <c r="D17" s="1102"/>
      <c r="E17" s="1102"/>
      <c r="F17" s="1102"/>
    </row>
    <row r="18" spans="1:13" ht="30">
      <c r="A18" s="1110" t="s">
        <v>1773</v>
      </c>
      <c r="B18" s="1110" t="s">
        <v>1774</v>
      </c>
      <c r="C18" s="1110" t="s">
        <v>1775</v>
      </c>
      <c r="D18" s="1111" t="s">
        <v>1776</v>
      </c>
      <c r="E18" s="1111" t="s">
        <v>1782</v>
      </c>
      <c r="F18" s="1110" t="s">
        <v>718</v>
      </c>
    </row>
    <row r="19" spans="1:13">
      <c r="A19" s="1104"/>
      <c r="B19" s="1104"/>
      <c r="C19" s="1104"/>
      <c r="D19" s="1104"/>
      <c r="E19" s="1104"/>
      <c r="F19" s="1104"/>
    </row>
    <row r="20" spans="1:13">
      <c r="A20" s="1104"/>
      <c r="B20" s="1104"/>
      <c r="C20" s="1104"/>
      <c r="D20" s="1104"/>
      <c r="E20" s="1104"/>
      <c r="F20" s="1104"/>
    </row>
    <row r="21" spans="1:13">
      <c r="A21" s="1104"/>
      <c r="B21" s="1104"/>
      <c r="C21" s="1104"/>
      <c r="D21" s="1104"/>
      <c r="E21" s="1104"/>
      <c r="F21" s="1104"/>
    </row>
    <row r="22" spans="1:13">
      <c r="A22" s="1104"/>
      <c r="B22" s="1104"/>
      <c r="C22" s="1104"/>
      <c r="D22" s="1104"/>
      <c r="E22" s="1104"/>
      <c r="F22" s="1104"/>
    </row>
    <row r="23" spans="1:13">
      <c r="A23" s="1104"/>
      <c r="B23" s="1104"/>
      <c r="C23" s="1104"/>
      <c r="D23" s="1104"/>
      <c r="E23" s="1104"/>
      <c r="F23" s="1104"/>
    </row>
    <row r="24" spans="1:13">
      <c r="A24" s="1105"/>
      <c r="B24" s="1105"/>
      <c r="C24" s="1105"/>
      <c r="D24" s="1105"/>
      <c r="E24" s="1105"/>
      <c r="F24" s="1105"/>
    </row>
    <row r="25" spans="1:13">
      <c r="A25" s="1105"/>
      <c r="B25" s="1105"/>
      <c r="C25" s="1105"/>
      <c r="D25" s="1105"/>
      <c r="E25" s="1105"/>
      <c r="F25" s="1105"/>
    </row>
    <row r="26" spans="1:13">
      <c r="A26" s="1105"/>
      <c r="B26" s="1105"/>
      <c r="C26" s="1105"/>
      <c r="D26" s="1105"/>
      <c r="E26" s="1105"/>
      <c r="F26" s="1105"/>
    </row>
    <row r="27" spans="1:13">
      <c r="A27" s="1105"/>
      <c r="B27" s="1105"/>
      <c r="C27" s="1105"/>
      <c r="D27" s="1105"/>
      <c r="E27" s="1105"/>
      <c r="F27" s="1105"/>
    </row>
    <row r="32" spans="1:13" s="369" customFormat="1" ht="15.75">
      <c r="B32" s="429" t="s">
        <v>628</v>
      </c>
      <c r="C32" s="428"/>
      <c r="D32" s="430" t="s">
        <v>869</v>
      </c>
      <c r="E32" s="428"/>
      <c r="F32" s="1096" t="s">
        <v>862</v>
      </c>
      <c r="G32" s="430"/>
      <c r="H32" s="430"/>
      <c r="I32" s="430"/>
      <c r="J32" s="430"/>
      <c r="K32" s="430"/>
      <c r="L32" s="1640"/>
      <c r="M32" s="1640"/>
    </row>
  </sheetData>
  <mergeCells count="5">
    <mergeCell ref="A4:F4"/>
    <mergeCell ref="L32:M32"/>
    <mergeCell ref="A1:F1"/>
    <mergeCell ref="A2:F2"/>
    <mergeCell ref="A3:F3"/>
  </mergeCells>
  <pageMargins left="0.7" right="0.7" top="0.75" bottom="0.75" header="0.3" footer="0.3"/>
  <pageSetup scale="86" orientation="portrait" verticalDpi="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zoomScale="70" zoomScaleNormal="85" zoomScaleSheetLayoutView="70" workbookViewId="0">
      <selection activeCell="A5" sqref="A5:A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1871</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829</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583" t="s">
        <v>1021</v>
      </c>
      <c r="B4" s="351"/>
      <c r="C4" s="358"/>
      <c r="D4" s="352"/>
      <c r="E4" s="352"/>
      <c r="F4" s="352"/>
      <c r="G4" s="352"/>
      <c r="H4" s="2028"/>
      <c r="I4" s="2028"/>
      <c r="J4" s="357"/>
      <c r="K4" s="2028"/>
      <c r="L4" s="2028"/>
      <c r="M4" s="352"/>
      <c r="N4" s="352"/>
      <c r="O4" s="352"/>
      <c r="P4" s="352"/>
      <c r="Q4" s="352"/>
      <c r="R4" s="352"/>
      <c r="S4" s="352"/>
      <c r="T4" s="353"/>
      <c r="U4" s="353"/>
      <c r="V4" s="353"/>
      <c r="W4" s="357"/>
      <c r="X4" s="357"/>
      <c r="Y4" s="357"/>
      <c r="Z4" s="2028" t="s">
        <v>828</v>
      </c>
      <c r="AA4" s="2028"/>
    </row>
    <row r="5" spans="1:27" ht="69" customHeight="1">
      <c r="A5" s="2029" t="s">
        <v>789</v>
      </c>
      <c r="B5" s="2031" t="s">
        <v>830</v>
      </c>
      <c r="C5" s="2031" t="s">
        <v>629</v>
      </c>
      <c r="D5" s="2033" t="s">
        <v>1872</v>
      </c>
      <c r="E5" s="2034"/>
      <c r="F5" s="2034"/>
      <c r="G5" s="2035"/>
      <c r="H5" s="2036" t="s">
        <v>1873</v>
      </c>
      <c r="I5" s="2037"/>
      <c r="J5" s="2037"/>
      <c r="K5" s="2037"/>
      <c r="L5" s="2038"/>
      <c r="M5" s="2033" t="s">
        <v>1874</v>
      </c>
      <c r="N5" s="2034"/>
      <c r="O5" s="2034"/>
      <c r="P5" s="2035"/>
      <c r="Q5" s="2039" t="s">
        <v>831</v>
      </c>
      <c r="R5" s="2039" t="s">
        <v>49</v>
      </c>
      <c r="S5" s="2039" t="s">
        <v>1787</v>
      </c>
      <c r="T5" s="2039" t="s">
        <v>1788</v>
      </c>
      <c r="U5" s="2046" t="s">
        <v>1789</v>
      </c>
      <c r="V5" s="2046" t="s">
        <v>1790</v>
      </c>
      <c r="W5" s="2041" t="s">
        <v>832</v>
      </c>
      <c r="X5" s="2042"/>
      <c r="Y5" s="2042"/>
      <c r="Z5" s="2043"/>
      <c r="AA5" s="1113" t="s">
        <v>833</v>
      </c>
    </row>
    <row r="6" spans="1:27" s="363" customFormat="1" ht="61.5" customHeight="1" thickBot="1">
      <c r="A6" s="2030"/>
      <c r="B6" s="2032"/>
      <c r="C6" s="2032"/>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40"/>
      <c r="R6" s="2040"/>
      <c r="S6" s="2040"/>
      <c r="T6" s="2040"/>
      <c r="U6" s="2047"/>
      <c r="V6" s="2047"/>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4" t="s">
        <v>108</v>
      </c>
      <c r="C10" s="2045"/>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4" t="s">
        <v>108</v>
      </c>
      <c r="C14" s="2045"/>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4" t="s">
        <v>108</v>
      </c>
      <c r="C18" s="2045"/>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4" t="s">
        <v>855</v>
      </c>
      <c r="C20" s="2045"/>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zoomScale="75" zoomScaleNormal="85" zoomScaleSheetLayoutView="75" workbookViewId="0">
      <selection activeCell="A5" sqref="A5:A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1875</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856</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583" t="s">
        <v>1021</v>
      </c>
      <c r="B4" s="351"/>
      <c r="C4" s="358"/>
      <c r="D4" s="352"/>
      <c r="E4" s="352"/>
      <c r="F4" s="352"/>
      <c r="G4" s="352"/>
      <c r="H4" s="2028"/>
      <c r="I4" s="2028"/>
      <c r="J4" s="357"/>
      <c r="K4" s="2028"/>
      <c r="L4" s="2028"/>
      <c r="M4" s="352"/>
      <c r="N4" s="352"/>
      <c r="O4" s="352"/>
      <c r="P4" s="352"/>
      <c r="Q4" s="352"/>
      <c r="R4" s="352"/>
      <c r="S4" s="352"/>
      <c r="T4" s="353"/>
      <c r="U4" s="353"/>
      <c r="V4" s="353"/>
      <c r="W4" s="357"/>
      <c r="X4" s="357"/>
      <c r="Y4" s="357"/>
      <c r="Z4" s="2028" t="s">
        <v>828</v>
      </c>
      <c r="AA4" s="2028"/>
    </row>
    <row r="5" spans="1:27" ht="69" customHeight="1">
      <c r="A5" s="2029" t="s">
        <v>789</v>
      </c>
      <c r="B5" s="2031" t="s">
        <v>830</v>
      </c>
      <c r="C5" s="2031" t="s">
        <v>629</v>
      </c>
      <c r="D5" s="2033" t="s">
        <v>1872</v>
      </c>
      <c r="E5" s="2034"/>
      <c r="F5" s="2034"/>
      <c r="G5" s="2035"/>
      <c r="H5" s="2036" t="s">
        <v>1873</v>
      </c>
      <c r="I5" s="2037"/>
      <c r="J5" s="2037"/>
      <c r="K5" s="2037"/>
      <c r="L5" s="2038"/>
      <c r="M5" s="2033" t="s">
        <v>1874</v>
      </c>
      <c r="N5" s="2034"/>
      <c r="O5" s="2034"/>
      <c r="P5" s="2035"/>
      <c r="Q5" s="2039" t="s">
        <v>831</v>
      </c>
      <c r="R5" s="2039" t="s">
        <v>49</v>
      </c>
      <c r="S5" s="2039" t="s">
        <v>1787</v>
      </c>
      <c r="T5" s="2039" t="s">
        <v>1788</v>
      </c>
      <c r="U5" s="2046" t="s">
        <v>1789</v>
      </c>
      <c r="V5" s="2046" t="s">
        <v>1790</v>
      </c>
      <c r="W5" s="2041" t="s">
        <v>832</v>
      </c>
      <c r="X5" s="2042"/>
      <c r="Y5" s="2042"/>
      <c r="Z5" s="2043"/>
      <c r="AA5" s="1113" t="s">
        <v>833</v>
      </c>
    </row>
    <row r="6" spans="1:27" s="363" customFormat="1" ht="61.5" customHeight="1" thickBot="1">
      <c r="A6" s="2030"/>
      <c r="B6" s="2032"/>
      <c r="C6" s="2032"/>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40"/>
      <c r="R6" s="2040"/>
      <c r="S6" s="2040"/>
      <c r="T6" s="2040"/>
      <c r="U6" s="2047"/>
      <c r="V6" s="2047"/>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4" t="s">
        <v>108</v>
      </c>
      <c r="C10" s="2045"/>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4" t="s">
        <v>108</v>
      </c>
      <c r="C14" s="2045"/>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4" t="s">
        <v>108</v>
      </c>
      <c r="C18" s="2045"/>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4" t="s">
        <v>855</v>
      </c>
      <c r="C20" s="2045"/>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topLeftCell="M1" zoomScale="82" zoomScaleNormal="85" zoomScaleSheetLayoutView="82" workbookViewId="0">
      <selection activeCell="W5" sqref="W5:Z5"/>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1876</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857</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583" t="s">
        <v>1021</v>
      </c>
      <c r="B4" s="351"/>
      <c r="C4" s="358"/>
      <c r="D4" s="352"/>
      <c r="E4" s="352"/>
      <c r="F4" s="352"/>
      <c r="G4" s="352"/>
      <c r="H4" s="2028"/>
      <c r="I4" s="2028"/>
      <c r="J4" s="357"/>
      <c r="K4" s="2028"/>
      <c r="L4" s="2028"/>
      <c r="M4" s="352"/>
      <c r="N4" s="352"/>
      <c r="O4" s="352"/>
      <c r="P4" s="352"/>
      <c r="Q4" s="352"/>
      <c r="R4" s="352"/>
      <c r="S4" s="352"/>
      <c r="T4" s="353"/>
      <c r="U4" s="353"/>
      <c r="V4" s="353"/>
      <c r="W4" s="357"/>
      <c r="X4" s="357"/>
      <c r="Y4" s="357"/>
      <c r="Z4" s="2028" t="s">
        <v>828</v>
      </c>
      <c r="AA4" s="2028"/>
    </row>
    <row r="5" spans="1:27" ht="69" customHeight="1">
      <c r="A5" s="2029" t="s">
        <v>789</v>
      </c>
      <c r="B5" s="2031" t="s">
        <v>830</v>
      </c>
      <c r="C5" s="2031" t="s">
        <v>629</v>
      </c>
      <c r="D5" s="2033" t="s">
        <v>1872</v>
      </c>
      <c r="E5" s="2034"/>
      <c r="F5" s="2034"/>
      <c r="G5" s="2035"/>
      <c r="H5" s="2036" t="s">
        <v>1873</v>
      </c>
      <c r="I5" s="2037"/>
      <c r="J5" s="2037"/>
      <c r="K5" s="2037"/>
      <c r="L5" s="2038"/>
      <c r="M5" s="2033" t="s">
        <v>1874</v>
      </c>
      <c r="N5" s="2034"/>
      <c r="O5" s="2034"/>
      <c r="P5" s="2035"/>
      <c r="Q5" s="2039" t="s">
        <v>831</v>
      </c>
      <c r="R5" s="2039" t="s">
        <v>49</v>
      </c>
      <c r="S5" s="2039" t="s">
        <v>1787</v>
      </c>
      <c r="T5" s="2039" t="s">
        <v>1788</v>
      </c>
      <c r="U5" s="2046" t="s">
        <v>1789</v>
      </c>
      <c r="V5" s="2046" t="s">
        <v>1790</v>
      </c>
      <c r="W5" s="2041" t="s">
        <v>832</v>
      </c>
      <c r="X5" s="2042"/>
      <c r="Y5" s="2042"/>
      <c r="Z5" s="2043"/>
      <c r="AA5" s="1113" t="s">
        <v>833</v>
      </c>
    </row>
    <row r="6" spans="1:27" s="363" customFormat="1" ht="61.5" customHeight="1" thickBot="1">
      <c r="A6" s="2030"/>
      <c r="B6" s="2032"/>
      <c r="C6" s="2032"/>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40"/>
      <c r="R6" s="2040"/>
      <c r="S6" s="2040"/>
      <c r="T6" s="2040"/>
      <c r="U6" s="2047"/>
      <c r="V6" s="2047"/>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4" t="s">
        <v>108</v>
      </c>
      <c r="C10" s="2045"/>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4" t="s">
        <v>108</v>
      </c>
      <c r="C14" s="2045"/>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4" t="s">
        <v>108</v>
      </c>
      <c r="C18" s="2045"/>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4" t="s">
        <v>855</v>
      </c>
      <c r="C20" s="2045"/>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topLeftCell="J1" zoomScale="75" zoomScaleNormal="85" zoomScaleSheetLayoutView="75" workbookViewId="0">
      <selection activeCell="AA5" sqref="AA5"/>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6" t="s">
        <v>541</v>
      </c>
      <c r="B1" s="2026"/>
      <c r="C1" s="2026"/>
      <c r="D1" s="2026"/>
      <c r="E1" s="2026"/>
      <c r="F1" s="2026"/>
      <c r="G1" s="2026"/>
      <c r="H1" s="2026"/>
      <c r="I1" s="2026"/>
      <c r="J1" s="2026"/>
      <c r="K1" s="2026"/>
      <c r="L1" s="2026"/>
      <c r="M1" s="2026"/>
      <c r="N1" s="2026"/>
      <c r="O1" s="2026"/>
      <c r="P1" s="2026"/>
      <c r="Q1" s="2026"/>
      <c r="R1" s="2026"/>
      <c r="S1" s="2026"/>
      <c r="T1" s="2026"/>
      <c r="U1" s="2026"/>
      <c r="V1" s="2026"/>
      <c r="W1" s="2026"/>
      <c r="X1" s="2026"/>
      <c r="Y1" s="2026"/>
      <c r="Z1" s="2026"/>
      <c r="AA1" s="2026"/>
    </row>
    <row r="2" spans="1:27" ht="20.25">
      <c r="A2" s="2026" t="s">
        <v>1877</v>
      </c>
      <c r="B2" s="2026"/>
      <c r="C2" s="2026"/>
      <c r="D2" s="2026"/>
      <c r="E2" s="2026"/>
      <c r="F2" s="2026"/>
      <c r="G2" s="2026"/>
      <c r="H2" s="2026"/>
      <c r="I2" s="2026"/>
      <c r="J2" s="2026"/>
      <c r="K2" s="2026"/>
      <c r="L2" s="2026"/>
      <c r="M2" s="2026"/>
      <c r="N2" s="2026"/>
      <c r="O2" s="2026"/>
      <c r="P2" s="2026"/>
      <c r="Q2" s="2026"/>
      <c r="R2" s="2026"/>
      <c r="S2" s="2026"/>
      <c r="T2" s="2026"/>
      <c r="U2" s="2026"/>
      <c r="V2" s="2026"/>
      <c r="W2" s="2026"/>
      <c r="X2" s="2026"/>
      <c r="Y2" s="2026"/>
      <c r="Z2" s="2026"/>
      <c r="AA2" s="2026"/>
    </row>
    <row r="3" spans="1:27" ht="20.25" customHeight="1">
      <c r="A3" s="2027" t="s">
        <v>829</v>
      </c>
      <c r="B3" s="2027"/>
      <c r="C3" s="2027"/>
      <c r="D3" s="2027"/>
      <c r="E3" s="2027"/>
      <c r="F3" s="2027"/>
      <c r="G3" s="2027"/>
      <c r="H3" s="2027"/>
      <c r="I3" s="2027"/>
      <c r="J3" s="2027"/>
      <c r="K3" s="2027"/>
      <c r="L3" s="2027"/>
      <c r="M3" s="2027"/>
      <c r="N3" s="2027"/>
      <c r="O3" s="2027"/>
      <c r="P3" s="2027"/>
      <c r="Q3" s="2027"/>
      <c r="R3" s="2027"/>
      <c r="S3" s="2027"/>
      <c r="T3" s="2027"/>
      <c r="U3" s="2027"/>
      <c r="V3" s="2027"/>
      <c r="W3" s="2027"/>
      <c r="X3" s="2027"/>
      <c r="Y3" s="2027"/>
      <c r="Z3" s="2027"/>
      <c r="AA3" s="2027"/>
    </row>
    <row r="4" spans="1:27" ht="22.5" customHeight="1">
      <c r="A4" s="583" t="s">
        <v>1021</v>
      </c>
      <c r="B4" s="351"/>
      <c r="C4" s="358"/>
      <c r="D4" s="352"/>
      <c r="E4" s="352"/>
      <c r="F4" s="352"/>
      <c r="G4" s="352"/>
      <c r="H4" s="2028"/>
      <c r="I4" s="2028"/>
      <c r="J4" s="357"/>
      <c r="K4" s="2028"/>
      <c r="L4" s="2028"/>
      <c r="M4" s="352"/>
      <c r="N4" s="352"/>
      <c r="O4" s="352"/>
      <c r="P4" s="352"/>
      <c r="Q4" s="352"/>
      <c r="R4" s="352"/>
      <c r="S4" s="352"/>
      <c r="T4" s="353"/>
      <c r="U4" s="353"/>
      <c r="V4" s="353"/>
      <c r="W4" s="357"/>
      <c r="X4" s="357"/>
      <c r="Y4" s="357"/>
      <c r="Z4" s="2028" t="s">
        <v>828</v>
      </c>
      <c r="AA4" s="2028"/>
    </row>
    <row r="5" spans="1:27" ht="69" customHeight="1">
      <c r="A5" s="2029" t="s">
        <v>789</v>
      </c>
      <c r="B5" s="2031" t="s">
        <v>830</v>
      </c>
      <c r="C5" s="2031" t="s">
        <v>629</v>
      </c>
      <c r="D5" s="2033" t="s">
        <v>1872</v>
      </c>
      <c r="E5" s="2034"/>
      <c r="F5" s="2034"/>
      <c r="G5" s="2035"/>
      <c r="H5" s="2036" t="s">
        <v>1873</v>
      </c>
      <c r="I5" s="2037"/>
      <c r="J5" s="2037"/>
      <c r="K5" s="2037"/>
      <c r="L5" s="2038"/>
      <c r="M5" s="2033" t="s">
        <v>1874</v>
      </c>
      <c r="N5" s="2034"/>
      <c r="O5" s="2034"/>
      <c r="P5" s="2035"/>
      <c r="Q5" s="2039" t="s">
        <v>831</v>
      </c>
      <c r="R5" s="2039" t="s">
        <v>49</v>
      </c>
      <c r="S5" s="2039" t="s">
        <v>1787</v>
      </c>
      <c r="T5" s="2039" t="s">
        <v>1788</v>
      </c>
      <c r="U5" s="2046" t="s">
        <v>1789</v>
      </c>
      <c r="V5" s="2046" t="s">
        <v>1790</v>
      </c>
      <c r="W5" s="2041" t="s">
        <v>832</v>
      </c>
      <c r="X5" s="2042"/>
      <c r="Y5" s="2042"/>
      <c r="Z5" s="2043"/>
      <c r="AA5" s="1113" t="s">
        <v>833</v>
      </c>
    </row>
    <row r="6" spans="1:27" s="363" customFormat="1" ht="61.5" customHeight="1" thickBot="1">
      <c r="A6" s="2030"/>
      <c r="B6" s="2032"/>
      <c r="C6" s="2032"/>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40"/>
      <c r="R6" s="2040"/>
      <c r="S6" s="2040"/>
      <c r="T6" s="2040"/>
      <c r="U6" s="2047"/>
      <c r="V6" s="2047"/>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4" t="s">
        <v>108</v>
      </c>
      <c r="C10" s="2045"/>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4" t="s">
        <v>108</v>
      </c>
      <c r="C14" s="2045"/>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4" t="s">
        <v>108</v>
      </c>
      <c r="C18" s="2045"/>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4" t="s">
        <v>855</v>
      </c>
      <c r="C20" s="2045"/>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869</v>
      </c>
      <c r="G22" s="428"/>
      <c r="H22" s="1640"/>
      <c r="I22" s="1640"/>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Period ended June 30, 2020</v>
      </c>
    </row>
    <row r="3" spans="1:5">
      <c r="A3" s="32"/>
    </row>
    <row r="4" spans="1:5">
      <c r="A4" s="136">
        <v>30</v>
      </c>
      <c r="B4" s="2" t="s">
        <v>338</v>
      </c>
      <c r="D4" s="69"/>
      <c r="E4" s="69" t="str">
        <f>BSheet!A4</f>
        <v>(Amount Rs.)</v>
      </c>
    </row>
    <row r="5" spans="1:5" ht="31.5">
      <c r="A5" s="32"/>
      <c r="B5" s="110" t="s">
        <v>0</v>
      </c>
      <c r="C5" s="49" t="s">
        <v>462</v>
      </c>
      <c r="D5" s="49" t="s">
        <v>463</v>
      </c>
      <c r="E5" s="49" t="s">
        <v>464</v>
      </c>
    </row>
    <row r="6" spans="1:5">
      <c r="A6" s="152" t="s">
        <v>199</v>
      </c>
      <c r="B6" s="128" t="s">
        <v>339</v>
      </c>
      <c r="C6" s="38" t="s">
        <v>96</v>
      </c>
      <c r="D6" s="38" t="s">
        <v>96</v>
      </c>
      <c r="E6" s="38" t="s">
        <v>96</v>
      </c>
    </row>
    <row r="7" spans="1:5">
      <c r="A7" s="152"/>
      <c r="B7" s="128" t="s">
        <v>467</v>
      </c>
      <c r="C7" s="38" t="s">
        <v>96</v>
      </c>
      <c r="D7" s="38" t="s">
        <v>96</v>
      </c>
      <c r="E7" s="38" t="s">
        <v>96</v>
      </c>
    </row>
    <row r="8" spans="1:5">
      <c r="A8" s="152"/>
      <c r="B8" s="128" t="s">
        <v>340</v>
      </c>
      <c r="C8" s="38" t="s">
        <v>96</v>
      </c>
      <c r="D8" s="38" t="s">
        <v>96</v>
      </c>
      <c r="E8" s="38" t="s">
        <v>96</v>
      </c>
    </row>
    <row r="9" spans="1:5">
      <c r="A9" s="32"/>
      <c r="B9" s="130"/>
      <c r="C9" s="111"/>
      <c r="D9" s="112"/>
      <c r="E9" s="112"/>
    </row>
    <row r="10" spans="1:5">
      <c r="A10" s="32"/>
      <c r="B10" s="113" t="s">
        <v>40</v>
      </c>
      <c r="C10" s="114">
        <f>SUM(C6:C8)</f>
        <v>0</v>
      </c>
      <c r="D10" s="114">
        <f>SUM(D6:D8)</f>
        <v>0</v>
      </c>
      <c r="E10" s="114">
        <f>SUM(E6:E8)</f>
        <v>0</v>
      </c>
    </row>
    <row r="11" spans="1:5">
      <c r="A11" s="32"/>
      <c r="B11" s="140"/>
      <c r="C11" s="141"/>
      <c r="D11" s="142"/>
      <c r="E11" s="142"/>
    </row>
    <row r="12" spans="1:5">
      <c r="A12" s="136">
        <v>31</v>
      </c>
      <c r="B12" s="2" t="s">
        <v>198</v>
      </c>
      <c r="D12" s="69"/>
      <c r="E12" s="69"/>
    </row>
    <row r="13" spans="1:5" ht="31.5">
      <c r="A13" s="32"/>
      <c r="B13" s="110" t="s">
        <v>0</v>
      </c>
      <c r="C13" s="49" t="s">
        <v>462</v>
      </c>
      <c r="D13" s="49" t="s">
        <v>463</v>
      </c>
      <c r="E13" s="49" t="s">
        <v>464</v>
      </c>
    </row>
    <row r="14" spans="1:5">
      <c r="A14" s="32"/>
      <c r="B14" s="145"/>
      <c r="C14" s="143"/>
      <c r="D14" s="144"/>
      <c r="E14" s="172"/>
    </row>
    <row r="15" spans="1:5">
      <c r="A15" s="32"/>
      <c r="B15" s="146" t="s">
        <v>341</v>
      </c>
      <c r="C15" s="38" t="s">
        <v>96</v>
      </c>
      <c r="D15" s="38" t="s">
        <v>96</v>
      </c>
      <c r="E15" s="38" t="s">
        <v>96</v>
      </c>
    </row>
    <row r="16" spans="1:5">
      <c r="A16" s="32"/>
      <c r="B16" s="146" t="s">
        <v>342</v>
      </c>
      <c r="C16" s="38" t="s">
        <v>96</v>
      </c>
      <c r="D16" s="38" t="s">
        <v>96</v>
      </c>
      <c r="E16" s="38" t="s">
        <v>96</v>
      </c>
    </row>
    <row r="17" spans="1:5">
      <c r="A17" s="32"/>
      <c r="B17" s="146" t="s">
        <v>343</v>
      </c>
      <c r="C17" s="38" t="s">
        <v>96</v>
      </c>
      <c r="D17" s="38" t="s">
        <v>96</v>
      </c>
      <c r="E17" s="38" t="s">
        <v>96</v>
      </c>
    </row>
    <row r="18" spans="1:5">
      <c r="A18" s="32"/>
      <c r="B18" s="146" t="s">
        <v>344</v>
      </c>
      <c r="C18" s="38" t="s">
        <v>96</v>
      </c>
      <c r="D18" s="38" t="s">
        <v>96</v>
      </c>
      <c r="E18" s="38" t="s">
        <v>96</v>
      </c>
    </row>
    <row r="19" spans="1:5">
      <c r="A19" s="32"/>
      <c r="B19" s="146" t="s">
        <v>345</v>
      </c>
      <c r="C19" s="38" t="s">
        <v>96</v>
      </c>
      <c r="D19" s="38" t="s">
        <v>96</v>
      </c>
      <c r="E19" s="38" t="s">
        <v>96</v>
      </c>
    </row>
    <row r="20" spans="1:5">
      <c r="A20" s="32"/>
      <c r="B20" s="146" t="s">
        <v>346</v>
      </c>
      <c r="C20" s="38" t="s">
        <v>96</v>
      </c>
      <c r="D20" s="38" t="s">
        <v>96</v>
      </c>
      <c r="E20" s="38" t="s">
        <v>96</v>
      </c>
    </row>
    <row r="21" spans="1:5">
      <c r="A21" s="32"/>
      <c r="B21" s="146" t="s">
        <v>347</v>
      </c>
      <c r="C21" s="38" t="s">
        <v>96</v>
      </c>
      <c r="D21" s="38" t="s">
        <v>96</v>
      </c>
      <c r="E21" s="38" t="s">
        <v>96</v>
      </c>
    </row>
    <row r="22" spans="1:5">
      <c r="A22" s="32"/>
      <c r="B22" s="146" t="s">
        <v>348</v>
      </c>
      <c r="C22" s="38" t="s">
        <v>96</v>
      </c>
      <c r="D22" s="38" t="s">
        <v>96</v>
      </c>
      <c r="E22" s="38" t="s">
        <v>96</v>
      </c>
    </row>
    <row r="23" spans="1:5">
      <c r="A23" s="32"/>
      <c r="B23" s="146" t="s">
        <v>349</v>
      </c>
      <c r="C23" s="38" t="s">
        <v>96</v>
      </c>
      <c r="D23" s="38" t="s">
        <v>96</v>
      </c>
      <c r="E23" s="38" t="s">
        <v>96</v>
      </c>
    </row>
    <row r="24" spans="1:5">
      <c r="A24" s="32"/>
      <c r="B24" s="146" t="s">
        <v>468</v>
      </c>
      <c r="C24" s="38" t="s">
        <v>96</v>
      </c>
      <c r="D24" s="38" t="s">
        <v>96</v>
      </c>
      <c r="E24" s="38" t="s">
        <v>96</v>
      </c>
    </row>
    <row r="25" spans="1:5">
      <c r="A25" s="32"/>
      <c r="B25" s="146" t="s">
        <v>350</v>
      </c>
      <c r="C25" s="38" t="s">
        <v>96</v>
      </c>
      <c r="D25" s="38" t="s">
        <v>96</v>
      </c>
      <c r="E25" s="38" t="s">
        <v>96</v>
      </c>
    </row>
    <row r="26" spans="1:5">
      <c r="A26" s="32"/>
      <c r="B26" s="146" t="s">
        <v>351</v>
      </c>
      <c r="C26" s="38" t="s">
        <v>96</v>
      </c>
      <c r="D26" s="38" t="s">
        <v>96</v>
      </c>
      <c r="E26" s="38" t="s">
        <v>96</v>
      </c>
    </row>
    <row r="27" spans="1:5">
      <c r="A27" s="32"/>
      <c r="B27" s="146" t="s">
        <v>352</v>
      </c>
      <c r="C27" s="38" t="s">
        <v>96</v>
      </c>
      <c r="D27" s="38" t="s">
        <v>96</v>
      </c>
      <c r="E27" s="38" t="s">
        <v>96</v>
      </c>
    </row>
    <row r="28" spans="1:5">
      <c r="A28" s="32"/>
      <c r="B28" s="146" t="s">
        <v>353</v>
      </c>
      <c r="C28" s="38" t="s">
        <v>96</v>
      </c>
      <c r="D28" s="38" t="s">
        <v>96</v>
      </c>
      <c r="E28" s="38" t="s">
        <v>96</v>
      </c>
    </row>
    <row r="29" spans="1:5">
      <c r="A29" s="32"/>
      <c r="B29" s="146" t="s">
        <v>354</v>
      </c>
      <c r="C29" s="38" t="s">
        <v>96</v>
      </c>
      <c r="D29" s="38" t="s">
        <v>96</v>
      </c>
      <c r="E29" s="38" t="s">
        <v>96</v>
      </c>
    </row>
    <row r="30" spans="1:5">
      <c r="A30" s="32"/>
      <c r="B30" s="146" t="s">
        <v>355</v>
      </c>
      <c r="C30" s="38" t="s">
        <v>96</v>
      </c>
      <c r="D30" s="38" t="s">
        <v>96</v>
      </c>
      <c r="E30" s="38" t="s">
        <v>96</v>
      </c>
    </row>
    <row r="31" spans="1:5">
      <c r="A31" s="32"/>
      <c r="B31" s="146" t="s">
        <v>356</v>
      </c>
      <c r="C31" s="38" t="s">
        <v>96</v>
      </c>
      <c r="D31" s="38" t="s">
        <v>96</v>
      </c>
      <c r="E31" s="38" t="s">
        <v>96</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200</v>
      </c>
    </row>
    <row r="36" spans="1:5" ht="48.75" customHeight="1">
      <c r="A36" s="32"/>
      <c r="B36" s="110" t="s">
        <v>0</v>
      </c>
      <c r="C36" s="49" t="s">
        <v>462</v>
      </c>
      <c r="D36" s="49" t="s">
        <v>463</v>
      </c>
      <c r="E36" s="49" t="s">
        <v>464</v>
      </c>
    </row>
    <row r="37" spans="1:5">
      <c r="A37" s="32"/>
      <c r="B37" s="125" t="s">
        <v>358</v>
      </c>
      <c r="C37" s="4"/>
      <c r="D37" s="129"/>
      <c r="E37" s="170"/>
    </row>
    <row r="38" spans="1:5">
      <c r="A38" s="32"/>
      <c r="B38" s="128" t="s">
        <v>465</v>
      </c>
      <c r="C38" s="38" t="s">
        <v>96</v>
      </c>
      <c r="D38" s="38" t="s">
        <v>96</v>
      </c>
      <c r="E38" s="38" t="s">
        <v>96</v>
      </c>
    </row>
    <row r="39" spans="1:5">
      <c r="A39" s="32"/>
      <c r="B39" s="128" t="s">
        <v>466</v>
      </c>
      <c r="C39" s="38" t="s">
        <v>96</v>
      </c>
      <c r="D39" s="38" t="s">
        <v>96</v>
      </c>
      <c r="E39" s="38" t="s">
        <v>96</v>
      </c>
    </row>
    <row r="40" spans="1:5">
      <c r="A40" s="32"/>
      <c r="B40" s="127" t="s">
        <v>250</v>
      </c>
      <c r="C40" s="39">
        <v>0</v>
      </c>
      <c r="D40" s="148">
        <v>0</v>
      </c>
      <c r="E40" s="148">
        <v>0</v>
      </c>
    </row>
    <row r="41" spans="1:5">
      <c r="A41" s="32"/>
      <c r="B41" s="128"/>
      <c r="C41" s="29"/>
      <c r="D41" s="40"/>
      <c r="E41" s="40"/>
    </row>
    <row r="42" spans="1:5">
      <c r="A42" s="32"/>
      <c r="B42" s="125" t="s">
        <v>357</v>
      </c>
      <c r="C42" s="4"/>
      <c r="D42" s="129"/>
      <c r="E42" s="170"/>
    </row>
    <row r="43" spans="1:5">
      <c r="A43" s="32"/>
      <c r="B43" s="128" t="s">
        <v>465</v>
      </c>
      <c r="C43" s="38" t="s">
        <v>96</v>
      </c>
      <c r="D43" s="38" t="s">
        <v>96</v>
      </c>
      <c r="E43" s="38" t="s">
        <v>96</v>
      </c>
    </row>
    <row r="44" spans="1:5">
      <c r="A44" s="32"/>
      <c r="B44" s="128" t="s">
        <v>466</v>
      </c>
      <c r="C44" s="38" t="s">
        <v>96</v>
      </c>
      <c r="D44" s="38" t="s">
        <v>96</v>
      </c>
      <c r="E44" s="38" t="s">
        <v>96</v>
      </c>
    </row>
    <row r="45" spans="1:5">
      <c r="A45" s="32"/>
      <c r="B45" s="127" t="s">
        <v>248</v>
      </c>
      <c r="C45" s="39">
        <v>0</v>
      </c>
      <c r="D45" s="148">
        <v>0</v>
      </c>
      <c r="E45" s="148">
        <v>0</v>
      </c>
    </row>
    <row r="46" spans="1:5">
      <c r="A46" s="32"/>
      <c r="B46" s="128"/>
      <c r="C46" s="29"/>
      <c r="D46" s="40"/>
      <c r="E46" s="40"/>
    </row>
    <row r="47" spans="1:5">
      <c r="A47" s="109" t="s">
        <v>201</v>
      </c>
      <c r="B47" s="6" t="s">
        <v>200</v>
      </c>
      <c r="C47" s="115">
        <f>C40+C45</f>
        <v>0</v>
      </c>
      <c r="D47" s="115">
        <f>D40+D45</f>
        <v>0</v>
      </c>
      <c r="E47" s="115">
        <f>E40+E45</f>
        <v>0</v>
      </c>
    </row>
    <row r="48" spans="1:5">
      <c r="A48" s="99"/>
      <c r="B48" s="132"/>
      <c r="C48" s="41"/>
      <c r="D48" s="116"/>
      <c r="E48" s="116"/>
    </row>
    <row r="49" spans="1:5">
      <c r="A49" s="99">
        <v>32</v>
      </c>
      <c r="B49" s="2" t="s">
        <v>35</v>
      </c>
      <c r="C49" s="41"/>
      <c r="D49" s="10"/>
      <c r="E49" s="10"/>
    </row>
    <row r="50" spans="1:5" ht="47.25" customHeight="1">
      <c r="A50" s="99"/>
      <c r="B50" s="110" t="s">
        <v>0</v>
      </c>
      <c r="C50" s="49" t="s">
        <v>462</v>
      </c>
      <c r="D50" s="49" t="s">
        <v>463</v>
      </c>
      <c r="E50" s="49" t="s">
        <v>464</v>
      </c>
    </row>
    <row r="51" spans="1:5">
      <c r="A51" s="109" t="s">
        <v>202</v>
      </c>
      <c r="B51" s="149" t="s">
        <v>359</v>
      </c>
      <c r="C51" s="111"/>
      <c r="D51" s="106"/>
      <c r="E51" s="106"/>
    </row>
    <row r="52" spans="1:5">
      <c r="A52" s="117"/>
      <c r="B52" s="44" t="s">
        <v>360</v>
      </c>
      <c r="C52" s="38" t="s">
        <v>96</v>
      </c>
      <c r="D52" s="38" t="s">
        <v>96</v>
      </c>
      <c r="E52" s="38" t="s">
        <v>96</v>
      </c>
    </row>
    <row r="53" spans="1:5">
      <c r="A53" s="109" t="s">
        <v>203</v>
      </c>
      <c r="B53" s="44" t="s">
        <v>361</v>
      </c>
      <c r="C53" s="38" t="s">
        <v>96</v>
      </c>
      <c r="D53" s="38" t="s">
        <v>96</v>
      </c>
      <c r="E53" s="38" t="s">
        <v>96</v>
      </c>
    </row>
    <row r="54" spans="1:5">
      <c r="A54" s="109" t="s">
        <v>204</v>
      </c>
      <c r="B54" s="44" t="s">
        <v>362</v>
      </c>
      <c r="C54" s="38" t="s">
        <v>96</v>
      </c>
      <c r="D54" s="38" t="s">
        <v>96</v>
      </c>
      <c r="E54" s="38" t="s">
        <v>96</v>
      </c>
    </row>
    <row r="55" spans="1:5">
      <c r="A55" s="109" t="s">
        <v>450</v>
      </c>
      <c r="B55" s="44" t="s">
        <v>363</v>
      </c>
      <c r="C55" s="38" t="s">
        <v>96</v>
      </c>
      <c r="D55" s="38" t="s">
        <v>96</v>
      </c>
      <c r="E55" s="38" t="s">
        <v>96</v>
      </c>
    </row>
    <row r="56" spans="1:5">
      <c r="A56" s="109"/>
      <c r="B56" s="44" t="s">
        <v>364</v>
      </c>
      <c r="C56" s="38" t="s">
        <v>96</v>
      </c>
      <c r="D56" s="38" t="s">
        <v>96</v>
      </c>
      <c r="E56" s="38" t="s">
        <v>96</v>
      </c>
    </row>
    <row r="57" spans="1:5">
      <c r="A57" s="109"/>
      <c r="B57" s="44" t="s">
        <v>365</v>
      </c>
      <c r="C57" s="38"/>
      <c r="D57" s="38"/>
      <c r="E57" s="38"/>
    </row>
    <row r="58" spans="1:5">
      <c r="A58" s="109"/>
      <c r="B58" s="44" t="s">
        <v>366</v>
      </c>
      <c r="C58" s="38" t="s">
        <v>96</v>
      </c>
      <c r="D58" s="38" t="s">
        <v>96</v>
      </c>
      <c r="E58" s="38" t="s">
        <v>96</v>
      </c>
    </row>
    <row r="59" spans="1:5">
      <c r="A59" s="109"/>
      <c r="B59" s="44" t="s">
        <v>367</v>
      </c>
      <c r="C59" s="38" t="s">
        <v>96</v>
      </c>
      <c r="D59" s="38" t="s">
        <v>96</v>
      </c>
      <c r="E59" s="38" t="s">
        <v>96</v>
      </c>
    </row>
    <row r="60" spans="1:5">
      <c r="A60" s="109"/>
      <c r="B60" s="44" t="s">
        <v>368</v>
      </c>
      <c r="C60" s="38" t="s">
        <v>96</v>
      </c>
      <c r="D60" s="38" t="s">
        <v>96</v>
      </c>
      <c r="E60" s="38" t="s">
        <v>96</v>
      </c>
    </row>
    <row r="61" spans="1:5">
      <c r="A61" s="109"/>
      <c r="B61" s="44" t="s">
        <v>369</v>
      </c>
      <c r="C61" s="38" t="s">
        <v>96</v>
      </c>
      <c r="D61" s="38" t="s">
        <v>96</v>
      </c>
      <c r="E61" s="38" t="s">
        <v>96</v>
      </c>
    </row>
    <row r="62" spans="1:5">
      <c r="A62" s="109"/>
      <c r="B62" s="44" t="s">
        <v>370</v>
      </c>
      <c r="C62" s="38" t="s">
        <v>96</v>
      </c>
      <c r="D62" s="38" t="s">
        <v>96</v>
      </c>
      <c r="E62" s="38" t="s">
        <v>96</v>
      </c>
    </row>
    <row r="63" spans="1:5">
      <c r="A63" s="109"/>
      <c r="B63" s="44" t="s">
        <v>371</v>
      </c>
      <c r="C63" s="38" t="s">
        <v>96</v>
      </c>
      <c r="D63" s="38" t="s">
        <v>96</v>
      </c>
      <c r="E63" s="38" t="s">
        <v>96</v>
      </c>
    </row>
    <row r="64" spans="1:5">
      <c r="A64" s="109"/>
      <c r="B64" s="44" t="s">
        <v>372</v>
      </c>
      <c r="C64" s="38" t="s">
        <v>96</v>
      </c>
      <c r="D64" s="38" t="s">
        <v>96</v>
      </c>
      <c r="E64" s="38" t="s">
        <v>96</v>
      </c>
    </row>
    <row r="65" spans="1:5">
      <c r="A65" s="109"/>
      <c r="B65" s="177" t="s">
        <v>108</v>
      </c>
      <c r="C65" s="176">
        <f>SUM(C52:C64)</f>
        <v>0</v>
      </c>
      <c r="D65" s="176">
        <f>SUM(D52:D64)</f>
        <v>0</v>
      </c>
      <c r="E65" s="176">
        <f>SUM(E52:E64)</f>
        <v>0</v>
      </c>
    </row>
    <row r="66" spans="1:5">
      <c r="A66" s="109"/>
      <c r="B66" s="44"/>
      <c r="C66" s="111"/>
      <c r="D66" s="106"/>
      <c r="E66" s="106"/>
    </row>
    <row r="67" spans="1:5">
      <c r="A67" s="109"/>
      <c r="B67" s="149" t="s">
        <v>373</v>
      </c>
      <c r="C67" s="111"/>
      <c r="D67" s="106"/>
      <c r="E67" s="106"/>
    </row>
    <row r="68" spans="1:5">
      <c r="A68" s="109"/>
      <c r="B68" s="44" t="s">
        <v>374</v>
      </c>
      <c r="C68" s="38" t="s">
        <v>96</v>
      </c>
      <c r="D68" s="38" t="s">
        <v>96</v>
      </c>
      <c r="E68" s="38" t="s">
        <v>96</v>
      </c>
    </row>
    <row r="69" spans="1:5">
      <c r="A69" s="109"/>
      <c r="B69" s="44" t="s">
        <v>361</v>
      </c>
      <c r="C69" s="38" t="s">
        <v>96</v>
      </c>
      <c r="D69" s="38" t="s">
        <v>96</v>
      </c>
      <c r="E69" s="38" t="s">
        <v>96</v>
      </c>
    </row>
    <row r="70" spans="1:5">
      <c r="A70" s="109"/>
      <c r="B70" s="44" t="s">
        <v>362</v>
      </c>
      <c r="C70" s="38" t="s">
        <v>96</v>
      </c>
      <c r="D70" s="38" t="s">
        <v>96</v>
      </c>
      <c r="E70" s="38" t="s">
        <v>96</v>
      </c>
    </row>
    <row r="71" spans="1:5">
      <c r="A71" s="109"/>
      <c r="B71" s="44" t="s">
        <v>365</v>
      </c>
      <c r="C71" s="38"/>
      <c r="D71" s="38"/>
      <c r="E71" s="38"/>
    </row>
    <row r="72" spans="1:5">
      <c r="A72" s="109"/>
      <c r="B72" s="44" t="s">
        <v>375</v>
      </c>
      <c r="C72" s="38" t="s">
        <v>96</v>
      </c>
      <c r="D72" s="38" t="s">
        <v>96</v>
      </c>
      <c r="E72" s="38" t="s">
        <v>96</v>
      </c>
    </row>
    <row r="73" spans="1:5">
      <c r="A73" s="109"/>
      <c r="B73" s="44" t="s">
        <v>376</v>
      </c>
      <c r="C73" s="38" t="s">
        <v>96</v>
      </c>
      <c r="D73" s="38" t="s">
        <v>96</v>
      </c>
      <c r="E73" s="38" t="s">
        <v>96</v>
      </c>
    </row>
    <row r="74" spans="1:5">
      <c r="A74" s="109"/>
      <c r="B74" s="44" t="s">
        <v>371</v>
      </c>
      <c r="C74" s="38" t="s">
        <v>96</v>
      </c>
      <c r="D74" s="38" t="s">
        <v>96</v>
      </c>
      <c r="E74" s="38" t="s">
        <v>96</v>
      </c>
    </row>
    <row r="75" spans="1:5">
      <c r="A75" s="109"/>
      <c r="B75" s="44" t="s">
        <v>372</v>
      </c>
      <c r="C75" s="38" t="s">
        <v>96</v>
      </c>
      <c r="D75" s="38" t="s">
        <v>96</v>
      </c>
      <c r="E75" s="38" t="s">
        <v>96</v>
      </c>
    </row>
    <row r="76" spans="1:5">
      <c r="A76" s="109"/>
      <c r="B76" s="177" t="s">
        <v>108</v>
      </c>
      <c r="C76" s="176">
        <f>SUM(C68:C75)</f>
        <v>0</v>
      </c>
      <c r="D76" s="176">
        <f>SUM(D68:D75)</f>
        <v>0</v>
      </c>
      <c r="E76" s="176">
        <f>SUM(E68:E75)</f>
        <v>0</v>
      </c>
    </row>
    <row r="77" spans="1:5">
      <c r="A77" s="117"/>
      <c r="B77" s="43"/>
      <c r="C77" s="5"/>
      <c r="D77" s="118"/>
      <c r="E77" s="118"/>
    </row>
    <row r="78" spans="1:5">
      <c r="A78" s="117"/>
      <c r="B78" s="23" t="s">
        <v>40</v>
      </c>
      <c r="C78" s="54">
        <f>C65+C76</f>
        <v>0</v>
      </c>
      <c r="D78" s="54">
        <f>D65+D76</f>
        <v>0</v>
      </c>
      <c r="E78" s="54">
        <f>E65+E76</f>
        <v>0</v>
      </c>
    </row>
    <row r="79" spans="1:5">
      <c r="A79" s="32"/>
      <c r="D79" s="108"/>
      <c r="E79" s="108"/>
    </row>
    <row r="80" spans="1:5">
      <c r="A80" s="99">
        <v>33</v>
      </c>
      <c r="B80" s="2" t="s">
        <v>36</v>
      </c>
      <c r="C80" s="41"/>
      <c r="D80" s="10"/>
      <c r="E80" s="10"/>
    </row>
    <row r="81" spans="1:9" ht="42.75" customHeight="1">
      <c r="A81" s="101"/>
      <c r="B81" s="110" t="s">
        <v>0</v>
      </c>
      <c r="C81" s="49" t="s">
        <v>462</v>
      </c>
      <c r="D81" s="49" t="s">
        <v>463</v>
      </c>
      <c r="E81" s="49" t="s">
        <v>464</v>
      </c>
    </row>
    <row r="82" spans="1:9">
      <c r="A82" s="109" t="s">
        <v>205</v>
      </c>
      <c r="B82" s="44" t="s">
        <v>41</v>
      </c>
      <c r="C82" s="119"/>
      <c r="D82" s="106"/>
      <c r="E82" s="106"/>
      <c r="G82" s="31"/>
      <c r="H82" s="31"/>
      <c r="I82" s="31"/>
    </row>
    <row r="83" spans="1:9">
      <c r="A83" s="109" t="s">
        <v>206</v>
      </c>
      <c r="B83" s="44" t="s">
        <v>377</v>
      </c>
      <c r="C83" s="38" t="s">
        <v>96</v>
      </c>
      <c r="D83" s="38" t="s">
        <v>96</v>
      </c>
      <c r="E83" s="38" t="s">
        <v>96</v>
      </c>
    </row>
    <row r="84" spans="1:9">
      <c r="A84" s="109" t="s">
        <v>207</v>
      </c>
      <c r="B84" s="44" t="s">
        <v>378</v>
      </c>
      <c r="C84" s="38" t="s">
        <v>96</v>
      </c>
      <c r="D84" s="38" t="s">
        <v>96</v>
      </c>
      <c r="E84" s="38" t="s">
        <v>96</v>
      </c>
    </row>
    <row r="85" spans="1:9">
      <c r="A85" s="109" t="s">
        <v>208</v>
      </c>
      <c r="B85" s="44" t="s">
        <v>209</v>
      </c>
      <c r="C85" s="38" t="s">
        <v>96</v>
      </c>
      <c r="D85" s="38" t="s">
        <v>96</v>
      </c>
      <c r="E85" s="38" t="s">
        <v>96</v>
      </c>
    </row>
    <row r="86" spans="1:9">
      <c r="A86" s="109" t="s">
        <v>210</v>
      </c>
      <c r="B86" s="44" t="s">
        <v>32</v>
      </c>
      <c r="C86" s="38" t="s">
        <v>96</v>
      </c>
      <c r="D86" s="38" t="s">
        <v>96</v>
      </c>
      <c r="E86" s="38" t="s">
        <v>96</v>
      </c>
    </row>
    <row r="87" spans="1:9">
      <c r="A87" s="109"/>
      <c r="B87" s="44"/>
      <c r="C87" s="111"/>
      <c r="D87" s="106"/>
      <c r="E87" s="106"/>
    </row>
    <row r="88" spans="1:9">
      <c r="A88" s="14"/>
      <c r="B88" s="23" t="s">
        <v>40</v>
      </c>
      <c r="C88" s="107">
        <f>SUM(C83:C86)</f>
        <v>0</v>
      </c>
      <c r="D88" s="107">
        <f>SUM(D83:D86)</f>
        <v>0</v>
      </c>
      <c r="E88" s="107">
        <f>SUM(E83:E86)</f>
        <v>0</v>
      </c>
      <c r="F88" s="31"/>
    </row>
    <row r="89" spans="1:9">
      <c r="A89" s="32"/>
      <c r="H89" s="31"/>
    </row>
    <row r="90" spans="1:9">
      <c r="A90" s="99">
        <v>34</v>
      </c>
      <c r="B90" s="2" t="s">
        <v>93</v>
      </c>
      <c r="C90" s="41"/>
      <c r="D90" s="10"/>
      <c r="E90" s="10"/>
    </row>
    <row r="91" spans="1:9" ht="31.5">
      <c r="A91" s="101"/>
      <c r="B91" s="110" t="s">
        <v>0</v>
      </c>
      <c r="C91" s="49" t="s">
        <v>462</v>
      </c>
      <c r="D91" s="49" t="s">
        <v>463</v>
      </c>
      <c r="E91" s="49" t="s">
        <v>464</v>
      </c>
    </row>
    <row r="92" spans="1:9">
      <c r="A92" s="109" t="s">
        <v>211</v>
      </c>
      <c r="B92" s="45" t="s">
        <v>212</v>
      </c>
      <c r="C92" s="38" t="s">
        <v>96</v>
      </c>
      <c r="D92" s="38" t="s">
        <v>96</v>
      </c>
      <c r="E92" s="38" t="s">
        <v>96</v>
      </c>
    </row>
    <row r="93" spans="1:9">
      <c r="A93" s="109" t="s">
        <v>213</v>
      </c>
      <c r="B93" s="45" t="s">
        <v>214</v>
      </c>
      <c r="C93" s="38" t="s">
        <v>96</v>
      </c>
      <c r="D93" s="38" t="s">
        <v>96</v>
      </c>
      <c r="E93" s="38" t="s">
        <v>96</v>
      </c>
    </row>
    <row r="94" spans="1:9">
      <c r="A94" s="14"/>
      <c r="B94" s="43"/>
      <c r="C94" s="5"/>
      <c r="D94" s="120"/>
      <c r="E94" s="120"/>
    </row>
    <row r="95" spans="1:9">
      <c r="A95" s="14"/>
      <c r="B95" s="23" t="s">
        <v>40</v>
      </c>
      <c r="C95" s="121">
        <f>SUM(C92:C94)</f>
        <v>0</v>
      </c>
      <c r="D95" s="121">
        <f>SUM(D92:D94)</f>
        <v>0</v>
      </c>
      <c r="E95" s="121">
        <f>SUM(E92:E94)</f>
        <v>0</v>
      </c>
    </row>
    <row r="96" spans="1:9">
      <c r="A96" s="32"/>
    </row>
    <row r="97" spans="1:7">
      <c r="A97" s="99">
        <v>35</v>
      </c>
      <c r="B97" s="2" t="s">
        <v>38</v>
      </c>
      <c r="C97" s="41"/>
      <c r="D97" s="10"/>
      <c r="E97" s="10"/>
    </row>
    <row r="98" spans="1:7" ht="39.75" customHeight="1">
      <c r="A98" s="101"/>
      <c r="B98" s="110" t="s">
        <v>0</v>
      </c>
      <c r="C98" s="49" t="s">
        <v>462</v>
      </c>
      <c r="D98" s="49" t="s">
        <v>463</v>
      </c>
      <c r="E98" s="49" t="s">
        <v>464</v>
      </c>
    </row>
    <row r="99" spans="1:7">
      <c r="A99" s="101"/>
      <c r="B99" s="125" t="s">
        <v>379</v>
      </c>
      <c r="C99" s="111"/>
      <c r="D99" s="111"/>
      <c r="E99" s="111"/>
    </row>
    <row r="100" spans="1:7">
      <c r="A100" s="109" t="s">
        <v>215</v>
      </c>
      <c r="B100" s="128" t="s">
        <v>380</v>
      </c>
      <c r="C100" s="38" t="s">
        <v>96</v>
      </c>
      <c r="D100" s="38" t="s">
        <v>96</v>
      </c>
      <c r="E100" s="38" t="s">
        <v>96</v>
      </c>
    </row>
    <row r="101" spans="1:7">
      <c r="A101" s="153" t="s">
        <v>216</v>
      </c>
      <c r="B101" s="128" t="s">
        <v>381</v>
      </c>
      <c r="C101" s="38" t="s">
        <v>96</v>
      </c>
      <c r="D101" s="38" t="s">
        <v>96</v>
      </c>
      <c r="E101" s="38" t="s">
        <v>96</v>
      </c>
      <c r="G101" s="31"/>
    </row>
    <row r="102" spans="1:7">
      <c r="A102" s="109" t="s">
        <v>217</v>
      </c>
      <c r="B102" s="128" t="s">
        <v>382</v>
      </c>
      <c r="C102" s="38" t="s">
        <v>96</v>
      </c>
      <c r="D102" s="38" t="s">
        <v>96</v>
      </c>
      <c r="E102" s="38" t="s">
        <v>96</v>
      </c>
    </row>
    <row r="103" spans="1:7">
      <c r="A103" s="109" t="s">
        <v>218</v>
      </c>
      <c r="B103" s="128" t="s">
        <v>383</v>
      </c>
      <c r="C103" s="38" t="s">
        <v>96</v>
      </c>
      <c r="D103" s="38" t="s">
        <v>96</v>
      </c>
      <c r="E103" s="38" t="s">
        <v>96</v>
      </c>
      <c r="F103" s="122"/>
    </row>
    <row r="104" spans="1:7">
      <c r="A104" s="109" t="s">
        <v>219</v>
      </c>
      <c r="B104" s="128" t="s">
        <v>384</v>
      </c>
      <c r="C104" s="38" t="s">
        <v>96</v>
      </c>
      <c r="D104" s="38" t="s">
        <v>96</v>
      </c>
      <c r="E104" s="38" t="s">
        <v>96</v>
      </c>
    </row>
    <row r="105" spans="1:7">
      <c r="A105" s="117"/>
      <c r="B105" s="128" t="s">
        <v>385</v>
      </c>
      <c r="C105" s="38" t="s">
        <v>96</v>
      </c>
      <c r="D105" s="38" t="s">
        <v>96</v>
      </c>
      <c r="E105" s="38" t="s">
        <v>96</v>
      </c>
    </row>
    <row r="106" spans="1:7">
      <c r="A106" s="109" t="s">
        <v>220</v>
      </c>
      <c r="B106" s="128" t="s">
        <v>32</v>
      </c>
      <c r="C106" s="38" t="s">
        <v>96</v>
      </c>
      <c r="D106" s="38" t="s">
        <v>96</v>
      </c>
      <c r="E106" s="38" t="s">
        <v>96</v>
      </c>
    </row>
    <row r="107" spans="1:7">
      <c r="A107" s="109"/>
      <c r="B107" s="175" t="s">
        <v>469</v>
      </c>
      <c r="C107" s="178">
        <f>SUM(C100:C106)</f>
        <v>0</v>
      </c>
      <c r="D107" s="178">
        <f>SUM(D100:D106)</f>
        <v>0</v>
      </c>
      <c r="E107" s="178">
        <f>SUM(E100:E106)</f>
        <v>0</v>
      </c>
    </row>
    <row r="108" spans="1:7">
      <c r="A108" s="109" t="s">
        <v>221</v>
      </c>
      <c r="B108" s="125" t="s">
        <v>386</v>
      </c>
      <c r="C108" s="38"/>
      <c r="D108" s="38"/>
      <c r="E108" s="38"/>
    </row>
    <row r="109" spans="1:7">
      <c r="A109" s="109" t="s">
        <v>222</v>
      </c>
      <c r="B109" s="128" t="s">
        <v>387</v>
      </c>
      <c r="C109" s="38" t="s">
        <v>96</v>
      </c>
      <c r="D109" s="38" t="s">
        <v>96</v>
      </c>
      <c r="E109" s="38" t="s">
        <v>96</v>
      </c>
    </row>
    <row r="110" spans="1:7">
      <c r="A110" s="109" t="s">
        <v>43</v>
      </c>
      <c r="B110" s="128" t="s">
        <v>388</v>
      </c>
      <c r="C110" s="38" t="s">
        <v>96</v>
      </c>
      <c r="D110" s="38" t="s">
        <v>96</v>
      </c>
      <c r="E110" s="38" t="s">
        <v>96</v>
      </c>
    </row>
    <row r="111" spans="1:7">
      <c r="A111" s="109" t="s">
        <v>42</v>
      </c>
      <c r="B111" s="128" t="s">
        <v>389</v>
      </c>
      <c r="C111" s="38" t="s">
        <v>96</v>
      </c>
      <c r="D111" s="38" t="s">
        <v>96</v>
      </c>
      <c r="E111" s="38" t="s">
        <v>96</v>
      </c>
    </row>
    <row r="112" spans="1:7">
      <c r="A112" s="109" t="s">
        <v>223</v>
      </c>
      <c r="B112" s="128" t="s">
        <v>390</v>
      </c>
      <c r="C112" s="38" t="s">
        <v>96</v>
      </c>
      <c r="D112" s="38" t="s">
        <v>96</v>
      </c>
      <c r="E112" s="38" t="s">
        <v>96</v>
      </c>
    </row>
    <row r="113" spans="1:6">
      <c r="A113" s="109" t="s">
        <v>224</v>
      </c>
      <c r="B113" s="128" t="s">
        <v>391</v>
      </c>
      <c r="C113" s="38" t="s">
        <v>96</v>
      </c>
      <c r="D113" s="38" t="s">
        <v>96</v>
      </c>
      <c r="E113" s="38" t="s">
        <v>96</v>
      </c>
    </row>
    <row r="114" spans="1:6">
      <c r="A114" s="109" t="s">
        <v>225</v>
      </c>
      <c r="B114" s="128" t="s">
        <v>392</v>
      </c>
      <c r="C114" s="38" t="s">
        <v>96</v>
      </c>
      <c r="D114" s="38" t="s">
        <v>96</v>
      </c>
      <c r="E114" s="38" t="s">
        <v>96</v>
      </c>
    </row>
    <row r="115" spans="1:6">
      <c r="A115" s="109" t="s">
        <v>226</v>
      </c>
      <c r="B115" s="128" t="s">
        <v>393</v>
      </c>
      <c r="C115" s="38" t="s">
        <v>96</v>
      </c>
      <c r="D115" s="38" t="s">
        <v>96</v>
      </c>
      <c r="E115" s="38" t="s">
        <v>96</v>
      </c>
    </row>
    <row r="116" spans="1:6">
      <c r="A116" s="109"/>
      <c r="B116" s="128" t="s">
        <v>394</v>
      </c>
      <c r="C116" s="38" t="s">
        <v>96</v>
      </c>
      <c r="D116" s="38" t="s">
        <v>96</v>
      </c>
      <c r="E116" s="38" t="s">
        <v>96</v>
      </c>
    </row>
    <row r="117" spans="1:6">
      <c r="A117" s="109"/>
      <c r="B117" s="128" t="s">
        <v>395</v>
      </c>
      <c r="C117" s="38" t="s">
        <v>96</v>
      </c>
      <c r="D117" s="38" t="s">
        <v>96</v>
      </c>
      <c r="E117" s="38" t="s">
        <v>96</v>
      </c>
    </row>
    <row r="118" spans="1:6">
      <c r="A118" s="109" t="s">
        <v>227</v>
      </c>
      <c r="B118" s="128" t="s">
        <v>396</v>
      </c>
      <c r="C118" s="38" t="s">
        <v>96</v>
      </c>
      <c r="D118" s="38" t="s">
        <v>96</v>
      </c>
      <c r="E118" s="38" t="s">
        <v>96</v>
      </c>
      <c r="F118" s="122"/>
    </row>
    <row r="119" spans="1:6">
      <c r="A119" s="109" t="s">
        <v>228</v>
      </c>
      <c r="B119" s="128" t="s">
        <v>397</v>
      </c>
      <c r="C119" s="38" t="s">
        <v>96</v>
      </c>
      <c r="D119" s="38" t="s">
        <v>96</v>
      </c>
      <c r="E119" s="38" t="s">
        <v>96</v>
      </c>
    </row>
    <row r="120" spans="1:6">
      <c r="A120" s="109" t="s">
        <v>229</v>
      </c>
      <c r="B120" s="128" t="s">
        <v>398</v>
      </c>
      <c r="C120" s="38" t="s">
        <v>96</v>
      </c>
      <c r="D120" s="38" t="s">
        <v>96</v>
      </c>
      <c r="E120" s="38" t="s">
        <v>96</v>
      </c>
    </row>
    <row r="121" spans="1:6">
      <c r="A121" s="109" t="s">
        <v>230</v>
      </c>
      <c r="B121" s="128" t="s">
        <v>399</v>
      </c>
      <c r="C121" s="38" t="s">
        <v>96</v>
      </c>
      <c r="D121" s="38" t="s">
        <v>96</v>
      </c>
      <c r="E121" s="38" t="s">
        <v>96</v>
      </c>
    </row>
    <row r="122" spans="1:6">
      <c r="A122" s="109" t="s">
        <v>231</v>
      </c>
      <c r="B122" s="128" t="s">
        <v>276</v>
      </c>
      <c r="C122" s="38" t="s">
        <v>96</v>
      </c>
      <c r="D122" s="38" t="s">
        <v>96</v>
      </c>
      <c r="E122" s="38" t="s">
        <v>96</v>
      </c>
    </row>
    <row r="123" spans="1:6">
      <c r="A123" s="109" t="s">
        <v>232</v>
      </c>
      <c r="B123" s="128" t="s">
        <v>400</v>
      </c>
      <c r="C123" s="38" t="s">
        <v>96</v>
      </c>
      <c r="D123" s="38" t="s">
        <v>96</v>
      </c>
      <c r="E123" s="38" t="s">
        <v>96</v>
      </c>
    </row>
    <row r="124" spans="1:6">
      <c r="A124" s="109" t="s">
        <v>233</v>
      </c>
      <c r="B124" s="128" t="s">
        <v>401</v>
      </c>
      <c r="C124" s="38" t="s">
        <v>96</v>
      </c>
      <c r="D124" s="38" t="s">
        <v>96</v>
      </c>
      <c r="E124" s="38" t="s">
        <v>96</v>
      </c>
    </row>
    <row r="125" spans="1:6">
      <c r="A125" s="109" t="s">
        <v>234</v>
      </c>
      <c r="B125" s="128" t="s">
        <v>402</v>
      </c>
      <c r="C125" s="38" t="s">
        <v>96</v>
      </c>
      <c r="D125" s="38" t="s">
        <v>96</v>
      </c>
      <c r="E125" s="38" t="s">
        <v>96</v>
      </c>
    </row>
    <row r="126" spans="1:6">
      <c r="A126" s="109" t="s">
        <v>235</v>
      </c>
      <c r="B126" s="128" t="s">
        <v>403</v>
      </c>
      <c r="C126" s="38" t="s">
        <v>96</v>
      </c>
      <c r="D126" s="38" t="s">
        <v>96</v>
      </c>
      <c r="E126" s="38" t="s">
        <v>96</v>
      </c>
    </row>
    <row r="127" spans="1:6">
      <c r="A127" s="117" t="s">
        <v>236</v>
      </c>
      <c r="B127" s="128" t="s">
        <v>404</v>
      </c>
      <c r="C127" s="38" t="s">
        <v>96</v>
      </c>
      <c r="D127" s="38" t="s">
        <v>96</v>
      </c>
      <c r="E127" s="38" t="s">
        <v>96</v>
      </c>
    </row>
    <row r="128" spans="1:6">
      <c r="A128" s="109" t="s">
        <v>237</v>
      </c>
      <c r="B128" s="128" t="s">
        <v>405</v>
      </c>
      <c r="C128" s="38" t="s">
        <v>96</v>
      </c>
      <c r="D128" s="38" t="s">
        <v>96</v>
      </c>
      <c r="E128" s="38" t="s">
        <v>96</v>
      </c>
    </row>
    <row r="129" spans="1:8">
      <c r="A129" s="109" t="s">
        <v>238</v>
      </c>
      <c r="B129" s="128" t="s">
        <v>406</v>
      </c>
      <c r="C129" s="38" t="s">
        <v>96</v>
      </c>
      <c r="D129" s="38" t="s">
        <v>96</v>
      </c>
      <c r="E129" s="38" t="s">
        <v>96</v>
      </c>
    </row>
    <row r="130" spans="1:8" ht="13.9" customHeight="1">
      <c r="A130" s="154" t="s">
        <v>239</v>
      </c>
      <c r="B130" s="133" t="s">
        <v>407</v>
      </c>
      <c r="C130" s="38" t="s">
        <v>96</v>
      </c>
      <c r="D130" s="38" t="s">
        <v>96</v>
      </c>
      <c r="E130" s="38" t="s">
        <v>96</v>
      </c>
    </row>
    <row r="131" spans="1:8">
      <c r="A131" s="117"/>
      <c r="B131" s="128" t="s">
        <v>408</v>
      </c>
      <c r="C131" s="38" t="s">
        <v>96</v>
      </c>
      <c r="D131" s="38" t="s">
        <v>96</v>
      </c>
      <c r="E131" s="38" t="s">
        <v>96</v>
      </c>
    </row>
    <row r="132" spans="1:8">
      <c r="A132" s="109" t="s">
        <v>240</v>
      </c>
      <c r="B132" s="128" t="s">
        <v>409</v>
      </c>
      <c r="C132" s="38" t="s">
        <v>96</v>
      </c>
      <c r="D132" s="38" t="s">
        <v>96</v>
      </c>
      <c r="E132" s="38" t="s">
        <v>96</v>
      </c>
    </row>
    <row r="133" spans="1:8">
      <c r="A133" s="109" t="s">
        <v>241</v>
      </c>
      <c r="B133" s="128" t="s">
        <v>410</v>
      </c>
      <c r="C133" s="38" t="s">
        <v>96</v>
      </c>
      <c r="D133" s="38" t="s">
        <v>96</v>
      </c>
      <c r="E133" s="38" t="s">
        <v>96</v>
      </c>
    </row>
    <row r="134" spans="1:8">
      <c r="A134" s="109" t="s">
        <v>242</v>
      </c>
      <c r="B134" s="128" t="s">
        <v>411</v>
      </c>
      <c r="C134" s="38" t="s">
        <v>96</v>
      </c>
      <c r="D134" s="38" t="s">
        <v>96</v>
      </c>
      <c r="E134" s="38" t="s">
        <v>96</v>
      </c>
    </row>
    <row r="135" spans="1:8" s="122" customFormat="1">
      <c r="A135" s="153"/>
      <c r="B135" s="137" t="s">
        <v>412</v>
      </c>
      <c r="C135" s="38" t="s">
        <v>96</v>
      </c>
      <c r="D135" s="38" t="s">
        <v>96</v>
      </c>
      <c r="E135" s="38" t="s">
        <v>96</v>
      </c>
      <c r="H135" s="151"/>
    </row>
    <row r="136" spans="1:8" s="122" customFormat="1">
      <c r="A136" s="153"/>
      <c r="B136" s="175" t="s">
        <v>469</v>
      </c>
      <c r="C136" s="178">
        <f>SUM(C109:C135)</f>
        <v>0</v>
      </c>
      <c r="D136" s="178">
        <f>SUM(D109:D135)</f>
        <v>0</v>
      </c>
      <c r="E136" s="178">
        <f>SUM(E109:E135)</f>
        <v>0</v>
      </c>
      <c r="H136" s="151"/>
    </row>
    <row r="137" spans="1:8" s="122" customFormat="1">
      <c r="A137" s="153"/>
      <c r="B137" s="155" t="s">
        <v>413</v>
      </c>
      <c r="C137" s="38"/>
      <c r="D137" s="38"/>
      <c r="E137" s="38"/>
      <c r="H137" s="151"/>
    </row>
    <row r="138" spans="1:8" s="122" customFormat="1">
      <c r="A138" s="153"/>
      <c r="B138" s="137" t="s">
        <v>414</v>
      </c>
      <c r="C138" s="38" t="s">
        <v>96</v>
      </c>
      <c r="D138" s="38" t="s">
        <v>96</v>
      </c>
      <c r="E138" s="38" t="s">
        <v>96</v>
      </c>
      <c r="H138" s="151"/>
    </row>
    <row r="139" spans="1:8" s="122" customFormat="1">
      <c r="A139" s="153"/>
      <c r="B139" s="137" t="s">
        <v>415</v>
      </c>
      <c r="C139" s="38" t="s">
        <v>96</v>
      </c>
      <c r="D139" s="38" t="s">
        <v>96</v>
      </c>
      <c r="E139" s="38" t="s">
        <v>96</v>
      </c>
      <c r="H139" s="151"/>
    </row>
    <row r="140" spans="1:8" s="122" customFormat="1">
      <c r="A140" s="153"/>
      <c r="B140" s="137" t="s">
        <v>416</v>
      </c>
      <c r="C140" s="38" t="s">
        <v>96</v>
      </c>
      <c r="D140" s="38" t="s">
        <v>96</v>
      </c>
      <c r="E140" s="38" t="s">
        <v>96</v>
      </c>
      <c r="H140" s="151"/>
    </row>
    <row r="141" spans="1:8" s="122" customFormat="1">
      <c r="A141" s="153"/>
      <c r="B141" s="137" t="s">
        <v>207</v>
      </c>
      <c r="C141" s="38" t="s">
        <v>96</v>
      </c>
      <c r="D141" s="38" t="s">
        <v>96</v>
      </c>
      <c r="E141" s="38" t="s">
        <v>96</v>
      </c>
      <c r="H141" s="151"/>
    </row>
    <row r="142" spans="1:8" s="122" customFormat="1">
      <c r="A142" s="153"/>
      <c r="B142" s="137" t="s">
        <v>417</v>
      </c>
      <c r="C142" s="38" t="s">
        <v>96</v>
      </c>
      <c r="D142" s="38" t="s">
        <v>96</v>
      </c>
      <c r="E142" s="38" t="s">
        <v>96</v>
      </c>
      <c r="H142" s="151"/>
    </row>
    <row r="143" spans="1:8" s="122" customFormat="1">
      <c r="A143" s="153"/>
      <c r="B143" s="137" t="s">
        <v>418</v>
      </c>
      <c r="C143" s="38" t="s">
        <v>96</v>
      </c>
      <c r="D143" s="38" t="s">
        <v>96</v>
      </c>
      <c r="E143" s="38" t="s">
        <v>96</v>
      </c>
      <c r="H143" s="151"/>
    </row>
    <row r="144" spans="1:8" s="122" customFormat="1">
      <c r="A144" s="153"/>
      <c r="B144" s="137" t="s">
        <v>419</v>
      </c>
      <c r="C144" s="38" t="s">
        <v>96</v>
      </c>
      <c r="D144" s="38" t="s">
        <v>96</v>
      </c>
      <c r="E144" s="38" t="s">
        <v>96</v>
      </c>
      <c r="H144" s="151"/>
    </row>
    <row r="145" spans="1:9" s="122" customFormat="1">
      <c r="A145" s="153"/>
      <c r="B145" s="137" t="s">
        <v>420</v>
      </c>
      <c r="C145" s="38" t="s">
        <v>96</v>
      </c>
      <c r="D145" s="38" t="s">
        <v>96</v>
      </c>
      <c r="E145" s="38" t="s">
        <v>96</v>
      </c>
      <c r="H145" s="151"/>
    </row>
    <row r="146" spans="1:9" s="122" customFormat="1">
      <c r="A146" s="153"/>
      <c r="B146" s="175" t="s">
        <v>469</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40</v>
      </c>
      <c r="C148" s="107">
        <f>C107+C136+C146</f>
        <v>0</v>
      </c>
      <c r="D148" s="107">
        <f>D107+D136+D146</f>
        <v>0</v>
      </c>
      <c r="E148" s="107">
        <f>E107+E136+E146</f>
        <v>0</v>
      </c>
      <c r="F148" s="31"/>
      <c r="H148" s="31"/>
      <c r="I148" s="31"/>
    </row>
    <row r="149" spans="1:9">
      <c r="D149" s="122"/>
      <c r="E149" s="122"/>
    </row>
    <row r="150" spans="1:9">
      <c r="A150" s="179" t="s">
        <v>470</v>
      </c>
      <c r="D150" s="122"/>
      <c r="E150" s="122"/>
    </row>
    <row r="151" spans="1:9">
      <c r="A151" s="179"/>
      <c r="D151" s="122"/>
      <c r="E151" s="122"/>
    </row>
    <row r="152" spans="1:9" ht="47.25">
      <c r="A152" s="179"/>
      <c r="B152" s="110" t="s">
        <v>0</v>
      </c>
      <c r="C152" s="110" t="s">
        <v>471</v>
      </c>
      <c r="D152" s="110" t="s">
        <v>472</v>
      </c>
      <c r="E152" s="49" t="s">
        <v>464</v>
      </c>
    </row>
    <row r="153" spans="1:9">
      <c r="A153" s="169"/>
      <c r="B153" s="180" t="s">
        <v>473</v>
      </c>
      <c r="C153" s="3"/>
      <c r="D153" s="181"/>
      <c r="E153" s="28"/>
    </row>
    <row r="154" spans="1:9">
      <c r="A154" s="169"/>
      <c r="B154" s="182" t="s">
        <v>474</v>
      </c>
      <c r="C154" s="4"/>
      <c r="D154" s="28"/>
      <c r="E154" s="28"/>
    </row>
    <row r="155" spans="1:9">
      <c r="B155" s="182" t="s">
        <v>475</v>
      </c>
      <c r="C155" s="4"/>
      <c r="D155" s="28"/>
      <c r="E155" s="28"/>
    </row>
    <row r="156" spans="1:9">
      <c r="B156" s="182" t="s">
        <v>476</v>
      </c>
      <c r="C156" s="4"/>
      <c r="D156" s="28"/>
      <c r="E156" s="28"/>
    </row>
    <row r="157" spans="1:9">
      <c r="B157" s="182" t="s">
        <v>477</v>
      </c>
      <c r="C157" s="4"/>
      <c r="D157" s="28"/>
      <c r="E157" s="28"/>
    </row>
    <row r="158" spans="1:9">
      <c r="B158" s="182"/>
      <c r="C158" s="4"/>
      <c r="D158" s="28"/>
      <c r="E158" s="28"/>
    </row>
    <row r="159" spans="1:9">
      <c r="B159" s="183" t="s">
        <v>478</v>
      </c>
      <c r="C159" s="48"/>
      <c r="D159" s="184"/>
      <c r="E159" s="184"/>
    </row>
    <row r="160" spans="1:9">
      <c r="B160" s="182"/>
      <c r="C160" s="4"/>
      <c r="D160" s="28"/>
      <c r="E160" s="28"/>
    </row>
    <row r="161" spans="2:5">
      <c r="B161" s="182" t="s">
        <v>479</v>
      </c>
      <c r="C161" s="4"/>
      <c r="D161" s="28"/>
      <c r="E161" s="28"/>
    </row>
    <row r="162" spans="2:5">
      <c r="B162" s="182" t="s">
        <v>75</v>
      </c>
      <c r="C162" s="4"/>
      <c r="D162" s="28"/>
      <c r="E162" s="28"/>
    </row>
    <row r="163" spans="2:5">
      <c r="B163" s="182" t="s">
        <v>480</v>
      </c>
      <c r="C163" s="4"/>
      <c r="D163" s="28"/>
      <c r="E163" s="28"/>
    </row>
    <row r="164" spans="2:5">
      <c r="B164" s="182" t="s">
        <v>481</v>
      </c>
      <c r="C164" s="4"/>
      <c r="D164" s="28"/>
      <c r="E164" s="28"/>
    </row>
    <row r="165" spans="2:5">
      <c r="B165" s="182" t="s">
        <v>482</v>
      </c>
      <c r="C165" s="4"/>
      <c r="D165" s="28"/>
      <c r="E165" s="28"/>
    </row>
    <row r="166" spans="2:5">
      <c r="B166" s="182" t="s">
        <v>483</v>
      </c>
      <c r="C166" s="4"/>
      <c r="D166" s="28"/>
      <c r="E166" s="28"/>
    </row>
    <row r="167" spans="2:5">
      <c r="B167" s="182" t="s">
        <v>188</v>
      </c>
      <c r="C167" s="4"/>
      <c r="D167" s="28"/>
      <c r="E167" s="28"/>
    </row>
    <row r="168" spans="2:5">
      <c r="B168" s="182"/>
      <c r="C168" s="4"/>
      <c r="D168" s="28"/>
      <c r="E168" s="28"/>
    </row>
    <row r="169" spans="2:5">
      <c r="B169" s="183" t="s">
        <v>484</v>
      </c>
      <c r="C169" s="48"/>
      <c r="D169" s="184"/>
      <c r="E169" s="184"/>
    </row>
    <row r="170" spans="2:5">
      <c r="B170" s="182"/>
      <c r="C170" s="4"/>
      <c r="D170" s="28"/>
      <c r="E170" s="28"/>
    </row>
    <row r="171" spans="2:5">
      <c r="B171" s="182" t="s">
        <v>485</v>
      </c>
      <c r="C171" s="4"/>
      <c r="D171" s="28"/>
      <c r="E171" s="28"/>
    </row>
    <row r="172" spans="2:5">
      <c r="B172" s="182"/>
      <c r="C172" s="4"/>
      <c r="D172" s="28"/>
      <c r="E172" s="28"/>
    </row>
    <row r="173" spans="2:5">
      <c r="B173" s="182" t="s">
        <v>486</v>
      </c>
      <c r="C173" s="4"/>
      <c r="D173" s="28"/>
      <c r="E173" s="28"/>
    </row>
    <row r="174" spans="2:5">
      <c r="B174" s="182" t="s">
        <v>75</v>
      </c>
      <c r="C174" s="4"/>
      <c r="D174" s="28"/>
      <c r="E174" s="28"/>
    </row>
    <row r="175" spans="2:5">
      <c r="B175" s="182" t="s">
        <v>480</v>
      </c>
      <c r="C175" s="4"/>
      <c r="D175" s="28"/>
      <c r="E175" s="28"/>
    </row>
    <row r="176" spans="2:5">
      <c r="B176" s="182" t="s">
        <v>481</v>
      </c>
      <c r="C176" s="4"/>
      <c r="D176" s="28"/>
      <c r="E176" s="28"/>
    </row>
    <row r="177" spans="2:5">
      <c r="B177" s="182" t="s">
        <v>482</v>
      </c>
      <c r="C177" s="4"/>
      <c r="D177" s="28"/>
      <c r="E177" s="28"/>
    </row>
    <row r="178" spans="2:5">
      <c r="B178" s="182" t="s">
        <v>487</v>
      </c>
      <c r="C178" s="4"/>
      <c r="D178" s="28"/>
      <c r="E178" s="28"/>
    </row>
    <row r="179" spans="2:5">
      <c r="B179" s="182"/>
      <c r="C179" s="4"/>
      <c r="D179" s="28"/>
      <c r="E179" s="28"/>
    </row>
    <row r="180" spans="2:5">
      <c r="B180" s="183" t="s">
        <v>488</v>
      </c>
      <c r="C180" s="48"/>
      <c r="D180" s="184"/>
      <c r="E180" s="184"/>
    </row>
    <row r="181" spans="2:5">
      <c r="B181" s="182"/>
      <c r="C181" s="4"/>
      <c r="D181" s="28"/>
      <c r="E181" s="28"/>
    </row>
    <row r="182" spans="2:5">
      <c r="B182" s="182" t="s">
        <v>489</v>
      </c>
      <c r="C182" s="4"/>
      <c r="D182" s="28"/>
      <c r="E182" s="28"/>
    </row>
    <row r="183" spans="2:5">
      <c r="B183" s="182" t="s">
        <v>490</v>
      </c>
      <c r="C183" s="4"/>
      <c r="D183" s="28"/>
      <c r="E183" s="28"/>
    </row>
    <row r="184" spans="2:5">
      <c r="B184" s="182" t="s">
        <v>491</v>
      </c>
      <c r="C184" s="4"/>
      <c r="D184" s="28"/>
      <c r="E184" s="28"/>
    </row>
    <row r="185" spans="2:5">
      <c r="B185" s="182" t="s">
        <v>492</v>
      </c>
      <c r="C185" s="4"/>
      <c r="D185" s="28"/>
      <c r="E185" s="28"/>
    </row>
    <row r="186" spans="2:5">
      <c r="B186" s="182" t="s">
        <v>493</v>
      </c>
      <c r="C186" s="4"/>
      <c r="D186" s="28"/>
      <c r="E186" s="28"/>
    </row>
    <row r="187" spans="2:5">
      <c r="B187" s="182" t="s">
        <v>391</v>
      </c>
      <c r="C187" s="4"/>
      <c r="D187" s="28"/>
      <c r="E187" s="28"/>
    </row>
    <row r="188" spans="2:5">
      <c r="B188" s="182" t="s">
        <v>494</v>
      </c>
      <c r="C188" s="4"/>
      <c r="D188" s="28"/>
      <c r="E188" s="28"/>
    </row>
    <row r="189" spans="2:5">
      <c r="B189" s="182" t="s">
        <v>495</v>
      </c>
      <c r="C189" s="4"/>
      <c r="D189" s="28"/>
      <c r="E189" s="28"/>
    </row>
    <row r="190" spans="2:5">
      <c r="B190" s="182" t="s">
        <v>496</v>
      </c>
      <c r="C190" s="4"/>
      <c r="D190" s="28"/>
      <c r="E190" s="28"/>
    </row>
    <row r="191" spans="2:5">
      <c r="B191" s="182" t="s">
        <v>497</v>
      </c>
      <c r="C191" s="4"/>
      <c r="D191" s="28"/>
      <c r="E191" s="28"/>
    </row>
    <row r="192" spans="2:5">
      <c r="B192" s="182" t="s">
        <v>498</v>
      </c>
      <c r="C192" s="4"/>
      <c r="D192" s="28"/>
      <c r="E192" s="28"/>
    </row>
    <row r="193" spans="1:5">
      <c r="B193" s="182" t="s">
        <v>499</v>
      </c>
      <c r="C193" s="4"/>
      <c r="D193" s="28"/>
      <c r="E193" s="28"/>
    </row>
    <row r="194" spans="1:5">
      <c r="B194" s="182" t="s">
        <v>495</v>
      </c>
      <c r="C194" s="4"/>
      <c r="D194" s="28"/>
      <c r="E194" s="28"/>
    </row>
    <row r="195" spans="1:5">
      <c r="B195" s="182" t="s">
        <v>496</v>
      </c>
      <c r="C195" s="4"/>
      <c r="D195" s="28"/>
      <c r="E195" s="28"/>
    </row>
    <row r="196" spans="1:5">
      <c r="B196" s="182" t="s">
        <v>497</v>
      </c>
      <c r="C196" s="4"/>
      <c r="D196" s="28"/>
      <c r="E196" s="28"/>
    </row>
    <row r="197" spans="1:5">
      <c r="B197" s="182" t="s">
        <v>498</v>
      </c>
      <c r="C197" s="4"/>
      <c r="D197" s="28"/>
      <c r="E197" s="28"/>
    </row>
    <row r="198" spans="1:5">
      <c r="B198" s="182" t="s">
        <v>500</v>
      </c>
      <c r="C198" s="4"/>
      <c r="D198" s="28"/>
      <c r="E198" s="28"/>
    </row>
    <row r="199" spans="1:5">
      <c r="B199" s="182" t="s">
        <v>501</v>
      </c>
      <c r="C199" s="4"/>
      <c r="D199" s="28"/>
      <c r="E199" s="28"/>
    </row>
    <row r="200" spans="1:5">
      <c r="B200" s="182" t="s">
        <v>502</v>
      </c>
      <c r="C200" s="4"/>
      <c r="D200" s="28"/>
      <c r="E200" s="28"/>
    </row>
    <row r="201" spans="1:5">
      <c r="B201" s="183" t="s">
        <v>503</v>
      </c>
      <c r="C201" s="48"/>
      <c r="D201" s="184"/>
      <c r="E201" s="184"/>
    </row>
    <row r="202" spans="1:5">
      <c r="B202" s="182"/>
      <c r="C202" s="4"/>
      <c r="D202" s="28"/>
      <c r="E202" s="28"/>
    </row>
    <row r="203" spans="1:5">
      <c r="B203" s="183" t="s">
        <v>504</v>
      </c>
      <c r="C203" s="48"/>
      <c r="D203" s="184"/>
      <c r="E203" s="184"/>
    </row>
    <row r="204" spans="1:5">
      <c r="D204" s="122"/>
      <c r="E204" s="122"/>
    </row>
    <row r="205" spans="1:5">
      <c r="D205" s="122"/>
      <c r="E205" s="122"/>
    </row>
    <row r="206" spans="1:5">
      <c r="D206" s="122"/>
      <c r="E206" s="122"/>
    </row>
    <row r="207" spans="1:5">
      <c r="A207" s="174" t="s">
        <v>460</v>
      </c>
      <c r="B207" s="1" t="s">
        <v>457</v>
      </c>
      <c r="C207" s="1" t="s">
        <v>458</v>
      </c>
      <c r="E207" s="1" t="s">
        <v>459</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tabSelected="1" view="pageBreakPreview" zoomScale="70" zoomScaleNormal="55" zoomScaleSheetLayoutView="70" workbookViewId="0">
      <pane xSplit="2" ySplit="6" topLeftCell="C7" activePane="bottomRight" state="frozen"/>
      <selection activeCell="A7" sqref="A7"/>
      <selection pane="topRight" activeCell="A7" sqref="A7"/>
      <selection pane="bottomLeft" activeCell="A7" sqref="A7"/>
      <selection pane="bottomRight" activeCell="F6" sqref="F6"/>
    </sheetView>
  </sheetViews>
  <sheetFormatPr defaultRowHeight="15"/>
  <cols>
    <col min="1" max="1" width="9.140625" style="1168"/>
    <col min="2" max="2" width="58.42578125" style="1168" bestFit="1" customWidth="1"/>
    <col min="3" max="3" width="18.28515625" style="1199" customWidth="1"/>
    <col min="4" max="4" width="26.7109375" style="1199" customWidth="1"/>
    <col min="5" max="5" width="15" style="1199" customWidth="1"/>
    <col min="6" max="6" width="17.5703125" style="1200" customWidth="1"/>
    <col min="7" max="7" width="20.28515625" style="1200" customWidth="1"/>
    <col min="8" max="8" width="44.28515625" style="1199" customWidth="1"/>
    <col min="9" max="16384" width="9.140625" style="1168"/>
  </cols>
  <sheetData>
    <row r="1" spans="1:8">
      <c r="A1" s="2048" t="s">
        <v>541</v>
      </c>
      <c r="B1" s="2048"/>
      <c r="C1" s="2048"/>
      <c r="D1" s="2048"/>
      <c r="E1" s="2048"/>
      <c r="F1" s="2048"/>
      <c r="G1" s="2048"/>
      <c r="H1" s="2048"/>
    </row>
    <row r="2" spans="1:8">
      <c r="A2" s="2048" t="s">
        <v>1878</v>
      </c>
      <c r="B2" s="2048"/>
      <c r="C2" s="2048"/>
      <c r="D2" s="2048"/>
      <c r="E2" s="2048"/>
      <c r="F2" s="2048"/>
      <c r="G2" s="2048"/>
      <c r="H2" s="2048"/>
    </row>
    <row r="3" spans="1:8" s="2051" customFormat="1">
      <c r="A3" s="2049" t="s">
        <v>1021</v>
      </c>
      <c r="B3" s="2050"/>
      <c r="C3" s="2050"/>
      <c r="D3" s="2050"/>
      <c r="E3" s="2050"/>
      <c r="F3" s="2050"/>
      <c r="G3" s="2050"/>
      <c r="H3" s="2050"/>
    </row>
    <row r="4" spans="1:8" s="1203" customFormat="1">
      <c r="A4" s="1202"/>
      <c r="H4" s="1204" t="s">
        <v>1812</v>
      </c>
    </row>
    <row r="5" spans="1:8" ht="72" customHeight="1">
      <c r="A5" s="1169" t="s">
        <v>544</v>
      </c>
      <c r="B5" s="1169" t="s">
        <v>1794</v>
      </c>
      <c r="C5" s="1169" t="s">
        <v>1795</v>
      </c>
      <c r="D5" s="1170" t="s">
        <v>1796</v>
      </c>
      <c r="E5" s="1169" t="s">
        <v>1797</v>
      </c>
      <c r="F5" s="1171" t="s">
        <v>1879</v>
      </c>
      <c r="G5" s="1171" t="s">
        <v>1810</v>
      </c>
      <c r="H5" s="1169" t="s">
        <v>1813</v>
      </c>
    </row>
    <row r="6" spans="1:8" ht="15.75">
      <c r="A6" s="1173" t="s">
        <v>790</v>
      </c>
      <c r="B6" s="1174" t="s">
        <v>1037</v>
      </c>
      <c r="C6" s="1173"/>
      <c r="D6" s="1175"/>
      <c r="E6" s="1175"/>
      <c r="F6" s="1176"/>
      <c r="G6" s="1176"/>
      <c r="H6" s="1175"/>
    </row>
    <row r="7" spans="1:8">
      <c r="A7" s="1175"/>
      <c r="B7" s="1180"/>
      <c r="C7" s="1178"/>
      <c r="D7" s="1178"/>
      <c r="E7" s="1178"/>
      <c r="F7" s="1176"/>
      <c r="G7" s="1181"/>
      <c r="H7" s="1178"/>
    </row>
    <row r="8" spans="1:8">
      <c r="A8" s="1175"/>
      <c r="B8" s="1180"/>
      <c r="C8" s="1178"/>
      <c r="D8" s="1178"/>
      <c r="E8" s="1178"/>
      <c r="F8" s="1176"/>
      <c r="G8" s="1181"/>
      <c r="H8" s="1178"/>
    </row>
    <row r="9" spans="1:8" ht="16.5" thickBot="1">
      <c r="A9" s="1178"/>
      <c r="B9" s="2052" t="s">
        <v>108</v>
      </c>
      <c r="C9" s="2052"/>
      <c r="D9" s="1201"/>
      <c r="E9" s="1201"/>
      <c r="F9" s="1182">
        <f>SUM(F7:F7)</f>
        <v>0</v>
      </c>
      <c r="G9" s="1182">
        <f>SUM(G7:G7)</f>
        <v>0</v>
      </c>
      <c r="H9" s="1183"/>
    </row>
    <row r="10" spans="1:8" ht="15.75">
      <c r="A10" s="1178"/>
      <c r="B10" s="1184"/>
      <c r="C10" s="1184"/>
      <c r="D10" s="1185"/>
      <c r="E10" s="1185"/>
      <c r="F10" s="1186"/>
      <c r="G10" s="1187"/>
      <c r="H10" s="1185"/>
    </row>
    <row r="11" spans="1:8" ht="15.75">
      <c r="A11" s="1169" t="s">
        <v>791</v>
      </c>
      <c r="B11" s="1188" t="s">
        <v>1799</v>
      </c>
      <c r="C11" s="1169"/>
      <c r="D11" s="1178"/>
      <c r="E11" s="1178"/>
      <c r="F11" s="1181"/>
      <c r="G11" s="1181"/>
      <c r="H11" s="1178"/>
    </row>
    <row r="12" spans="1:8">
      <c r="A12" s="1178"/>
      <c r="B12" s="1189"/>
      <c r="C12" s="1179"/>
      <c r="D12" s="1179"/>
      <c r="E12" s="1179"/>
      <c r="F12" s="1176"/>
      <c r="G12" s="1190"/>
      <c r="H12" s="1179"/>
    </row>
    <row r="13" spans="1:8">
      <c r="A13" s="1178"/>
      <c r="B13" s="1189"/>
      <c r="C13" s="1179"/>
      <c r="D13" s="1179"/>
      <c r="E13" s="1179"/>
      <c r="F13" s="1176"/>
      <c r="G13" s="1190"/>
      <c r="H13" s="1179"/>
    </row>
    <row r="14" spans="1:8" ht="16.5" thickBot="1">
      <c r="A14" s="1178"/>
      <c r="B14" s="2052" t="s">
        <v>108</v>
      </c>
      <c r="C14" s="2052"/>
      <c r="D14" s="1201"/>
      <c r="E14" s="1201"/>
      <c r="F14" s="1182">
        <f>SUM(F12:F12)</f>
        <v>0</v>
      </c>
      <c r="G14" s="1182">
        <f>SUM(G12:G12)</f>
        <v>0</v>
      </c>
      <c r="H14" s="1183"/>
    </row>
    <row r="15" spans="1:8" ht="15.75">
      <c r="A15" s="1178"/>
      <c r="B15" s="1193"/>
      <c r="C15" s="1193"/>
      <c r="D15" s="1179"/>
      <c r="E15" s="1179"/>
      <c r="F15" s="1190"/>
      <c r="G15" s="1190"/>
      <c r="H15" s="1179"/>
    </row>
    <row r="16" spans="1:8" ht="15.75">
      <c r="A16" s="1169" t="s">
        <v>808</v>
      </c>
      <c r="B16" s="1188" t="s">
        <v>1800</v>
      </c>
      <c r="C16" s="1169"/>
      <c r="D16" s="1178"/>
      <c r="E16" s="1178"/>
      <c r="F16" s="1181"/>
      <c r="G16" s="1181"/>
      <c r="H16" s="1178"/>
    </row>
    <row r="17" spans="1:8">
      <c r="A17" s="1178"/>
      <c r="B17" s="1189"/>
      <c r="C17" s="1179"/>
      <c r="D17" s="1179"/>
      <c r="E17" s="1179"/>
      <c r="F17" s="1176"/>
      <c r="G17" s="1190"/>
      <c r="H17" s="1179"/>
    </row>
    <row r="18" spans="1:8">
      <c r="A18" s="1178"/>
      <c r="B18" s="1189"/>
      <c r="C18" s="1179"/>
      <c r="D18" s="1179"/>
      <c r="E18" s="1179"/>
      <c r="F18" s="1176"/>
      <c r="G18" s="1190"/>
      <c r="H18" s="1179"/>
    </row>
    <row r="19" spans="1:8" ht="16.5" thickBot="1">
      <c r="A19" s="1178"/>
      <c r="B19" s="2052" t="s">
        <v>108</v>
      </c>
      <c r="C19" s="2052"/>
      <c r="D19" s="1201"/>
      <c r="E19" s="1201"/>
      <c r="F19" s="1182">
        <f>SUM(F17:F17)</f>
        <v>0</v>
      </c>
      <c r="G19" s="1182">
        <f>SUM(G17:G17)</f>
        <v>0</v>
      </c>
      <c r="H19" s="1183"/>
    </row>
    <row r="20" spans="1:8" s="1196" customFormat="1" ht="15.75">
      <c r="A20" s="1169"/>
      <c r="B20" s="1193"/>
      <c r="C20" s="1193"/>
      <c r="D20" s="1193"/>
      <c r="E20" s="1193"/>
      <c r="F20" s="1197"/>
      <c r="G20" s="1190"/>
      <c r="H20" s="1193"/>
    </row>
    <row r="21" spans="1:8" ht="15.75">
      <c r="A21" s="1169" t="s">
        <v>993</v>
      </c>
      <c r="B21" s="1188" t="s">
        <v>1801</v>
      </c>
      <c r="C21" s="1169"/>
      <c r="D21" s="1178"/>
      <c r="E21" s="1178"/>
      <c r="F21" s="1181"/>
      <c r="G21" s="1181"/>
      <c r="H21" s="1178"/>
    </row>
    <row r="22" spans="1:8">
      <c r="A22" s="1178"/>
      <c r="B22" s="1189"/>
      <c r="C22" s="1179"/>
      <c r="D22" s="1179"/>
      <c r="E22" s="1179"/>
      <c r="F22" s="1176"/>
      <c r="G22" s="1190"/>
      <c r="H22" s="1179"/>
    </row>
    <row r="23" spans="1:8">
      <c r="A23" s="1178"/>
      <c r="B23" s="1194"/>
      <c r="C23" s="1191"/>
      <c r="D23" s="1191"/>
      <c r="E23" s="1191"/>
      <c r="F23" s="1176"/>
      <c r="G23" s="1195"/>
      <c r="H23" s="1191"/>
    </row>
    <row r="24" spans="1:8" s="1196" customFormat="1" ht="16.5" thickBot="1">
      <c r="A24" s="1169"/>
      <c r="B24" s="2053" t="s">
        <v>108</v>
      </c>
      <c r="C24" s="2054"/>
      <c r="D24" s="1172"/>
      <c r="E24" s="1172"/>
      <c r="F24" s="1182">
        <f>SUM(F22:F23)</f>
        <v>0</v>
      </c>
      <c r="G24" s="1182">
        <f>SUM(G22:G23)</f>
        <v>0</v>
      </c>
      <c r="H24" s="1172"/>
    </row>
    <row r="25" spans="1:8" ht="15.75">
      <c r="A25" s="1178"/>
      <c r="B25" s="1193"/>
      <c r="C25" s="1193"/>
      <c r="D25" s="1179"/>
      <c r="E25" s="1179"/>
      <c r="F25" s="1190"/>
      <c r="G25" s="1190"/>
      <c r="H25" s="1179"/>
    </row>
    <row r="26" spans="1:8" ht="15.75">
      <c r="A26" s="1169" t="s">
        <v>1318</v>
      </c>
      <c r="B26" s="1188" t="s">
        <v>1802</v>
      </c>
      <c r="C26" s="1169"/>
      <c r="D26" s="1178"/>
      <c r="E26" s="1178"/>
      <c r="F26" s="1181"/>
      <c r="G26" s="1181"/>
      <c r="H26" s="1178"/>
    </row>
    <row r="27" spans="1:8">
      <c r="A27" s="1178"/>
      <c r="B27" s="1180"/>
      <c r="C27" s="1178"/>
      <c r="D27" s="1178"/>
      <c r="E27" s="1178"/>
      <c r="F27" s="1176"/>
      <c r="G27" s="1181"/>
      <c r="H27" s="1198"/>
    </row>
    <row r="28" spans="1:8">
      <c r="A28" s="1178"/>
      <c r="B28" s="1180"/>
      <c r="C28" s="1178"/>
      <c r="D28" s="1178"/>
      <c r="E28" s="1178"/>
      <c r="F28" s="1176"/>
      <c r="G28" s="1181"/>
      <c r="H28" s="1198"/>
    </row>
    <row r="29" spans="1:8" ht="16.5" thickBot="1">
      <c r="A29" s="1178"/>
      <c r="B29" s="2053" t="s">
        <v>108</v>
      </c>
      <c r="C29" s="2054"/>
      <c r="D29" s="1172"/>
      <c r="E29" s="1172"/>
      <c r="F29" s="1182">
        <f>SUM(F27:F28)</f>
        <v>0</v>
      </c>
      <c r="G29" s="1182">
        <f>SUM(G27:G28)</f>
        <v>0</v>
      </c>
      <c r="H29" s="1183"/>
    </row>
    <row r="30" spans="1:8" ht="15.75" hidden="1">
      <c r="A30" s="1169" t="s">
        <v>1320</v>
      </c>
      <c r="B30" s="1188" t="s">
        <v>1803</v>
      </c>
      <c r="C30" s="1169"/>
      <c r="D30" s="1178"/>
      <c r="E30" s="1178"/>
      <c r="F30" s="1181"/>
      <c r="G30" s="1181"/>
      <c r="H30" s="1178"/>
    </row>
    <row r="31" spans="1:8" hidden="1">
      <c r="A31" s="1178">
        <v>1</v>
      </c>
      <c r="B31" s="1180"/>
      <c r="C31" s="1178"/>
      <c r="D31" s="1178"/>
      <c r="E31" s="1178"/>
      <c r="F31" s="1181"/>
      <c r="G31" s="1181"/>
      <c r="H31" s="1178"/>
    </row>
    <row r="32" spans="1:8" hidden="1">
      <c r="A32" s="1178">
        <v>2</v>
      </c>
      <c r="B32" s="1180"/>
      <c r="C32" s="1178"/>
      <c r="D32" s="1178"/>
      <c r="E32" s="1178"/>
      <c r="F32" s="1181"/>
      <c r="G32" s="1181"/>
      <c r="H32" s="1178"/>
    </row>
    <row r="33" spans="1:8" ht="16.5" hidden="1" thickBot="1">
      <c r="A33" s="1178"/>
      <c r="B33" s="1172" t="s">
        <v>108</v>
      </c>
      <c r="C33" s="1172"/>
      <c r="D33" s="1183"/>
      <c r="E33" s="1183"/>
      <c r="F33" s="1192"/>
      <c r="G33" s="1192"/>
      <c r="H33" s="1183"/>
    </row>
    <row r="34" spans="1:8" ht="15.75" hidden="1">
      <c r="A34" s="1169" t="s">
        <v>1322</v>
      </c>
      <c r="B34" s="1188" t="s">
        <v>1804</v>
      </c>
      <c r="C34" s="1169"/>
      <c r="D34" s="1178"/>
      <c r="E34" s="1178"/>
      <c r="F34" s="1181"/>
      <c r="G34" s="1181"/>
      <c r="H34" s="1178"/>
    </row>
    <row r="35" spans="1:8" hidden="1">
      <c r="A35" s="1178">
        <v>1</v>
      </c>
      <c r="B35" s="1180"/>
      <c r="C35" s="1178"/>
      <c r="D35" s="1178"/>
      <c r="E35" s="1178"/>
      <c r="F35" s="1181"/>
      <c r="G35" s="1181"/>
      <c r="H35" s="1178"/>
    </row>
    <row r="36" spans="1:8" hidden="1">
      <c r="A36" s="1178">
        <v>2</v>
      </c>
      <c r="B36" s="1180"/>
      <c r="C36" s="1178"/>
      <c r="D36" s="1178"/>
      <c r="E36" s="1178"/>
      <c r="F36" s="1181"/>
      <c r="G36" s="1181"/>
      <c r="H36" s="1178"/>
    </row>
    <row r="37" spans="1:8" ht="16.5" hidden="1" thickBot="1">
      <c r="A37" s="1178"/>
      <c r="B37" s="1172" t="s">
        <v>108</v>
      </c>
      <c r="C37" s="1172"/>
      <c r="D37" s="1183"/>
      <c r="E37" s="1183"/>
      <c r="F37" s="1192"/>
      <c r="G37" s="1192"/>
      <c r="H37" s="1183"/>
    </row>
    <row r="38" spans="1:8" ht="15.75">
      <c r="A38" s="1178"/>
      <c r="B38" s="1193"/>
      <c r="C38" s="1193"/>
      <c r="D38" s="1179"/>
      <c r="E38" s="1179"/>
      <c r="F38" s="1190"/>
      <c r="G38" s="1190"/>
      <c r="H38" s="1179"/>
    </row>
    <row r="39" spans="1:8" ht="15.75">
      <c r="A39" s="1169" t="s">
        <v>1320</v>
      </c>
      <c r="B39" s="1188" t="s">
        <v>1805</v>
      </c>
      <c r="C39" s="1169"/>
      <c r="D39" s="1178"/>
      <c r="E39" s="1178"/>
      <c r="F39" s="1181"/>
      <c r="G39" s="1181"/>
      <c r="H39" s="1178"/>
    </row>
    <row r="40" spans="1:8">
      <c r="A40" s="1178"/>
      <c r="B40" s="1189"/>
      <c r="C40" s="1179"/>
      <c r="D40" s="1179"/>
      <c r="E40" s="1179"/>
      <c r="F40" s="1176"/>
      <c r="G40" s="1190"/>
      <c r="H40" s="1179"/>
    </row>
    <row r="41" spans="1:8">
      <c r="A41" s="1178"/>
      <c r="B41" s="1180"/>
      <c r="C41" s="1178"/>
      <c r="D41" s="1178"/>
      <c r="E41" s="1178"/>
      <c r="F41" s="1176"/>
      <c r="G41" s="1181"/>
      <c r="H41" s="1178"/>
    </row>
    <row r="42" spans="1:8" ht="16.5" thickBot="1">
      <c r="A42" s="1178"/>
      <c r="B42" s="2052" t="s">
        <v>108</v>
      </c>
      <c r="C42" s="2052"/>
      <c r="D42" s="1201"/>
      <c r="E42" s="1201"/>
      <c r="F42" s="1182">
        <f>SUM(F40:F40)</f>
        <v>0</v>
      </c>
      <c r="G42" s="1182">
        <f>SUM(G40:G40)</f>
        <v>0</v>
      </c>
      <c r="H42" s="1183"/>
    </row>
    <row r="43" spans="1:8" ht="15.75" hidden="1">
      <c r="A43" s="1178"/>
      <c r="B43" s="1184"/>
      <c r="C43" s="1184"/>
      <c r="D43" s="1184"/>
      <c r="E43" s="1184"/>
      <c r="F43" s="1186"/>
      <c r="G43" s="1187"/>
      <c r="H43" s="1185"/>
    </row>
    <row r="44" spans="1:8" ht="15.75" hidden="1">
      <c r="A44" s="1169" t="s">
        <v>124</v>
      </c>
      <c r="B44" s="1188" t="s">
        <v>1806</v>
      </c>
      <c r="C44" s="1169"/>
      <c r="D44" s="1178"/>
      <c r="E44" s="1178"/>
      <c r="F44" s="1181"/>
      <c r="G44" s="1181"/>
      <c r="H44" s="1178"/>
    </row>
    <row r="45" spans="1:8" hidden="1">
      <c r="A45" s="1178">
        <v>1</v>
      </c>
      <c r="B45" s="1180" t="s">
        <v>1803</v>
      </c>
      <c r="C45" s="1178"/>
      <c r="D45" s="1178"/>
      <c r="E45" s="1178"/>
      <c r="F45" s="1181"/>
      <c r="G45" s="1181"/>
      <c r="H45" s="1178"/>
    </row>
    <row r="46" spans="1:8" hidden="1">
      <c r="A46" s="1178">
        <v>2</v>
      </c>
      <c r="B46" s="1180" t="s">
        <v>1807</v>
      </c>
      <c r="C46" s="1178"/>
      <c r="D46" s="1178"/>
      <c r="E46" s="1178"/>
      <c r="F46" s="1181"/>
      <c r="G46" s="1181"/>
      <c r="H46" s="1178"/>
    </row>
    <row r="47" spans="1:8" hidden="1">
      <c r="A47" s="1178">
        <v>3</v>
      </c>
      <c r="B47" s="1189" t="s">
        <v>1798</v>
      </c>
      <c r="C47" s="1179"/>
      <c r="D47" s="1179"/>
      <c r="E47" s="1179"/>
      <c r="F47" s="1190"/>
      <c r="G47" s="1190"/>
      <c r="H47" s="1179"/>
    </row>
    <row r="48" spans="1:8" ht="16.5" hidden="1" thickBot="1">
      <c r="A48" s="1178"/>
      <c r="B48" s="1172" t="s">
        <v>108</v>
      </c>
      <c r="C48" s="1172"/>
      <c r="D48" s="1183"/>
      <c r="E48" s="1183"/>
      <c r="F48" s="1192"/>
      <c r="G48" s="1192"/>
      <c r="H48" s="1183"/>
    </row>
    <row r="49" spans="1:13" ht="15.75" hidden="1">
      <c r="A49" s="1169" t="s">
        <v>1808</v>
      </c>
      <c r="B49" s="1188" t="s">
        <v>1809</v>
      </c>
      <c r="C49" s="1169"/>
      <c r="D49" s="1178"/>
      <c r="E49" s="1178"/>
      <c r="F49" s="1181"/>
      <c r="G49" s="1181"/>
      <c r="H49" s="1178"/>
    </row>
    <row r="50" spans="1:13" hidden="1">
      <c r="A50" s="1178">
        <v>1</v>
      </c>
      <c r="B50" s="1180"/>
      <c r="C50" s="1178"/>
      <c r="D50" s="1178"/>
      <c r="E50" s="1178"/>
      <c r="F50" s="1181"/>
      <c r="G50" s="1181"/>
      <c r="H50" s="1178"/>
    </row>
    <row r="51" spans="1:13" hidden="1">
      <c r="A51" s="1178">
        <v>2</v>
      </c>
      <c r="B51" s="1180"/>
      <c r="C51" s="1178"/>
      <c r="D51" s="1178"/>
      <c r="E51" s="1178"/>
      <c r="F51" s="1181"/>
      <c r="G51" s="1181"/>
      <c r="H51" s="1178"/>
    </row>
    <row r="52" spans="1:13" ht="16.5" hidden="1" thickBot="1">
      <c r="A52" s="1179"/>
      <c r="B52" s="1172" t="s">
        <v>108</v>
      </c>
      <c r="C52" s="1172"/>
      <c r="D52" s="1183"/>
      <c r="E52" s="1183"/>
      <c r="F52" s="1192"/>
      <c r="G52" s="1192"/>
      <c r="H52" s="1179"/>
    </row>
    <row r="53" spans="1:13" hidden="1">
      <c r="A53" s="1180"/>
      <c r="B53" s="1177"/>
      <c r="C53" s="1175"/>
      <c r="D53" s="1175"/>
      <c r="E53" s="1175"/>
      <c r="F53" s="1176"/>
      <c r="G53" s="1176"/>
      <c r="H53" s="1178"/>
    </row>
    <row r="54" spans="1:13">
      <c r="A54" s="1180"/>
      <c r="B54" s="1180"/>
      <c r="C54" s="1178"/>
      <c r="D54" s="1178"/>
      <c r="E54" s="1178"/>
      <c r="F54" s="1181"/>
      <c r="G54" s="1181"/>
      <c r="H54" s="1178"/>
    </row>
    <row r="55" spans="1:13" ht="16.5" thickBot="1">
      <c r="A55" s="1180"/>
      <c r="B55" s="2053" t="s">
        <v>17</v>
      </c>
      <c r="C55" s="2054"/>
      <c r="D55" s="1201"/>
      <c r="E55" s="1201"/>
      <c r="F55" s="1182">
        <f>+F42+F29+F24+F19+F14</f>
        <v>0</v>
      </c>
      <c r="G55" s="1182">
        <f>+G42+G29+G24+G19+G14</f>
        <v>0</v>
      </c>
      <c r="H55" s="1183"/>
    </row>
    <row r="58" spans="1:13" s="427" customFormat="1" ht="15.75">
      <c r="A58" s="428"/>
      <c r="B58" s="429" t="s">
        <v>628</v>
      </c>
      <c r="C58" s="428"/>
      <c r="D58" s="428"/>
      <c r="E58" s="428"/>
      <c r="F58" s="430" t="s">
        <v>869</v>
      </c>
      <c r="G58" s="428"/>
      <c r="H58" s="1640"/>
      <c r="I58" s="1640"/>
      <c r="M58" s="428"/>
    </row>
  </sheetData>
  <mergeCells count="11">
    <mergeCell ref="A1:H1"/>
    <mergeCell ref="A2:H2"/>
    <mergeCell ref="H58:I58"/>
    <mergeCell ref="A3:XFD3"/>
    <mergeCell ref="B42:C42"/>
    <mergeCell ref="B55:C55"/>
    <mergeCell ref="B29:C29"/>
    <mergeCell ref="B24:C24"/>
    <mergeCell ref="B19:C19"/>
    <mergeCell ref="B14:C14"/>
    <mergeCell ref="B9:C9"/>
  </mergeCells>
  <printOptions horizontalCentered="1"/>
  <pageMargins left="0.32" right="0" top="0" bottom="0" header="0" footer="0"/>
  <pageSetup paperSize="5" scale="66"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44</vt:i4>
      </vt:variant>
    </vt:vector>
  </HeadingPairs>
  <TitlesOfParts>
    <vt:vector size="81" baseType="lpstr">
      <vt:lpstr>BSheet</vt:lpstr>
      <vt:lpstr>P&amp;L</vt:lpstr>
      <vt:lpstr>CFS</vt:lpstr>
      <vt:lpstr>PPE</vt:lpstr>
      <vt:lpstr>CWIP</vt:lpstr>
      <vt:lpstr>IP</vt:lpstr>
      <vt:lpstr>ITA</vt:lpstr>
      <vt:lpstr>BS Notes</vt:lpstr>
      <vt:lpstr>PL  Notes</vt:lpstr>
      <vt:lpstr>TO-TP </vt:lpstr>
      <vt:lpstr>F. Currency</vt:lpstr>
      <vt:lpstr>Cap. employed</vt:lpstr>
      <vt:lpstr>Conti. Asset</vt:lpstr>
      <vt:lpstr>TO-TP</vt:lpstr>
      <vt:lpstr>Cont. Liab</vt:lpstr>
      <vt:lpstr>Guarantee</vt:lpstr>
      <vt:lpstr>IFC</vt:lpstr>
      <vt:lpstr>FRAUD</vt:lpstr>
      <vt:lpstr>Compliance Cert.</vt:lpstr>
      <vt:lpstr>TDS</vt:lpstr>
      <vt:lpstr>MOU</vt:lpstr>
      <vt:lpstr>OH</vt:lpstr>
      <vt:lpstr>Disclosure 36-40</vt:lpstr>
      <vt:lpstr>Disclosure 41</vt:lpstr>
      <vt:lpstr>Disclosure 42-45</vt:lpstr>
      <vt:lpstr>Disclosure 46</vt:lpstr>
      <vt:lpstr>Disclosure 47-49</vt:lpstr>
      <vt:lpstr>Disclosure 50-52</vt:lpstr>
      <vt:lpstr>Trading AC -CR</vt:lpstr>
      <vt:lpstr>Trading AC -DR</vt:lpstr>
      <vt:lpstr>Operating Lease</vt:lpstr>
      <vt:lpstr>A1 Trade Receivables</vt:lpstr>
      <vt:lpstr>A2 Loans &amp; Advances</vt:lpstr>
      <vt:lpstr>A3 claims Recoverable</vt:lpstr>
      <vt:lpstr>A4 Deposits</vt:lpstr>
      <vt:lpstr>PL 2</vt:lpstr>
      <vt:lpstr>B1 &amp; B2 (other liabilties)</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'Cap. employed'!Print_Area</vt:lpstr>
      <vt:lpstr>'Compliance Cert.'!Print_Area</vt:lpstr>
      <vt:lpstr>'Conti. Asset'!Print_Area</vt:lpstr>
      <vt:lpstr>CWIP!Print_Area</vt:lpstr>
      <vt:lpstr>'Disclosure 36-40'!Print_Area</vt:lpstr>
      <vt:lpstr>'Disclosure 41'!Print_Area</vt:lpstr>
      <vt:lpstr>'Disclosure 42-45'!Print_Area</vt:lpstr>
      <vt:lpstr>'Disclosure 46'!Print_Area</vt:lpstr>
      <vt:lpstr>'Disclosure 47-49'!Print_Area</vt:lpstr>
      <vt:lpstr>'Disclosure 50-52'!Print_Area</vt:lpstr>
      <vt:lpstr>'F. Currency'!Print_Area</vt:lpstr>
      <vt:lpstr>FRAUD!Print_Area</vt:lpstr>
      <vt:lpstr>Guarantee!Print_Area</vt:lpstr>
      <vt:lpstr>IP!Print_Area</vt:lpstr>
      <vt:lpstr>ITA!Print_Area</vt:lpstr>
      <vt:lpstr>OH!Print_Area</vt:lpstr>
      <vt:lpstr>'Operating Lease'!Print_Area</vt:lpstr>
      <vt:lpstr>'P&amp;L'!Print_Area</vt:lpstr>
      <vt:lpstr>'PL  Notes'!Print_Area</vt:lpstr>
      <vt:lpstr>'PL 2'!Print_Area</vt:lpstr>
      <vt:lpstr>PPE!Print_Area</vt:lpstr>
      <vt:lpstr>TDS!Print_Area</vt:lpstr>
      <vt:lpstr>'TO-TP'!Print_Area</vt:lpstr>
      <vt:lpstr>'TO-TP '!Print_Area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Gaurav kumar</cp:lastModifiedBy>
  <cp:lastPrinted>2020-01-01T10:06:29Z</cp:lastPrinted>
  <dcterms:created xsi:type="dcterms:W3CDTF">2006-09-16T00:00:00Z</dcterms:created>
  <dcterms:modified xsi:type="dcterms:W3CDTF">2020-07-23T07:23:09Z</dcterms:modified>
</cp:coreProperties>
</file>